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201.11\kkj\省エネ改修\00_省エネ化推進事業\R4年度\04_申請様式、作成要領・記入例\"/>
    </mc:Choice>
  </mc:AlternateContent>
  <xr:revisionPtr revIDLastSave="0" documentId="13_ncr:1_{83CE37FF-C59C-43FC-8E58-9FD1E3086A45}" xr6:coauthVersionLast="47" xr6:coauthVersionMax="47" xr10:uidLastSave="{00000000-0000-0000-0000-000000000000}"/>
  <bookViews>
    <workbookView xWindow="-110" yWindow="-110" windowWidth="19420" windowHeight="10420" tabRatio="819" xr2:uid="{00000000-000D-0000-FFFF-FFFF00000000}"/>
  </bookViews>
  <sheets>
    <sheet name="基本情報" sheetId="10" r:id="rId1"/>
    <sheet name="交付-ﾁｪｯｸｼｰﾄ" sheetId="25" r:id="rId2"/>
    <sheet name="交付-要件ﾁｪｯｸｼｰﾄ" sheetId="81" r:id="rId3"/>
    <sheet name="交-別記様式第1" sheetId="7" r:id="rId4"/>
    <sheet name="交-別紙1" sheetId="11" r:id="rId5"/>
    <sheet name="交-別紙2" sheetId="12" r:id="rId6"/>
    <sheet name="交-別紙3" sheetId="13" r:id="rId7"/>
    <sheet name="交-別添1-1（適合確認）" sheetId="15" r:id="rId8"/>
    <sheet name="交-別添1-2（建築士による適合確認）" sheetId="76" r:id="rId9"/>
    <sheet name="交-別添1　　5.バリアフリー" sheetId="16" r:id="rId10"/>
    <sheet name="交-別添2" sheetId="17" r:id="rId11"/>
    <sheet name="交-別添3" sheetId="18" r:id="rId12"/>
    <sheet name="交-別添4" sheetId="19" r:id="rId13"/>
    <sheet name="交-別添5" sheetId="20" r:id="rId14"/>
    <sheet name="交-別添6" sheetId="21" r:id="rId15"/>
    <sheet name="交-別添7" sheetId="22" r:id="rId16"/>
    <sheet name="交-別添8-1（適合確認）" sheetId="88" r:id="rId17"/>
    <sheet name="交-別添8-2（建築士による適合確認）" sheetId="84" r:id="rId18"/>
    <sheet name="任意様式1" sheetId="24" r:id="rId19"/>
    <sheet name="参考様式1-1" sheetId="27" r:id="rId20"/>
    <sheet name="参考様式1-2" sheetId="28" r:id="rId21"/>
    <sheet name="参考様式1-3" sheetId="29" r:id="rId22"/>
    <sheet name="エネルギー使用量の集計表" sheetId="80" r:id="rId23"/>
    <sheet name="参考様式1-4（省エネ効果等の計算根拠）" sheetId="63" r:id="rId24"/>
    <sheet name="参考様式1-5①空調・熱源" sheetId="65" r:id="rId25"/>
    <sheet name="参考様式1-5②換気" sheetId="73" r:id="rId26"/>
    <sheet name="参考様式1-5③高機能換気" sheetId="79" r:id="rId27"/>
    <sheet name="参考様式1-5④空調・二次側" sheetId="67" r:id="rId28"/>
    <sheet name="参考様式1-5⑤給湯・熱源" sheetId="68" r:id="rId29"/>
    <sheet name="参考様式1-5⑥照明" sheetId="69" r:id="rId30"/>
    <sheet name="参考様式1-5⑥照明(並列)" sheetId="70" r:id="rId31"/>
    <sheet name="参考様式1-6" sheetId="36" r:id="rId32"/>
    <sheet name="参考様式2-1バリフリ無" sheetId="37" r:id="rId33"/>
    <sheet name="参考様式2-1バリフリ有" sheetId="38" r:id="rId34"/>
    <sheet name="参考様式2-2" sheetId="39" r:id="rId35"/>
    <sheet name="参考様式2-3" sheetId="40" r:id="rId36"/>
    <sheet name="参考様式2-4" sheetId="41" r:id="rId37"/>
    <sheet name="参考様式2-1バリフリ無・複数棟用(集計)" sheetId="42" r:id="rId38"/>
    <sheet name="参考様式2-1バリフリ無・複数棟用(建物毎)" sheetId="43" r:id="rId39"/>
    <sheet name="参考様式2-1バリフリ有・複数棟用(集計)" sheetId="44" r:id="rId40"/>
    <sheet name="参考様式2-1バリフリ有・複数棟用(建物毎)" sheetId="45" r:id="rId41"/>
    <sheet name="参考様式2-2複数棟用" sheetId="46" r:id="rId42"/>
    <sheet name="参考様式2-3複数棟用" sheetId="47" r:id="rId43"/>
    <sheet name="参考様式2-4複数棟用" sheetId="48" r:id="rId44"/>
    <sheet name="変更-ﾁｪｯｸｼｰﾄ" sheetId="26" r:id="rId45"/>
    <sheet name="変-別記様式第4" sheetId="1" r:id="rId46"/>
    <sheet name="変-別添1-1（適合確認）" sheetId="89" r:id="rId47"/>
    <sheet name="変-別添1-2（建築士による適合確認）" sheetId="90" r:id="rId48"/>
    <sheet name="実績-ﾁｪｯｸｼｰﾄ" sheetId="61" r:id="rId49"/>
    <sheet name="実-別記様式第10" sheetId="9" r:id="rId50"/>
    <sheet name="実-別紙1" sheetId="49" r:id="rId51"/>
    <sheet name="実-別紙2" sheetId="50" r:id="rId52"/>
    <sheet name="実-別紙3" sheetId="51" r:id="rId53"/>
    <sheet name="実-別紙4" sheetId="52" r:id="rId54"/>
    <sheet name="実-別添1-1（適合確認）" sheetId="77" r:id="rId55"/>
    <sheet name="実-別添1-2（建築士による適合確認）" sheetId="78" r:id="rId56"/>
    <sheet name="実-別添1　　4.バリアフリー" sheetId="55" r:id="rId57"/>
    <sheet name="実-別添8-2（建築士による適合確認）" sheetId="91" r:id="rId58"/>
    <sheet name="任意様式11" sheetId="57" r:id="rId59"/>
    <sheet name="別記様式第12" sheetId="60" r:id="rId60"/>
  </sheets>
  <definedNames>
    <definedName name="_xlnm.Print_Area" localSheetId="22">エネルギー使用量の集計表!$A$1:$O$32</definedName>
    <definedName name="_xlnm.Print_Area" localSheetId="0">基本情報!$A$1:$Q$33</definedName>
    <definedName name="_xlnm.Print_Area" localSheetId="1">'交付-ﾁｪｯｸｼｰﾄ'!$A$1:$E$52</definedName>
    <definedName name="_xlnm.Print_Area" localSheetId="2">'交付-要件ﾁｪｯｸｼｰﾄ'!$A$1:$K$23</definedName>
    <definedName name="_xlnm.Print_Area" localSheetId="3">'交-別記様式第1'!$A$1:$O$63</definedName>
    <definedName name="_xlnm.Print_Area" localSheetId="4">'交-別紙1'!$A$1:$L$37</definedName>
    <definedName name="_xlnm.Print_Area" localSheetId="5">'交-別紙2'!$A$1:$J$39</definedName>
    <definedName name="_xlnm.Print_Area" localSheetId="6">'交-別紙3'!$A$1:$G$34</definedName>
    <definedName name="_xlnm.Print_Area" localSheetId="9">'交-別添1　　5.バリアフリー'!$A$1:$E$47</definedName>
    <definedName name="_xlnm.Print_Area" localSheetId="7">'交-別添1-1（適合確認）'!$A$1:$W$38</definedName>
    <definedName name="_xlnm.Print_Area" localSheetId="8">'交-別添1-2（建築士による適合確認）'!$A$1:$Z$52</definedName>
    <definedName name="_xlnm.Print_Area" localSheetId="10">'交-別添2'!$A$1:$D$36</definedName>
    <definedName name="_xlnm.Print_Area" localSheetId="11">'交-別添3'!$A$1:$W$34</definedName>
    <definedName name="_xlnm.Print_Area" localSheetId="12">'交-別添4'!$A$1:$O$61</definedName>
    <definedName name="_xlnm.Print_Area" localSheetId="13">'交-別添5'!$A$1:$N$56</definedName>
    <definedName name="_xlnm.Print_Area" localSheetId="14">'交-別添6'!$A$1:$J$37</definedName>
    <definedName name="_xlnm.Print_Area" localSheetId="15">'交-別添7'!$A$1:$W$41</definedName>
    <definedName name="_xlnm.Print_Area" localSheetId="16">'交-別添8-1（適合確認）'!$A$1:$W$32</definedName>
    <definedName name="_xlnm.Print_Area" localSheetId="17">'交-別添8-2（建築士による適合確認）'!$A$1:$Z$43</definedName>
    <definedName name="_xlnm.Print_Area" localSheetId="19">'参考様式1-1'!$A$1:$N$57</definedName>
    <definedName name="_xlnm.Print_Area" localSheetId="21">'参考様式1-3'!$A$1:$J$99</definedName>
    <definedName name="_xlnm.Print_Area" localSheetId="23">'参考様式1-4（省エネ効果等の計算根拠）'!$A$1:$J$35</definedName>
    <definedName name="_xlnm.Print_Area" localSheetId="24">'参考様式1-5①空調・熱源'!$A$1:$X$154</definedName>
    <definedName name="_xlnm.Print_Area" localSheetId="25">'参考様式1-5②換気'!$A$1:$N$74</definedName>
    <definedName name="_xlnm.Print_Area" localSheetId="26">'参考様式1-5③高機能換気'!$A$1:$J$54</definedName>
    <definedName name="_xlnm.Print_Area" localSheetId="27">'参考様式1-5④空調・二次側'!$A$1:$Q$83</definedName>
    <definedName name="_xlnm.Print_Area" localSheetId="28">'参考様式1-5⑤給湯・熱源'!$A$1:$N$84</definedName>
    <definedName name="_xlnm.Print_Area" localSheetId="29">'参考様式1-5⑥照明'!$A$1:$O$160</definedName>
    <definedName name="_xlnm.Print_Area" localSheetId="30">'参考様式1-5⑥照明(並列)'!$A$1:$R$74</definedName>
    <definedName name="_xlnm.Print_Area" localSheetId="31">'参考様式1-6'!$A$1:$J$37</definedName>
    <definedName name="_xlnm.Print_Area" localSheetId="38">'参考様式2-1バリフリ無・複数棟用(建物毎)'!$A$1:$F$37</definedName>
    <definedName name="_xlnm.Print_Area" localSheetId="37">'参考様式2-1バリフリ無・複数棟用(集計)'!$A$1:$H$78</definedName>
    <definedName name="_xlnm.Print_Area" localSheetId="33">'参考様式2-1バリフリ有'!$A$1:$F$43</definedName>
    <definedName name="_xlnm.Print_Area" localSheetId="40">'参考様式2-1バリフリ有・複数棟用(建物毎)'!$A$1:$F$46</definedName>
    <definedName name="_xlnm.Print_Area" localSheetId="39">'参考様式2-1バリフリ有・複数棟用(集計)'!$A$1:$H$87</definedName>
    <definedName name="_xlnm.Print_Area" localSheetId="34">'参考様式2-2'!$A$1:$G$56</definedName>
    <definedName name="_xlnm.Print_Area" localSheetId="41">'参考様式2-2複数棟用'!$A$1:$G$60</definedName>
    <definedName name="_xlnm.Print_Area" localSheetId="35">'参考様式2-3'!$A$1:$G$41</definedName>
    <definedName name="_xlnm.Print_Area" localSheetId="42">'参考様式2-3複数棟用'!$A$1:$G$44</definedName>
    <definedName name="_xlnm.Print_Area" localSheetId="36">'参考様式2-4'!$A$1:$J$31</definedName>
    <definedName name="_xlnm.Print_Area" localSheetId="43">'参考様式2-4複数棟用'!$A$1:$J$30</definedName>
    <definedName name="_xlnm.Print_Area" localSheetId="48">'実績-ﾁｪｯｸｼｰﾄ'!$A$1:$E$39</definedName>
    <definedName name="_xlnm.Print_Area" localSheetId="49">'実-別記様式第10'!$A$1:$O$54</definedName>
    <definedName name="_xlnm.Print_Area" localSheetId="50">'実-別紙1'!$A$1:$H$33</definedName>
    <definedName name="_xlnm.Print_Area" localSheetId="51">'実-別紙2'!$A$1:$M$39</definedName>
    <definedName name="_xlnm.Print_Area" localSheetId="52">'実-別紙3'!$A$1:$J$39</definedName>
    <definedName name="_xlnm.Print_Area" localSheetId="53">'実-別紙4'!$A$1:$G$39</definedName>
    <definedName name="_xlnm.Print_Area" localSheetId="56">'実-別添1　　4.バリアフリー'!$A$1:$L$28</definedName>
    <definedName name="_xlnm.Print_Area" localSheetId="54">'実-別添1-1（適合確認）'!$A$1:$W$47</definedName>
    <definedName name="_xlnm.Print_Area" localSheetId="55">'実-別添1-2（建築士による適合確認）'!$A$1:$Z$57</definedName>
    <definedName name="_xlnm.Print_Area" localSheetId="57">'実-別添8-2（建築士による適合確認）'!$A$1:$Z$43</definedName>
    <definedName name="_xlnm.Print_Area" localSheetId="18">任意様式1!$A$1:$K$31</definedName>
    <definedName name="_xlnm.Print_Area" localSheetId="58">任意様式11!$A$1:$M$54</definedName>
    <definedName name="_xlnm.Print_Area" localSheetId="59">別記様式第12!$A$1:$K$37</definedName>
    <definedName name="_xlnm.Print_Area" localSheetId="44">'変更-ﾁｪｯｸｼｰﾄ'!$A$1:$F$49</definedName>
    <definedName name="_xlnm.Print_Area" localSheetId="45">'変-別記様式第4'!$A$1:$O$68</definedName>
    <definedName name="_xlnm.Print_Area" localSheetId="46">'変-別添1-1（適合確認）'!$A$1:$W$52</definedName>
    <definedName name="_xlnm.Print_Area" localSheetId="47">'変-別添1-2（建築士による適合確認）'!$A$1:$Z$64</definedName>
  </definedNames>
  <calcPr calcId="191029" fullPrecision="0"/>
</workbook>
</file>

<file path=xl/calcChain.xml><?xml version="1.0" encoding="utf-8"?>
<calcChain xmlns="http://schemas.openxmlformats.org/spreadsheetml/2006/main">
  <c r="Q67" i="70" l="1"/>
  <c r="Q11" i="70"/>
  <c r="Q12" i="70"/>
  <c r="Q13" i="70"/>
  <c r="Q14" i="70"/>
  <c r="Q15" i="70"/>
  <c r="Q16" i="70"/>
  <c r="Q17" i="70"/>
  <c r="Q18" i="70"/>
  <c r="Q19" i="70"/>
  <c r="Q20" i="70"/>
  <c r="Q21" i="70"/>
  <c r="Q22" i="70"/>
  <c r="Q23" i="70"/>
  <c r="Q24" i="70"/>
  <c r="Q25" i="70"/>
  <c r="Q26" i="70"/>
  <c r="Q27" i="70"/>
  <c r="Q28" i="70"/>
  <c r="Q29" i="70"/>
  <c r="Q30" i="70"/>
  <c r="Q31" i="70"/>
  <c r="Q32" i="70"/>
  <c r="Q33" i="70"/>
  <c r="Q34" i="70"/>
  <c r="Q35" i="70"/>
  <c r="Q36" i="70"/>
  <c r="Q37" i="70"/>
  <c r="Q38" i="70"/>
  <c r="Q39" i="70"/>
  <c r="Q40" i="70"/>
  <c r="Q41" i="70"/>
  <c r="Q42" i="70"/>
  <c r="Q43" i="70"/>
  <c r="Q44" i="70"/>
  <c r="Q45" i="70"/>
  <c r="Q46" i="70"/>
  <c r="Q47" i="70"/>
  <c r="Q48" i="70"/>
  <c r="Q49" i="70"/>
  <c r="Q50" i="70"/>
  <c r="Q51" i="70"/>
  <c r="Q52" i="70"/>
  <c r="Q53" i="70"/>
  <c r="Q54" i="70"/>
  <c r="Q55" i="70"/>
  <c r="Q56" i="70"/>
  <c r="Q57" i="70"/>
  <c r="Q58" i="70"/>
  <c r="Q59" i="70"/>
  <c r="Q60" i="70"/>
  <c r="Q61" i="70"/>
  <c r="Q62" i="70"/>
  <c r="Q63" i="70"/>
  <c r="Q64" i="70"/>
  <c r="Q65" i="70"/>
  <c r="Q66" i="70"/>
  <c r="Q10" i="70"/>
  <c r="Q9" i="70"/>
  <c r="I67" i="70"/>
  <c r="I11" i="70"/>
  <c r="I12" i="70"/>
  <c r="I13" i="70"/>
  <c r="I14" i="70"/>
  <c r="I15" i="70"/>
  <c r="I16" i="70"/>
  <c r="I17" i="70"/>
  <c r="I18" i="70"/>
  <c r="I19" i="70"/>
  <c r="I20" i="70"/>
  <c r="I21" i="70"/>
  <c r="I22" i="70"/>
  <c r="I23" i="70"/>
  <c r="I24" i="70"/>
  <c r="I25" i="70"/>
  <c r="I26" i="70"/>
  <c r="I27" i="70"/>
  <c r="I28" i="70"/>
  <c r="I29" i="70"/>
  <c r="I30" i="70"/>
  <c r="I31" i="70"/>
  <c r="I32" i="70"/>
  <c r="I33" i="70"/>
  <c r="I34" i="70"/>
  <c r="I35" i="70"/>
  <c r="I36" i="70"/>
  <c r="I37" i="70"/>
  <c r="I38" i="70"/>
  <c r="I39" i="70"/>
  <c r="I40" i="70"/>
  <c r="I41" i="70"/>
  <c r="I42" i="70"/>
  <c r="I43" i="70"/>
  <c r="I44" i="70"/>
  <c r="I45" i="70"/>
  <c r="I46" i="70"/>
  <c r="I47" i="70"/>
  <c r="I48" i="70"/>
  <c r="I49" i="70"/>
  <c r="I50" i="70"/>
  <c r="I51" i="70"/>
  <c r="I52" i="70"/>
  <c r="I53" i="70"/>
  <c r="I54" i="70"/>
  <c r="I55" i="70"/>
  <c r="I56" i="70"/>
  <c r="I57" i="70"/>
  <c r="I58" i="70"/>
  <c r="I59" i="70"/>
  <c r="I60" i="70"/>
  <c r="I61" i="70"/>
  <c r="I62" i="70"/>
  <c r="I63" i="70"/>
  <c r="I64" i="70"/>
  <c r="I65" i="70"/>
  <c r="I66" i="70"/>
  <c r="I10" i="70"/>
  <c r="I9" i="70"/>
  <c r="I150" i="69"/>
  <c r="I149" i="69"/>
  <c r="I83" i="69"/>
  <c r="I84" i="69"/>
  <c r="I85" i="69"/>
  <c r="I86" i="69"/>
  <c r="I87" i="69"/>
  <c r="I88" i="69"/>
  <c r="I89" i="69"/>
  <c r="I90" i="69"/>
  <c r="I91" i="69"/>
  <c r="I92" i="69"/>
  <c r="I93" i="69"/>
  <c r="I94" i="69"/>
  <c r="I95" i="69"/>
  <c r="I96" i="69"/>
  <c r="I97" i="69"/>
  <c r="I98" i="69"/>
  <c r="I99" i="69"/>
  <c r="I100" i="69"/>
  <c r="I101" i="69"/>
  <c r="I102" i="69"/>
  <c r="I103" i="69"/>
  <c r="I104" i="69"/>
  <c r="I105" i="69"/>
  <c r="I106" i="69"/>
  <c r="I107" i="69"/>
  <c r="I108" i="69"/>
  <c r="I109" i="69"/>
  <c r="I110" i="69"/>
  <c r="I111" i="69"/>
  <c r="I112" i="69"/>
  <c r="I113" i="69"/>
  <c r="I114" i="69"/>
  <c r="I115" i="69"/>
  <c r="I116" i="69"/>
  <c r="I117" i="69"/>
  <c r="I118" i="69"/>
  <c r="I119" i="69"/>
  <c r="I120" i="69"/>
  <c r="I121" i="69"/>
  <c r="I122" i="69"/>
  <c r="I123" i="69"/>
  <c r="I124" i="69"/>
  <c r="I125" i="69"/>
  <c r="I126" i="69"/>
  <c r="I127" i="69"/>
  <c r="I128" i="69"/>
  <c r="I129" i="69"/>
  <c r="I130" i="69"/>
  <c r="I131" i="69"/>
  <c r="I132" i="69"/>
  <c r="I133" i="69"/>
  <c r="I134" i="69"/>
  <c r="I135" i="69"/>
  <c r="I136" i="69"/>
  <c r="I137" i="69"/>
  <c r="I138" i="69"/>
  <c r="I139" i="69"/>
  <c r="I140" i="69"/>
  <c r="I141" i="69"/>
  <c r="I142" i="69"/>
  <c r="I143" i="69"/>
  <c r="I144" i="69"/>
  <c r="I145" i="69"/>
  <c r="I146" i="69"/>
  <c r="I147" i="69"/>
  <c r="I148" i="69"/>
  <c r="I82" i="69"/>
  <c r="I81" i="69"/>
  <c r="I75" i="69"/>
  <c r="I39" i="69"/>
  <c r="I40" i="69"/>
  <c r="I41" i="69"/>
  <c r="I42" i="69"/>
  <c r="I43" i="69"/>
  <c r="I44" i="69"/>
  <c r="I45" i="69"/>
  <c r="I46" i="69"/>
  <c r="I47" i="69"/>
  <c r="I48" i="69"/>
  <c r="I49" i="69"/>
  <c r="I50" i="69"/>
  <c r="I51" i="69"/>
  <c r="I52" i="69"/>
  <c r="I53" i="69"/>
  <c r="I54" i="69"/>
  <c r="I55" i="69"/>
  <c r="I56" i="69"/>
  <c r="I57" i="69"/>
  <c r="I58" i="69"/>
  <c r="I59" i="69"/>
  <c r="I60" i="69"/>
  <c r="I61" i="69"/>
  <c r="I62" i="69"/>
  <c r="I63" i="69"/>
  <c r="I64" i="69"/>
  <c r="I65" i="69"/>
  <c r="I66" i="69"/>
  <c r="I67" i="69"/>
  <c r="I68" i="69"/>
  <c r="I69" i="69"/>
  <c r="I70" i="69"/>
  <c r="I71" i="69"/>
  <c r="I72" i="69"/>
  <c r="I73" i="69"/>
  <c r="I74" i="69"/>
  <c r="I38" i="69"/>
  <c r="I37" i="69"/>
  <c r="I34" i="69"/>
  <c r="I10" i="69"/>
  <c r="I11" i="69"/>
  <c r="I12" i="69"/>
  <c r="I13" i="69"/>
  <c r="I14" i="69"/>
  <c r="I15" i="69"/>
  <c r="I16" i="69"/>
  <c r="I17" i="69"/>
  <c r="I18" i="69"/>
  <c r="I19" i="69"/>
  <c r="I20" i="69"/>
  <c r="I21" i="69"/>
  <c r="I22" i="69"/>
  <c r="I23" i="69"/>
  <c r="I24" i="69"/>
  <c r="I25" i="69"/>
  <c r="I26" i="69"/>
  <c r="I27" i="69"/>
  <c r="I28" i="69"/>
  <c r="I29" i="69"/>
  <c r="I30" i="69"/>
  <c r="I31" i="69"/>
  <c r="I32" i="69"/>
  <c r="I33" i="69"/>
  <c r="I9" i="69"/>
  <c r="I8" i="69"/>
  <c r="W84" i="65"/>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U84" i="65"/>
  <c r="U85" i="65"/>
  <c r="U86" i="65"/>
  <c r="U87" i="65"/>
  <c r="U88" i="65"/>
  <c r="U89" i="65"/>
  <c r="U90" i="65"/>
  <c r="U91" i="65"/>
  <c r="U92" i="65"/>
  <c r="U93" i="65"/>
  <c r="U94" i="65"/>
  <c r="U95" i="65"/>
  <c r="U96" i="65"/>
  <c r="U97" i="65"/>
  <c r="U98" i="65"/>
  <c r="U99" i="65"/>
  <c r="U100" i="65"/>
  <c r="U101" i="65"/>
  <c r="U102" i="65"/>
  <c r="U103" i="65"/>
  <c r="U104" i="65"/>
  <c r="U105" i="65"/>
  <c r="U106" i="65"/>
  <c r="U107" i="65"/>
  <c r="U108" i="65"/>
  <c r="U109" i="65"/>
  <c r="U110" i="65"/>
  <c r="U111" i="65"/>
  <c r="U112" i="65"/>
  <c r="U113" i="65"/>
  <c r="U114" i="65"/>
  <c r="U115" i="65"/>
  <c r="U116" i="65"/>
  <c r="U117" i="65"/>
  <c r="U118" i="65"/>
  <c r="U119" i="65"/>
  <c r="U120" i="65"/>
  <c r="U121" i="65"/>
  <c r="U122" i="65"/>
  <c r="U123" i="65"/>
  <c r="U124" i="65"/>
  <c r="U125" i="65"/>
  <c r="U126" i="65"/>
  <c r="U127" i="65"/>
  <c r="U128" i="65"/>
  <c r="U129" i="65"/>
  <c r="U130" i="65"/>
  <c r="U131" i="65"/>
  <c r="U132" i="65"/>
  <c r="U133" i="65"/>
  <c r="U134" i="65"/>
  <c r="U135" i="65"/>
  <c r="U136" i="65"/>
  <c r="U137" i="65"/>
  <c r="U138" i="65"/>
  <c r="U139" i="65"/>
  <c r="U140" i="65"/>
  <c r="S84" i="65"/>
  <c r="S85" i="65"/>
  <c r="S86" i="65"/>
  <c r="S87" i="65"/>
  <c r="S88" i="65"/>
  <c r="S89" i="65"/>
  <c r="S90" i="65"/>
  <c r="S91" i="65"/>
  <c r="S92" i="65"/>
  <c r="S93" i="65"/>
  <c r="S94" i="65"/>
  <c r="S95" i="65"/>
  <c r="S96" i="65"/>
  <c r="S97" i="65"/>
  <c r="S98" i="65"/>
  <c r="S99" i="65"/>
  <c r="S100" i="65"/>
  <c r="S101" i="65"/>
  <c r="S102" i="65"/>
  <c r="S103" i="65"/>
  <c r="S104" i="65"/>
  <c r="S105" i="65"/>
  <c r="S106" i="65"/>
  <c r="S107" i="65"/>
  <c r="S108" i="65"/>
  <c r="S109" i="65"/>
  <c r="S110" i="65"/>
  <c r="S111" i="65"/>
  <c r="S112" i="65"/>
  <c r="S113" i="65"/>
  <c r="S114" i="65"/>
  <c r="S115" i="65"/>
  <c r="S116" i="65"/>
  <c r="S117" i="65"/>
  <c r="S118" i="65"/>
  <c r="S119" i="65"/>
  <c r="S120" i="65"/>
  <c r="S121" i="65"/>
  <c r="S122" i="65"/>
  <c r="S123" i="65"/>
  <c r="S124" i="65"/>
  <c r="S125" i="65"/>
  <c r="S126" i="65"/>
  <c r="S127" i="65"/>
  <c r="S128" i="65"/>
  <c r="S129" i="65"/>
  <c r="S130" i="65"/>
  <c r="S131" i="65"/>
  <c r="S132" i="65"/>
  <c r="S133" i="65"/>
  <c r="S134" i="65"/>
  <c r="S135" i="65"/>
  <c r="S136" i="65"/>
  <c r="S137" i="65"/>
  <c r="S138" i="65"/>
  <c r="S139" i="65"/>
  <c r="S140" i="65"/>
  <c r="Q84" i="65"/>
  <c r="Q85" i="65"/>
  <c r="Q86" i="65"/>
  <c r="Q87" i="65"/>
  <c r="Q88" i="65"/>
  <c r="Q89" i="65"/>
  <c r="Q90" i="65"/>
  <c r="Q91" i="65"/>
  <c r="Q92" i="65"/>
  <c r="Q93" i="65"/>
  <c r="Q94" i="65"/>
  <c r="Q95" i="65"/>
  <c r="Q96" i="65"/>
  <c r="Q97" i="65"/>
  <c r="Q98" i="65"/>
  <c r="Q99" i="65"/>
  <c r="Q100" i="65"/>
  <c r="Q101" i="65"/>
  <c r="Q102" i="65"/>
  <c r="Q103" i="65"/>
  <c r="Q104" i="65"/>
  <c r="Q105" i="65"/>
  <c r="Q106" i="65"/>
  <c r="Q107" i="65"/>
  <c r="Q108" i="65"/>
  <c r="Q109" i="65"/>
  <c r="Q110" i="65"/>
  <c r="Q111" i="65"/>
  <c r="Q112" i="65"/>
  <c r="Q113" i="65"/>
  <c r="Q114" i="65"/>
  <c r="Q115" i="65"/>
  <c r="Q116" i="65"/>
  <c r="Q117" i="65"/>
  <c r="Q118" i="65"/>
  <c r="Q119" i="65"/>
  <c r="Q120" i="65"/>
  <c r="Q121" i="65"/>
  <c r="Q122" i="65"/>
  <c r="Q123" i="65"/>
  <c r="Q124" i="65"/>
  <c r="Q125" i="65"/>
  <c r="Q126" i="65"/>
  <c r="Q127" i="65"/>
  <c r="Q128" i="65"/>
  <c r="Q129" i="65"/>
  <c r="Q130" i="65"/>
  <c r="Q131" i="65"/>
  <c r="Q132" i="65"/>
  <c r="Q133" i="65"/>
  <c r="Q134" i="65"/>
  <c r="Q135" i="65"/>
  <c r="Q136" i="65"/>
  <c r="Q137" i="65"/>
  <c r="Q138" i="65"/>
  <c r="Q139" i="65"/>
  <c r="Q140" i="65"/>
  <c r="W141" i="65"/>
  <c r="U141" i="65"/>
  <c r="S141" i="65"/>
  <c r="Q141" i="65"/>
  <c r="O141" i="65"/>
  <c r="O84" i="65"/>
  <c r="O85" i="65"/>
  <c r="O86" i="65"/>
  <c r="O87" i="65"/>
  <c r="O88" i="65"/>
  <c r="O89" i="65"/>
  <c r="O90" i="65"/>
  <c r="O91" i="65"/>
  <c r="O92" i="65"/>
  <c r="O93" i="65"/>
  <c r="O94" i="65"/>
  <c r="O95" i="65"/>
  <c r="O96" i="65"/>
  <c r="O97" i="65"/>
  <c r="O98" i="65"/>
  <c r="O99" i="65"/>
  <c r="O100" i="65"/>
  <c r="O101" i="65"/>
  <c r="O102" i="65"/>
  <c r="O103" i="65"/>
  <c r="O104" i="65"/>
  <c r="O105" i="65"/>
  <c r="O106" i="65"/>
  <c r="O107" i="65"/>
  <c r="O108" i="65"/>
  <c r="O109" i="65"/>
  <c r="O110" i="65"/>
  <c r="O111" i="65"/>
  <c r="O112" i="65"/>
  <c r="O113" i="65"/>
  <c r="O114" i="65"/>
  <c r="O115" i="65"/>
  <c r="O116" i="65"/>
  <c r="O117" i="65"/>
  <c r="O118" i="65"/>
  <c r="O119" i="65"/>
  <c r="O120" i="65"/>
  <c r="O121" i="65"/>
  <c r="O122" i="65"/>
  <c r="O123" i="65"/>
  <c r="O124" i="65"/>
  <c r="O125" i="65"/>
  <c r="O126" i="65"/>
  <c r="O127" i="65"/>
  <c r="O128" i="65"/>
  <c r="O129" i="65"/>
  <c r="O130" i="65"/>
  <c r="O131" i="65"/>
  <c r="O132" i="65"/>
  <c r="O133" i="65"/>
  <c r="O134" i="65"/>
  <c r="O135" i="65"/>
  <c r="O136" i="65"/>
  <c r="O137" i="65"/>
  <c r="O138" i="65"/>
  <c r="O139" i="65"/>
  <c r="O140" i="65"/>
  <c r="W83" i="65"/>
  <c r="U83" i="65"/>
  <c r="S83" i="65"/>
  <c r="Q83" i="65"/>
  <c r="O83" i="65"/>
  <c r="W82" i="65"/>
  <c r="U82" i="65"/>
  <c r="S82" i="65"/>
  <c r="Q82" i="65"/>
  <c r="O82" i="65"/>
  <c r="M141" i="65"/>
  <c r="M84" i="65"/>
  <c r="M85" i="65"/>
  <c r="M86" i="65"/>
  <c r="M87" i="65"/>
  <c r="M88" i="65"/>
  <c r="M89" i="65"/>
  <c r="M90" i="65"/>
  <c r="M91" i="65"/>
  <c r="M92" i="65"/>
  <c r="M93" i="65"/>
  <c r="M94" i="65"/>
  <c r="M95" i="65"/>
  <c r="M96" i="65"/>
  <c r="M97" i="65"/>
  <c r="M98" i="65"/>
  <c r="M99" i="65"/>
  <c r="M100" i="65"/>
  <c r="M101" i="65"/>
  <c r="M102" i="65"/>
  <c r="M103" i="65"/>
  <c r="M104" i="65"/>
  <c r="M105" i="65"/>
  <c r="M106" i="65"/>
  <c r="M107" i="65"/>
  <c r="M108" i="65"/>
  <c r="M109" i="65"/>
  <c r="M110" i="65"/>
  <c r="M111" i="65"/>
  <c r="M112" i="65"/>
  <c r="M113" i="65"/>
  <c r="M114" i="65"/>
  <c r="M115" i="65"/>
  <c r="M116" i="65"/>
  <c r="M117" i="65"/>
  <c r="M118" i="65"/>
  <c r="M119" i="65"/>
  <c r="M120" i="65"/>
  <c r="M121" i="65"/>
  <c r="M122" i="65"/>
  <c r="M123" i="65"/>
  <c r="M124" i="65"/>
  <c r="M125" i="65"/>
  <c r="M126" i="65"/>
  <c r="M127" i="65"/>
  <c r="M128" i="65"/>
  <c r="M129" i="65"/>
  <c r="M130" i="65"/>
  <c r="M131" i="65"/>
  <c r="M132" i="65"/>
  <c r="M133" i="65"/>
  <c r="M134" i="65"/>
  <c r="M135" i="65"/>
  <c r="M136" i="65"/>
  <c r="M137" i="65"/>
  <c r="M138" i="65"/>
  <c r="M139" i="65"/>
  <c r="M140" i="65"/>
  <c r="M83" i="65"/>
  <c r="M82"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S32" i="65"/>
  <c r="S33" i="65"/>
  <c r="S34" i="65"/>
  <c r="S35" i="65"/>
  <c r="S36" i="65"/>
  <c r="S37" i="65"/>
  <c r="S38" i="65"/>
  <c r="S39" i="65"/>
  <c r="S40" i="65"/>
  <c r="S41" i="65"/>
  <c r="S42" i="65"/>
  <c r="S43" i="65"/>
  <c r="S44" i="65"/>
  <c r="S45" i="65"/>
  <c r="S46" i="65"/>
  <c r="S47" i="65"/>
  <c r="S48" i="65"/>
  <c r="S49" i="65"/>
  <c r="S50" i="65"/>
  <c r="S51" i="65"/>
  <c r="S52" i="65"/>
  <c r="S53" i="65"/>
  <c r="S54" i="65"/>
  <c r="S55" i="65"/>
  <c r="S56" i="65"/>
  <c r="S57" i="65"/>
  <c r="S58" i="65"/>
  <c r="S59" i="65"/>
  <c r="S60" i="65"/>
  <c r="S61" i="65"/>
  <c r="Q32" i="65"/>
  <c r="Q33" i="65"/>
  <c r="Q34" i="65"/>
  <c r="Q35" i="65"/>
  <c r="Q36" i="65"/>
  <c r="Q37" i="65"/>
  <c r="Q38" i="65"/>
  <c r="Q39" i="65"/>
  <c r="Q40" i="65"/>
  <c r="Q41" i="65"/>
  <c r="Q42" i="65"/>
  <c r="Q43" i="65"/>
  <c r="Q44" i="65"/>
  <c r="Q45" i="65"/>
  <c r="Q46" i="65"/>
  <c r="Q47" i="65"/>
  <c r="Q48" i="65"/>
  <c r="Q49" i="65"/>
  <c r="Q50" i="65"/>
  <c r="Q51" i="65"/>
  <c r="Q52" i="65"/>
  <c r="Q53" i="65"/>
  <c r="Q54" i="65"/>
  <c r="Q55" i="65"/>
  <c r="Q56" i="65"/>
  <c r="Q57" i="65"/>
  <c r="Q58" i="65"/>
  <c r="Q59" i="65"/>
  <c r="Q60" i="65"/>
  <c r="Q6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W62" i="65"/>
  <c r="U62" i="65"/>
  <c r="S62" i="65"/>
  <c r="Q62" i="65"/>
  <c r="O62" i="65"/>
  <c r="W31" i="65"/>
  <c r="U31" i="65"/>
  <c r="S31" i="65"/>
  <c r="Q31" i="65"/>
  <c r="O31" i="65"/>
  <c r="W30" i="65"/>
  <c r="U30" i="65"/>
  <c r="S30" i="65"/>
  <c r="Q30" i="65"/>
  <c r="O30" i="65"/>
  <c r="M62" i="65"/>
  <c r="M32" i="65"/>
  <c r="M33" i="65"/>
  <c r="M34" i="65"/>
  <c r="M35" i="65"/>
  <c r="M36" i="65"/>
  <c r="M37" i="65"/>
  <c r="M38" i="65"/>
  <c r="M39" i="65"/>
  <c r="M40" i="65"/>
  <c r="M41" i="65"/>
  <c r="M42" i="65"/>
  <c r="M43" i="65"/>
  <c r="M44" i="65"/>
  <c r="M45" i="65"/>
  <c r="M46" i="65"/>
  <c r="M47" i="65"/>
  <c r="M48" i="65"/>
  <c r="M49" i="65"/>
  <c r="M50" i="65"/>
  <c r="M51" i="65"/>
  <c r="M52" i="65"/>
  <c r="M53" i="65"/>
  <c r="M54" i="65"/>
  <c r="M55" i="65"/>
  <c r="M56" i="65"/>
  <c r="M57" i="65"/>
  <c r="M58" i="65"/>
  <c r="M59" i="65"/>
  <c r="M60" i="65"/>
  <c r="M61" i="65"/>
  <c r="M31" i="65"/>
  <c r="M30" i="65"/>
  <c r="W28" i="65"/>
  <c r="W13" i="65"/>
  <c r="W14" i="65"/>
  <c r="W15" i="65"/>
  <c r="W16" i="65"/>
  <c r="W17" i="65"/>
  <c r="W18" i="65"/>
  <c r="W19" i="65"/>
  <c r="W20" i="65"/>
  <c r="W21" i="65"/>
  <c r="W22" i="65"/>
  <c r="W23" i="65"/>
  <c r="W24" i="65"/>
  <c r="W25" i="65"/>
  <c r="W26" i="65"/>
  <c r="W27" i="65"/>
  <c r="W12" i="65"/>
  <c r="W11" i="65"/>
  <c r="U28" i="65"/>
  <c r="U13" i="65"/>
  <c r="U14" i="65"/>
  <c r="U15" i="65"/>
  <c r="U16" i="65"/>
  <c r="U17" i="65"/>
  <c r="U18" i="65"/>
  <c r="U19" i="65"/>
  <c r="U20" i="65"/>
  <c r="U21" i="65"/>
  <c r="U22" i="65"/>
  <c r="U23" i="65"/>
  <c r="U24" i="65"/>
  <c r="U25" i="65"/>
  <c r="U26" i="65"/>
  <c r="U27" i="65"/>
  <c r="U12" i="65"/>
  <c r="U11" i="65"/>
  <c r="S28" i="65"/>
  <c r="S13" i="65"/>
  <c r="S14" i="65"/>
  <c r="S15" i="65"/>
  <c r="S16" i="65"/>
  <c r="S17" i="65"/>
  <c r="S18" i="65"/>
  <c r="S19" i="65"/>
  <c r="S20" i="65"/>
  <c r="S21" i="65"/>
  <c r="S22" i="65"/>
  <c r="S23" i="65"/>
  <c r="S24" i="65"/>
  <c r="S25" i="65"/>
  <c r="S26" i="65"/>
  <c r="S27" i="65"/>
  <c r="S12" i="65"/>
  <c r="S11" i="65"/>
  <c r="Q28" i="65"/>
  <c r="Q19" i="65"/>
  <c r="Q20" i="65"/>
  <c r="Q21" i="65"/>
  <c r="Q22" i="65"/>
  <c r="Q23" i="65"/>
  <c r="Q24" i="65"/>
  <c r="Q25" i="65"/>
  <c r="Q26" i="65"/>
  <c r="Q27" i="65"/>
  <c r="Q18" i="65"/>
  <c r="Q17" i="65"/>
  <c r="Q16" i="65"/>
  <c r="Q15" i="65"/>
  <c r="Q14" i="65"/>
  <c r="Q13" i="65"/>
  <c r="Q12" i="65"/>
  <c r="Q11" i="65"/>
  <c r="O28" i="65"/>
  <c r="O27" i="65"/>
  <c r="O26" i="65"/>
  <c r="O25" i="65"/>
  <c r="O24" i="65"/>
  <c r="O23" i="65"/>
  <c r="O22" i="65"/>
  <c r="O21" i="65"/>
  <c r="O20" i="65"/>
  <c r="O19" i="65"/>
  <c r="O18" i="65"/>
  <c r="O17" i="65"/>
  <c r="O16" i="65"/>
  <c r="O15" i="65"/>
  <c r="O14" i="65"/>
  <c r="O13" i="65"/>
  <c r="O12" i="65"/>
  <c r="O11" i="65"/>
  <c r="M28" i="65"/>
  <c r="M27" i="65"/>
  <c r="M26" i="65"/>
  <c r="M25" i="65"/>
  <c r="M24" i="65"/>
  <c r="M23" i="65"/>
  <c r="M22" i="65"/>
  <c r="M21" i="65"/>
  <c r="M20" i="65"/>
  <c r="M19" i="65"/>
  <c r="M18" i="65"/>
  <c r="M17" i="65"/>
  <c r="M16" i="65"/>
  <c r="M15" i="65"/>
  <c r="M14" i="65"/>
  <c r="M13" i="65"/>
  <c r="M12" i="65"/>
  <c r="M11" i="65"/>
  <c r="M4" i="70" l="1"/>
  <c r="J4" i="69" l="1"/>
  <c r="I20" i="67"/>
  <c r="M20" i="67"/>
  <c r="I25" i="67"/>
  <c r="M25" i="67"/>
  <c r="I26" i="67"/>
  <c r="M26" i="67"/>
  <c r="I27" i="67"/>
  <c r="M27" i="67"/>
  <c r="I28" i="67"/>
  <c r="M28" i="67"/>
  <c r="O4" i="65" l="1"/>
  <c r="J74" i="73" l="1"/>
  <c r="D2" i="70"/>
  <c r="D2" i="69"/>
  <c r="C2" i="68"/>
  <c r="D2" i="67"/>
  <c r="C2" i="79"/>
  <c r="C2" i="73"/>
  <c r="D2" i="65"/>
  <c r="M2" i="70" l="1"/>
  <c r="L2" i="69"/>
  <c r="K2" i="68"/>
  <c r="P2" i="67"/>
  <c r="H2" i="79"/>
  <c r="K2" i="73"/>
  <c r="R2" i="65"/>
  <c r="L3" i="80"/>
  <c r="C3" i="80"/>
  <c r="H15" i="11"/>
  <c r="D15" i="11"/>
  <c r="H11" i="11"/>
  <c r="D11" i="11"/>
  <c r="H9" i="11"/>
  <c r="D9" i="11"/>
  <c r="H7" i="11"/>
  <c r="D7" i="11"/>
  <c r="D8" i="11" l="1"/>
  <c r="Y31" i="91" l="1"/>
  <c r="M31" i="91"/>
  <c r="D31" i="91"/>
  <c r="H30" i="91"/>
  <c r="H29" i="91"/>
  <c r="Y28" i="91"/>
  <c r="J28" i="91"/>
  <c r="D28" i="91"/>
  <c r="X27" i="91"/>
  <c r="E27" i="91"/>
  <c r="J26" i="91"/>
  <c r="X25" i="91"/>
  <c r="E25" i="91"/>
  <c r="J24" i="91"/>
  <c r="C19" i="91"/>
  <c r="T13" i="91"/>
  <c r="Q28" i="91" s="1"/>
  <c r="Y12" i="91"/>
  <c r="Y45" i="90"/>
  <c r="Y33" i="90"/>
  <c r="M33" i="90"/>
  <c r="D33" i="90"/>
  <c r="H32" i="90"/>
  <c r="H31" i="90"/>
  <c r="Y30" i="90"/>
  <c r="D30" i="90"/>
  <c r="X27" i="90"/>
  <c r="E27" i="90"/>
  <c r="J26" i="90"/>
  <c r="X25" i="90"/>
  <c r="E25" i="90"/>
  <c r="J24" i="90"/>
  <c r="C19" i="90"/>
  <c r="T13" i="90"/>
  <c r="Q30" i="90" s="1"/>
  <c r="Y12" i="90"/>
  <c r="J30" i="90" s="1"/>
  <c r="V34" i="89"/>
  <c r="V32" i="89"/>
  <c r="U21" i="89"/>
  <c r="E21" i="89"/>
  <c r="J20" i="89"/>
  <c r="U19" i="89"/>
  <c r="E19" i="89"/>
  <c r="J18" i="89"/>
  <c r="C13" i="89"/>
  <c r="Y43" i="90"/>
  <c r="X27" i="84" l="1"/>
  <c r="U21" i="88"/>
  <c r="E27" i="84"/>
  <c r="E21" i="88"/>
  <c r="J26" i="84"/>
  <c r="J20" i="15"/>
  <c r="X25" i="84"/>
  <c r="J20" i="88"/>
  <c r="U19" i="88"/>
  <c r="E19" i="88"/>
  <c r="J18" i="88"/>
  <c r="C13" i="88"/>
  <c r="E37" i="78" l="1"/>
  <c r="H36" i="78"/>
  <c r="Y35" i="78"/>
  <c r="R35" i="78"/>
  <c r="J35" i="78"/>
  <c r="H31" i="78"/>
  <c r="H32" i="78"/>
  <c r="X29" i="78"/>
  <c r="E29" i="78"/>
  <c r="J28" i="78"/>
  <c r="C21" i="78"/>
  <c r="C20" i="78"/>
  <c r="U27" i="77"/>
  <c r="E27" i="77"/>
  <c r="H26" i="77"/>
  <c r="V25" i="77"/>
  <c r="R25" i="77"/>
  <c r="I25" i="77"/>
  <c r="U24" i="77"/>
  <c r="E24" i="77"/>
  <c r="J23" i="77"/>
  <c r="C14" i="77"/>
  <c r="C16" i="77"/>
  <c r="C15" i="77"/>
  <c r="E27" i="78"/>
  <c r="J26" i="78"/>
  <c r="X25" i="78"/>
  <c r="E25" i="78"/>
  <c r="J24" i="78"/>
  <c r="C19" i="78"/>
  <c r="X27" i="78"/>
  <c r="U22" i="77"/>
  <c r="E22" i="77"/>
  <c r="J21" i="77"/>
  <c r="U20" i="77"/>
  <c r="E20" i="77"/>
  <c r="J19" i="77"/>
  <c r="C19" i="80"/>
  <c r="C18" i="80"/>
  <c r="C17" i="80"/>
  <c r="C16" i="80"/>
  <c r="C15" i="80"/>
  <c r="C14" i="80"/>
  <c r="C13" i="80"/>
  <c r="H30" i="84"/>
  <c r="H29" i="84"/>
  <c r="D28" i="84"/>
  <c r="Y28" i="84"/>
  <c r="D31" i="84"/>
  <c r="M31" i="84"/>
  <c r="Y31" i="84"/>
  <c r="E25" i="84"/>
  <c r="J24" i="84"/>
  <c r="C19" i="84"/>
  <c r="H31" i="76"/>
  <c r="H32" i="76"/>
  <c r="X27" i="76"/>
  <c r="E27" i="76"/>
  <c r="J26" i="76"/>
  <c r="X25" i="76"/>
  <c r="E25" i="76"/>
  <c r="J24" i="76"/>
  <c r="C19" i="76"/>
  <c r="U21" i="15"/>
  <c r="E21" i="15"/>
  <c r="U19" i="15"/>
  <c r="E19" i="15"/>
  <c r="J18" i="15"/>
  <c r="C13" i="15"/>
  <c r="D3" i="81" l="1"/>
  <c r="T13" i="84" l="1"/>
  <c r="Q28" i="84" s="1"/>
  <c r="Y12" i="84"/>
  <c r="J28" i="84" s="1"/>
  <c r="D4" i="81"/>
  <c r="E52" i="79"/>
  <c r="F51" i="79"/>
  <c r="F50" i="79"/>
  <c r="F49" i="79"/>
  <c r="F48" i="79"/>
  <c r="F47" i="79"/>
  <c r="F46" i="79"/>
  <c r="F45" i="79"/>
  <c r="F44" i="79"/>
  <c r="F43" i="79"/>
  <c r="F42" i="79"/>
  <c r="F41" i="79"/>
  <c r="F40" i="79"/>
  <c r="F39" i="79"/>
  <c r="F38" i="79"/>
  <c r="F37" i="79"/>
  <c r="E30" i="79"/>
  <c r="F29" i="79"/>
  <c r="F28" i="79"/>
  <c r="F27" i="79"/>
  <c r="F26" i="79"/>
  <c r="F25" i="79"/>
  <c r="F24" i="79"/>
  <c r="F23" i="79"/>
  <c r="F22" i="79"/>
  <c r="F21" i="79"/>
  <c r="F20" i="79"/>
  <c r="F19" i="79"/>
  <c r="F18" i="79"/>
  <c r="F17" i="79"/>
  <c r="F16" i="79"/>
  <c r="F15" i="79"/>
  <c r="I4" i="79"/>
  <c r="T13" i="78"/>
  <c r="T13" i="76"/>
  <c r="F30" i="79" l="1"/>
  <c r="F52" i="79"/>
  <c r="Q30" i="78"/>
  <c r="Y33" i="78"/>
  <c r="M33" i="78"/>
  <c r="D33" i="78"/>
  <c r="Y30" i="78"/>
  <c r="D30" i="78"/>
  <c r="Y12" i="78"/>
  <c r="J30" i="78" s="1"/>
  <c r="Y33" i="76"/>
  <c r="M33" i="76"/>
  <c r="D30" i="76"/>
  <c r="Y30" i="76"/>
  <c r="Q30" i="76"/>
  <c r="D33" i="76" l="1"/>
  <c r="Y12" i="76"/>
  <c r="J30" i="76" s="1"/>
  <c r="D14" i="52" l="1"/>
  <c r="D13" i="52"/>
  <c r="I16" i="50"/>
  <c r="I15" i="50"/>
  <c r="E16" i="50"/>
  <c r="E15" i="50"/>
  <c r="I12" i="50"/>
  <c r="I11" i="50"/>
  <c r="E12" i="50"/>
  <c r="E11" i="50"/>
  <c r="I10" i="50"/>
  <c r="I9" i="50"/>
  <c r="E10" i="50"/>
  <c r="E9" i="50"/>
  <c r="I8" i="50"/>
  <c r="I7" i="50"/>
  <c r="E8" i="50"/>
  <c r="E7" i="50"/>
  <c r="D14" i="13" l="1"/>
  <c r="H16" i="11"/>
  <c r="D16" i="11"/>
  <c r="H12" i="11"/>
  <c r="D12" i="11"/>
  <c r="H10" i="11"/>
  <c r="D10" i="11"/>
  <c r="H8" i="11"/>
  <c r="F70" i="73"/>
  <c r="I69" i="73"/>
  <c r="G69" i="73"/>
  <c r="I68" i="73"/>
  <c r="G68" i="73"/>
  <c r="I67" i="73"/>
  <c r="G67" i="73"/>
  <c r="I66" i="73"/>
  <c r="G66" i="73"/>
  <c r="I65" i="73"/>
  <c r="G65" i="73"/>
  <c r="I64" i="73"/>
  <c r="G64" i="73"/>
  <c r="I63" i="73"/>
  <c r="G63" i="73"/>
  <c r="I62" i="73"/>
  <c r="G62" i="73"/>
  <c r="I61" i="73"/>
  <c r="G61" i="73"/>
  <c r="I60" i="73"/>
  <c r="G60" i="73"/>
  <c r="I59" i="73"/>
  <c r="G59" i="73"/>
  <c r="I58" i="73"/>
  <c r="G58" i="73"/>
  <c r="I57" i="73"/>
  <c r="G57" i="73"/>
  <c r="I56" i="73"/>
  <c r="G56" i="73"/>
  <c r="I55" i="73"/>
  <c r="G55" i="73"/>
  <c r="I54" i="73"/>
  <c r="G54" i="73"/>
  <c r="I53" i="73"/>
  <c r="G53" i="73"/>
  <c r="I52" i="73"/>
  <c r="G52" i="73"/>
  <c r="F40" i="73"/>
  <c r="I39" i="73"/>
  <c r="G39" i="73"/>
  <c r="I38" i="73"/>
  <c r="G38" i="73"/>
  <c r="I37" i="73"/>
  <c r="G37" i="73"/>
  <c r="I36" i="73"/>
  <c r="G36" i="73"/>
  <c r="I35" i="73"/>
  <c r="G35" i="73"/>
  <c r="I34" i="73"/>
  <c r="G34" i="73"/>
  <c r="I33" i="73"/>
  <c r="G33" i="73"/>
  <c r="I32" i="73"/>
  <c r="G32" i="73"/>
  <c r="I31" i="73"/>
  <c r="G31" i="73"/>
  <c r="I30" i="73"/>
  <c r="G30" i="73"/>
  <c r="I29" i="73"/>
  <c r="G29" i="73"/>
  <c r="I28" i="73"/>
  <c r="G28" i="73"/>
  <c r="I27" i="73"/>
  <c r="G27" i="73"/>
  <c r="I26" i="73"/>
  <c r="G26" i="73"/>
  <c r="I25" i="73"/>
  <c r="G25" i="73"/>
  <c r="I24" i="73"/>
  <c r="G24" i="73"/>
  <c r="I23" i="73"/>
  <c r="G23" i="73"/>
  <c r="I22" i="73"/>
  <c r="G22" i="73"/>
  <c r="F21" i="73"/>
  <c r="I20" i="73"/>
  <c r="G20" i="73"/>
  <c r="I19" i="73"/>
  <c r="G19" i="73"/>
  <c r="I18" i="73"/>
  <c r="G18" i="73"/>
  <c r="I17" i="73"/>
  <c r="G17" i="73"/>
  <c r="I16" i="73"/>
  <c r="G16" i="73"/>
  <c r="I15" i="73"/>
  <c r="G15" i="73"/>
  <c r="I14" i="73"/>
  <c r="G14" i="73"/>
  <c r="I13" i="73"/>
  <c r="G13" i="73"/>
  <c r="I12" i="73"/>
  <c r="G12" i="73"/>
  <c r="I11" i="73"/>
  <c r="G11" i="73"/>
  <c r="J4" i="73"/>
  <c r="H70" i="73" l="1"/>
  <c r="H72" i="73" s="1"/>
  <c r="H21" i="73"/>
  <c r="H40" i="73"/>
  <c r="H42" i="73" s="1"/>
  <c r="J70" i="73"/>
  <c r="J72" i="73" s="1"/>
  <c r="J40" i="73"/>
  <c r="J42" i="73" s="1"/>
  <c r="J21" i="73"/>
  <c r="I43" i="73" l="1"/>
  <c r="J73" i="73"/>
  <c r="I44" i="73"/>
  <c r="H27" i="27" l="1"/>
  <c r="E27" i="27"/>
  <c r="J44" i="29" l="1"/>
  <c r="D35" i="60"/>
  <c r="H32" i="60"/>
  <c r="D32" i="60"/>
  <c r="I30" i="60"/>
  <c r="J30" i="60"/>
  <c r="H30" i="60"/>
  <c r="G30" i="60"/>
  <c r="F30" i="60"/>
  <c r="E30" i="60"/>
  <c r="D30" i="60"/>
  <c r="D34" i="60"/>
  <c r="L9" i="68" l="1"/>
  <c r="L8" i="68"/>
  <c r="L54" i="68"/>
  <c r="L53" i="68"/>
  <c r="V81" i="65"/>
  <c r="T8" i="65"/>
  <c r="T79" i="65"/>
  <c r="T81" i="65"/>
  <c r="V10" i="65"/>
  <c r="T10" i="65"/>
  <c r="D36" i="60" l="1"/>
  <c r="K4" i="68" l="1"/>
  <c r="H74" i="70" l="1"/>
  <c r="J70" i="70"/>
  <c r="O68" i="70"/>
  <c r="N68" i="70"/>
  <c r="O70" i="70" s="1"/>
  <c r="G68" i="70"/>
  <c r="F68" i="70"/>
  <c r="D70" i="70" s="1"/>
  <c r="G151" i="69"/>
  <c r="F151" i="69"/>
  <c r="G76" i="69"/>
  <c r="F76" i="69"/>
  <c r="G35" i="69"/>
  <c r="F35" i="69"/>
  <c r="G75" i="68"/>
  <c r="L74" i="68"/>
  <c r="J74" i="68"/>
  <c r="H74" i="68"/>
  <c r="L73" i="68"/>
  <c r="J73" i="68"/>
  <c r="H73" i="68"/>
  <c r="L72" i="68"/>
  <c r="J72" i="68"/>
  <c r="H72" i="68"/>
  <c r="L71" i="68"/>
  <c r="J71" i="68"/>
  <c r="H71" i="68"/>
  <c r="L70" i="68"/>
  <c r="J70" i="68"/>
  <c r="H70" i="68"/>
  <c r="L69" i="68"/>
  <c r="J69" i="68"/>
  <c r="H69" i="68"/>
  <c r="L68" i="68"/>
  <c r="J68" i="68"/>
  <c r="H68" i="68"/>
  <c r="L67" i="68"/>
  <c r="J67" i="68"/>
  <c r="H67" i="68"/>
  <c r="L66" i="68"/>
  <c r="J66" i="68"/>
  <c r="H66" i="68"/>
  <c r="L65" i="68"/>
  <c r="J65" i="68"/>
  <c r="H65" i="68"/>
  <c r="L64" i="68"/>
  <c r="J64" i="68"/>
  <c r="H64" i="68"/>
  <c r="L63" i="68"/>
  <c r="J63" i="68"/>
  <c r="H63" i="68"/>
  <c r="L62" i="68"/>
  <c r="J62" i="68"/>
  <c r="H62" i="68"/>
  <c r="L61" i="68"/>
  <c r="J61" i="68"/>
  <c r="H61" i="68"/>
  <c r="L60" i="68"/>
  <c r="J60" i="68"/>
  <c r="H60" i="68"/>
  <c r="L59" i="68"/>
  <c r="J59" i="68"/>
  <c r="H59" i="68"/>
  <c r="L58" i="68"/>
  <c r="J58" i="68"/>
  <c r="H58" i="68"/>
  <c r="L57" i="68"/>
  <c r="J57" i="68"/>
  <c r="H57" i="68"/>
  <c r="L56" i="68"/>
  <c r="J56" i="68"/>
  <c r="H56" i="68"/>
  <c r="L55" i="68"/>
  <c r="J55" i="68"/>
  <c r="H55" i="68"/>
  <c r="G41" i="68"/>
  <c r="L40" i="68"/>
  <c r="J40" i="68"/>
  <c r="H40" i="68"/>
  <c r="L39" i="68"/>
  <c r="J39" i="68"/>
  <c r="H39" i="68"/>
  <c r="L38" i="68"/>
  <c r="J38" i="68"/>
  <c r="H38" i="68"/>
  <c r="L37" i="68"/>
  <c r="J37" i="68"/>
  <c r="H37" i="68"/>
  <c r="L36" i="68"/>
  <c r="J36" i="68"/>
  <c r="H36" i="68"/>
  <c r="L35" i="68"/>
  <c r="J35" i="68"/>
  <c r="H35" i="68"/>
  <c r="L34" i="68"/>
  <c r="J34" i="68"/>
  <c r="H34" i="68"/>
  <c r="L33" i="68"/>
  <c r="J33" i="68"/>
  <c r="H33" i="68"/>
  <c r="L32" i="68"/>
  <c r="J32" i="68"/>
  <c r="H32" i="68"/>
  <c r="L31" i="68"/>
  <c r="J31" i="68"/>
  <c r="H31" i="68"/>
  <c r="L30" i="68"/>
  <c r="J30" i="68"/>
  <c r="H30" i="68"/>
  <c r="L29" i="68"/>
  <c r="J29" i="68"/>
  <c r="H29" i="68"/>
  <c r="L28" i="68"/>
  <c r="J28" i="68"/>
  <c r="H28" i="68"/>
  <c r="L27" i="68"/>
  <c r="J27" i="68"/>
  <c r="H27" i="68"/>
  <c r="L26" i="68"/>
  <c r="J26" i="68"/>
  <c r="H26" i="68"/>
  <c r="G25" i="68"/>
  <c r="L24" i="68"/>
  <c r="J24" i="68"/>
  <c r="H24" i="68"/>
  <c r="L23" i="68"/>
  <c r="J23" i="68"/>
  <c r="H23" i="68"/>
  <c r="L22" i="68"/>
  <c r="J22" i="68"/>
  <c r="H22" i="68"/>
  <c r="L21" i="68"/>
  <c r="J21" i="68"/>
  <c r="H21" i="68"/>
  <c r="L20" i="68"/>
  <c r="J20" i="68"/>
  <c r="H20" i="68"/>
  <c r="L19" i="68"/>
  <c r="J19" i="68"/>
  <c r="H19" i="68"/>
  <c r="L18" i="68"/>
  <c r="J18" i="68"/>
  <c r="H18" i="68"/>
  <c r="L17" i="68"/>
  <c r="J17" i="68"/>
  <c r="H17" i="68"/>
  <c r="L16" i="68"/>
  <c r="J16" i="68"/>
  <c r="H16" i="68"/>
  <c r="L15" i="68"/>
  <c r="J15" i="68"/>
  <c r="H15" i="68"/>
  <c r="L14" i="68"/>
  <c r="J14" i="68"/>
  <c r="H14" i="68"/>
  <c r="L13" i="68"/>
  <c r="J13" i="68"/>
  <c r="H13" i="68"/>
  <c r="L12" i="68"/>
  <c r="J12" i="68"/>
  <c r="H12" i="68"/>
  <c r="L11" i="68"/>
  <c r="J11" i="68"/>
  <c r="H11" i="68"/>
  <c r="L10" i="68"/>
  <c r="J10" i="68"/>
  <c r="H10" i="68"/>
  <c r="H81" i="67"/>
  <c r="M80" i="67"/>
  <c r="I80" i="67"/>
  <c r="M79" i="67"/>
  <c r="I79" i="67"/>
  <c r="M78" i="67"/>
  <c r="I78" i="67"/>
  <c r="M77" i="67"/>
  <c r="I77" i="67"/>
  <c r="M76" i="67"/>
  <c r="I76" i="67"/>
  <c r="M75" i="67"/>
  <c r="I75" i="67"/>
  <c r="M74" i="67"/>
  <c r="I74" i="67"/>
  <c r="M73" i="67"/>
  <c r="I73" i="67"/>
  <c r="M72" i="67"/>
  <c r="I72" i="67"/>
  <c r="M71" i="67"/>
  <c r="I71" i="67"/>
  <c r="M70" i="67"/>
  <c r="I70" i="67"/>
  <c r="M69" i="67"/>
  <c r="I69" i="67"/>
  <c r="M68" i="67"/>
  <c r="I68" i="67"/>
  <c r="M67" i="67"/>
  <c r="I67" i="67"/>
  <c r="M66" i="67"/>
  <c r="I66" i="67"/>
  <c r="M65" i="67"/>
  <c r="I65" i="67"/>
  <c r="M64" i="67"/>
  <c r="I64" i="67"/>
  <c r="M63" i="67"/>
  <c r="I63" i="67"/>
  <c r="M62" i="67"/>
  <c r="I62" i="67"/>
  <c r="M61" i="67"/>
  <c r="I61" i="67"/>
  <c r="M60" i="67"/>
  <c r="I60" i="67"/>
  <c r="M59" i="67"/>
  <c r="I59" i="67"/>
  <c r="M58" i="67"/>
  <c r="I58" i="67"/>
  <c r="M57" i="67"/>
  <c r="I57" i="67"/>
  <c r="M56" i="67"/>
  <c r="I56" i="67"/>
  <c r="M55" i="67"/>
  <c r="I55" i="67"/>
  <c r="M54" i="67"/>
  <c r="I54" i="67"/>
  <c r="H44" i="67"/>
  <c r="M43" i="67"/>
  <c r="I43" i="67"/>
  <c r="M42" i="67"/>
  <c r="I42" i="67"/>
  <c r="M41" i="67"/>
  <c r="I41" i="67"/>
  <c r="M40" i="67"/>
  <c r="I40" i="67"/>
  <c r="M39" i="67"/>
  <c r="I39" i="67"/>
  <c r="M38" i="67"/>
  <c r="I38" i="67"/>
  <c r="M37" i="67"/>
  <c r="I37" i="67"/>
  <c r="M36" i="67"/>
  <c r="I36" i="67"/>
  <c r="M35" i="67"/>
  <c r="I35" i="67"/>
  <c r="M34" i="67"/>
  <c r="I34" i="67"/>
  <c r="M33" i="67"/>
  <c r="I33" i="67"/>
  <c r="M32" i="67"/>
  <c r="I32" i="67"/>
  <c r="M31" i="67"/>
  <c r="I31" i="67"/>
  <c r="M30" i="67"/>
  <c r="I30" i="67"/>
  <c r="M29" i="67"/>
  <c r="I29" i="67"/>
  <c r="M24" i="67"/>
  <c r="I24" i="67"/>
  <c r="M23" i="67"/>
  <c r="I23" i="67"/>
  <c r="H22" i="67"/>
  <c r="M21" i="67"/>
  <c r="I21" i="67"/>
  <c r="M19" i="67"/>
  <c r="I19" i="67"/>
  <c r="M18" i="67"/>
  <c r="I18" i="67"/>
  <c r="M17" i="67"/>
  <c r="I17" i="67"/>
  <c r="M16" i="67"/>
  <c r="I16" i="67"/>
  <c r="M15" i="67"/>
  <c r="I15" i="67"/>
  <c r="M14" i="67"/>
  <c r="I14" i="67"/>
  <c r="M13" i="67"/>
  <c r="I13" i="67"/>
  <c r="M12" i="67"/>
  <c r="I12" i="67"/>
  <c r="M11" i="67"/>
  <c r="I11" i="67"/>
  <c r="L4" i="67"/>
  <c r="J4" i="65"/>
  <c r="X150" i="65" s="1"/>
  <c r="K142" i="65"/>
  <c r="J142" i="65"/>
  <c r="K63" i="65"/>
  <c r="J63" i="65"/>
  <c r="K29" i="65"/>
  <c r="J29" i="65"/>
  <c r="N22" i="67" l="1"/>
  <c r="J81" i="67"/>
  <c r="N44" i="67"/>
  <c r="M25" i="68"/>
  <c r="M63" i="65"/>
  <c r="M65" i="65" s="1"/>
  <c r="O142" i="65"/>
  <c r="O144" i="65" s="1"/>
  <c r="Q68" i="70"/>
  <c r="H73" i="70" s="1"/>
  <c r="R73" i="70" s="1"/>
  <c r="Q29" i="65"/>
  <c r="U63" i="65"/>
  <c r="U65" i="65" s="1"/>
  <c r="W142" i="65"/>
  <c r="W144" i="65" s="1"/>
  <c r="I41" i="68"/>
  <c r="I43" i="68" s="1"/>
  <c r="I75" i="68"/>
  <c r="I77" i="68" s="1"/>
  <c r="S29" i="65"/>
  <c r="J22" i="67"/>
  <c r="K41" i="68"/>
  <c r="K43" i="68" s="1"/>
  <c r="K75" i="68"/>
  <c r="K77" i="68" s="1"/>
  <c r="I151" i="69"/>
  <c r="F157" i="69" s="1"/>
  <c r="J44" i="67"/>
  <c r="M41" i="68"/>
  <c r="M43" i="68" s="1"/>
  <c r="N81" i="67"/>
  <c r="K25" i="68"/>
  <c r="I68" i="70"/>
  <c r="H72" i="70" s="1"/>
  <c r="R72" i="70" s="1"/>
  <c r="S142" i="65"/>
  <c r="S144" i="65" s="1"/>
  <c r="O29" i="65"/>
  <c r="W29" i="65"/>
  <c r="W63" i="65"/>
  <c r="W65" i="65" s="1"/>
  <c r="O63" i="65"/>
  <c r="O65" i="65" s="1"/>
  <c r="Q142" i="65"/>
  <c r="Q144" i="65" s="1"/>
  <c r="U29" i="65"/>
  <c r="M29" i="65"/>
  <c r="M142" i="65"/>
  <c r="M144" i="65" s="1"/>
  <c r="U142" i="65"/>
  <c r="U144" i="65" s="1"/>
  <c r="S63" i="65"/>
  <c r="S65" i="65" s="1"/>
  <c r="Q63" i="65"/>
  <c r="Q65" i="65" s="1"/>
  <c r="M75" i="68"/>
  <c r="M77" i="68" s="1"/>
  <c r="I25" i="68"/>
  <c r="G77" i="69"/>
  <c r="I76" i="69"/>
  <c r="F159" i="69" s="1"/>
  <c r="F77" i="69"/>
  <c r="I35" i="69"/>
  <c r="R74" i="70" l="1"/>
  <c r="M82" i="67"/>
  <c r="T70" i="65"/>
  <c r="L46" i="68"/>
  <c r="L47" i="68" s="1"/>
  <c r="L78" i="68"/>
  <c r="L79" i="68" s="1"/>
  <c r="T146" i="65"/>
  <c r="T148" i="65" s="1"/>
  <c r="L44" i="68"/>
  <c r="L45" i="68" s="1"/>
  <c r="M45" i="67"/>
  <c r="M46" i="67" s="1"/>
  <c r="M83" i="67" s="1"/>
  <c r="T145" i="65"/>
  <c r="T147" i="65" s="1"/>
  <c r="T71" i="65"/>
  <c r="T67" i="65"/>
  <c r="T69" i="65" s="1"/>
  <c r="T66" i="65"/>
  <c r="T68" i="65" s="1"/>
  <c r="M157" i="69"/>
  <c r="I77" i="69"/>
  <c r="F155" i="69" s="1"/>
  <c r="M155" i="69" s="1"/>
  <c r="M159" i="69" l="1"/>
  <c r="T72" i="65"/>
  <c r="L80" i="68"/>
  <c r="L81" i="68" s="1"/>
  <c r="T149" i="65"/>
  <c r="I3" i="63"/>
  <c r="C3" i="63"/>
  <c r="T150" i="65" l="1"/>
  <c r="K9" i="9"/>
  <c r="K8" i="9"/>
  <c r="K9" i="1"/>
  <c r="K8" i="1"/>
  <c r="K5" i="7"/>
  <c r="G12" i="49"/>
  <c r="I3" i="36"/>
  <c r="H3" i="28"/>
  <c r="C3" i="36"/>
  <c r="C3" i="28"/>
  <c r="C3" i="29"/>
  <c r="G23" i="60"/>
  <c r="K5" i="9"/>
  <c r="K5" i="1"/>
  <c r="D19" i="24"/>
  <c r="E55" i="20"/>
  <c r="F54" i="20"/>
  <c r="E53" i="20"/>
  <c r="F52" i="20"/>
  <c r="K51" i="20"/>
  <c r="F51" i="20"/>
  <c r="E50" i="20"/>
  <c r="F49" i="20"/>
  <c r="M23" i="18"/>
  <c r="F23" i="18"/>
  <c r="D25" i="18"/>
  <c r="D23" i="18"/>
  <c r="H20" i="11"/>
  <c r="H19" i="11"/>
  <c r="H24" i="28"/>
  <c r="H23" i="28"/>
  <c r="H22" i="28"/>
  <c r="A23" i="28"/>
  <c r="E30" i="27"/>
  <c r="A15" i="27" s="1"/>
  <c r="I15" i="27" s="1"/>
  <c r="A35" i="17"/>
  <c r="A38" i="52"/>
  <c r="A38" i="51"/>
  <c r="A38" i="50"/>
  <c r="A32" i="49"/>
  <c r="F60" i="19"/>
  <c r="V33" i="18"/>
  <c r="A33" i="13"/>
  <c r="A38" i="12"/>
  <c r="A36" i="11"/>
  <c r="G18" i="7"/>
  <c r="K6" i="7"/>
  <c r="D42" i="20"/>
  <c r="G20" i="9"/>
  <c r="G18" i="1"/>
  <c r="G38" i="22"/>
  <c r="C34" i="21"/>
  <c r="J34" i="60"/>
  <c r="I34" i="60"/>
  <c r="H34" i="60"/>
  <c r="G34" i="60"/>
  <c r="F34" i="60"/>
  <c r="E34" i="60"/>
  <c r="G25" i="60"/>
  <c r="K6" i="9"/>
  <c r="G21" i="60"/>
  <c r="D22" i="24"/>
  <c r="G20" i="60"/>
  <c r="D21" i="24"/>
  <c r="G21" i="9"/>
  <c r="G19" i="1"/>
  <c r="K6" i="1"/>
  <c r="G19" i="7"/>
  <c r="I7" i="39"/>
  <c r="C36" i="21"/>
  <c r="G25" i="22"/>
  <c r="D20" i="24"/>
  <c r="G40" i="22"/>
  <c r="G39" i="22"/>
  <c r="C35" i="21"/>
  <c r="F26" i="22"/>
  <c r="D45" i="20"/>
  <c r="I20" i="50"/>
  <c r="I19" i="50"/>
  <c r="E19" i="50"/>
  <c r="I27" i="48"/>
  <c r="F11" i="45" s="1"/>
  <c r="F20" i="45" s="1"/>
  <c r="F25" i="45" s="1"/>
  <c r="F31" i="45" s="1"/>
  <c r="F33" i="45" s="1"/>
  <c r="F35" i="45" s="1"/>
  <c r="G27" i="48"/>
  <c r="F39" i="47"/>
  <c r="F10" i="45" s="1"/>
  <c r="F19" i="45" s="1"/>
  <c r="F24" i="45" s="1"/>
  <c r="F28" i="45" s="1"/>
  <c r="F28" i="47"/>
  <c r="F18" i="47"/>
  <c r="F55" i="46"/>
  <c r="F33" i="46"/>
  <c r="F13" i="43" s="1"/>
  <c r="F14" i="46"/>
  <c r="I13" i="46"/>
  <c r="I12" i="46"/>
  <c r="I11" i="46"/>
  <c r="I10" i="46"/>
  <c r="I27" i="41"/>
  <c r="F9" i="38" s="1"/>
  <c r="F18" i="38" s="1"/>
  <c r="F23" i="38" s="1"/>
  <c r="F29" i="38" s="1"/>
  <c r="F31" i="38" s="1"/>
  <c r="F33" i="38" s="1"/>
  <c r="G27" i="41"/>
  <c r="F36" i="40"/>
  <c r="F8" i="38" s="1"/>
  <c r="F17" i="38" s="1"/>
  <c r="F22" i="38" s="1"/>
  <c r="F26" i="38" s="1"/>
  <c r="F25" i="40"/>
  <c r="F15" i="40"/>
  <c r="F52" i="39"/>
  <c r="F30" i="39"/>
  <c r="F11" i="39"/>
  <c r="I10" i="39"/>
  <c r="I9" i="39"/>
  <c r="I8" i="39"/>
  <c r="J55" i="29"/>
  <c r="J54" i="29"/>
  <c r="J53" i="29"/>
  <c r="J52" i="29"/>
  <c r="J51" i="29"/>
  <c r="J50" i="29"/>
  <c r="J49" i="29"/>
  <c r="J48" i="29"/>
  <c r="J47" i="29"/>
  <c r="J46" i="29"/>
  <c r="J45" i="29"/>
  <c r="J43" i="29"/>
  <c r="J42" i="29"/>
  <c r="J41" i="29"/>
  <c r="J40" i="29"/>
  <c r="I31" i="29"/>
  <c r="J31" i="29" s="1"/>
  <c r="J27" i="29"/>
  <c r="I27" i="29"/>
  <c r="J26" i="29"/>
  <c r="I26" i="29"/>
  <c r="J25" i="29"/>
  <c r="I25" i="29"/>
  <c r="H15" i="29"/>
  <c r="H14" i="29"/>
  <c r="H13" i="29"/>
  <c r="H12" i="29"/>
  <c r="H11" i="29"/>
  <c r="H10" i="29"/>
  <c r="H3" i="29"/>
  <c r="I54" i="28"/>
  <c r="H15" i="28"/>
  <c r="H14" i="28"/>
  <c r="H13" i="28"/>
  <c r="H12" i="28"/>
  <c r="H11" i="28"/>
  <c r="H10" i="28"/>
  <c r="K29" i="27"/>
  <c r="K28" i="27"/>
  <c r="I24" i="28" s="1"/>
  <c r="K24" i="27"/>
  <c r="I22" i="28" s="1"/>
  <c r="S25" i="18"/>
  <c r="P25" i="18"/>
  <c r="M25" i="18"/>
  <c r="K25" i="18"/>
  <c r="H25" i="18"/>
  <c r="F25" i="18"/>
  <c r="F24" i="18"/>
  <c r="D24" i="18"/>
  <c r="R23" i="18"/>
  <c r="O23" i="18"/>
  <c r="J23" i="18"/>
  <c r="G23" i="18"/>
  <c r="V22" i="18"/>
  <c r="U20" i="18"/>
  <c r="V19" i="18"/>
  <c r="U17" i="18"/>
  <c r="V16" i="18"/>
  <c r="U14" i="18"/>
  <c r="V13" i="18"/>
  <c r="U11" i="18"/>
  <c r="V10" i="18"/>
  <c r="U8" i="18"/>
  <c r="H24" i="11"/>
  <c r="D19" i="11"/>
  <c r="I22" i="1"/>
  <c r="F10" i="43"/>
  <c r="F14" i="45"/>
  <c r="F11" i="37"/>
  <c r="F12" i="38"/>
  <c r="I21" i="50" l="1"/>
  <c r="I23" i="50" s="1"/>
  <c r="I29" i="29"/>
  <c r="J29" i="29" s="1"/>
  <c r="V33" i="15"/>
  <c r="T34" i="77" s="1"/>
  <c r="Y47" i="76"/>
  <c r="S46" i="78" s="1"/>
  <c r="H21" i="11"/>
  <c r="J24" i="28"/>
  <c r="J22" i="28"/>
  <c r="H16" i="28"/>
  <c r="I33" i="28" s="1"/>
  <c r="H16" i="29"/>
  <c r="F15" i="46"/>
  <c r="F12" i="43" s="1"/>
  <c r="F29" i="47"/>
  <c r="F8" i="37"/>
  <c r="F16" i="37" s="1"/>
  <c r="F19" i="37" s="1"/>
  <c r="F22" i="37" s="1"/>
  <c r="F14" i="43"/>
  <c r="G57" i="46"/>
  <c r="F8" i="45" s="1"/>
  <c r="J56" i="29"/>
  <c r="G54" i="39"/>
  <c r="F6" i="37" s="1"/>
  <c r="F18" i="43"/>
  <c r="F21" i="43" s="1"/>
  <c r="F24" i="43" s="1"/>
  <c r="U23" i="18"/>
  <c r="F26" i="40"/>
  <c r="F7" i="38" s="1"/>
  <c r="F14" i="38" s="1"/>
  <c r="K27" i="27"/>
  <c r="F12" i="39"/>
  <c r="G56" i="39" s="1"/>
  <c r="V25" i="18"/>
  <c r="U26" i="18"/>
  <c r="F13" i="45"/>
  <c r="F15" i="45" s="1"/>
  <c r="F9" i="45"/>
  <c r="F9" i="43"/>
  <c r="G59" i="46"/>
  <c r="I23" i="28" l="1"/>
  <c r="J23" i="28" s="1"/>
  <c r="J26" i="28" s="1"/>
  <c r="I30" i="29"/>
  <c r="J30" i="29" s="1"/>
  <c r="J33" i="29" s="1"/>
  <c r="J58" i="29" s="1"/>
  <c r="F7" i="37"/>
  <c r="F8" i="43"/>
  <c r="F11" i="43" s="1"/>
  <c r="I30" i="28"/>
  <c r="I32" i="28"/>
  <c r="F6" i="38"/>
  <c r="F10" i="38" s="1"/>
  <c r="F13" i="37"/>
  <c r="F14" i="37" s="1"/>
  <c r="F15" i="43"/>
  <c r="F16" i="43" s="1"/>
  <c r="F9" i="37"/>
  <c r="F12" i="45"/>
  <c r="F16" i="45"/>
  <c r="F17" i="45" s="1"/>
  <c r="F21" i="45" s="1"/>
  <c r="F10" i="37"/>
  <c r="F12" i="37" s="1"/>
  <c r="F11" i="38"/>
  <c r="F13" i="38" s="1"/>
  <c r="F15" i="38"/>
  <c r="F16" i="38" s="1"/>
  <c r="F20" i="38" s="1"/>
  <c r="F25" i="38" s="1"/>
  <c r="J60" i="29" l="1"/>
  <c r="AF45" i="76"/>
  <c r="Y45" i="76" s="1"/>
  <c r="S44" i="78" s="1"/>
  <c r="I31" i="28"/>
  <c r="I34" i="28" s="1"/>
  <c r="I56" i="28" s="1"/>
  <c r="I57" i="28" s="1"/>
  <c r="AC31" i="15" s="1"/>
  <c r="V31" i="15" s="1"/>
  <c r="T32" i="77" s="1"/>
  <c r="F15" i="37"/>
  <c r="F18" i="37" s="1"/>
  <c r="F21" i="37" s="1"/>
  <c r="F17" i="37"/>
  <c r="F20" i="37" s="1"/>
  <c r="F17" i="43"/>
  <c r="F19" i="43"/>
  <c r="F22" i="43" s="1"/>
  <c r="F18" i="45"/>
  <c r="F22" i="45" s="1"/>
  <c r="F27" i="45" s="1"/>
  <c r="F19" i="38"/>
  <c r="F21" i="38" s="1"/>
  <c r="F26" i="45"/>
  <c r="F23" i="45"/>
  <c r="F30" i="45" l="1"/>
  <c r="F34" i="45" s="1"/>
  <c r="F36" i="45" s="1"/>
  <c r="F20" i="43"/>
  <c r="F23" i="43" s="1"/>
  <c r="F25" i="43" s="1"/>
  <c r="F27" i="43" s="1"/>
  <c r="F23" i="37"/>
  <c r="F25" i="37" s="1"/>
  <c r="F24" i="38"/>
  <c r="F28" i="38" s="1"/>
  <c r="F32" i="38" s="1"/>
  <c r="F34" i="38" s="1"/>
</calcChain>
</file>

<file path=xl/sharedStrings.xml><?xml version="1.0" encoding="utf-8"?>
<sst xmlns="http://schemas.openxmlformats.org/spreadsheetml/2006/main" count="4355" uniqueCount="1696">
  <si>
    <t>別記様式第４</t>
    <phoneticPr fontId="2"/>
  </si>
  <si>
    <t>一般社団法人　環境共生住宅推進協議会</t>
    <phoneticPr fontId="2"/>
  </si>
  <si>
    <t>会長　竹中　宣雄　殿</t>
    <phoneticPr fontId="2"/>
  </si>
  <si>
    <t>㊞</t>
    <phoneticPr fontId="2"/>
  </si>
  <si>
    <t>記</t>
    <phoneticPr fontId="2"/>
  </si>
  <si>
    <t>千円</t>
    <phoneticPr fontId="2"/>
  </si>
  <si>
    <t>代表提案者　</t>
    <phoneticPr fontId="2"/>
  </si>
  <si>
    <t>　１．補助事業の名称　　既存建築物省エネ化推進事業</t>
    <phoneticPr fontId="2"/>
  </si>
  <si>
    <t>　　（記載上の注意）</t>
    <phoneticPr fontId="2"/>
  </si>
  <si>
    <t>　２．交付申請額</t>
    <phoneticPr fontId="2"/>
  </si>
  <si>
    <t>（別紙１）</t>
    <phoneticPr fontId="2"/>
  </si>
  <si>
    <t>（別紙２）</t>
    <phoneticPr fontId="2"/>
  </si>
  <si>
    <t>（別紙３）</t>
    <phoneticPr fontId="2"/>
  </si>
  <si>
    <t>（原本写し）</t>
    <phoneticPr fontId="2"/>
  </si>
  <si>
    <t>計測の範囲が明確で計測機器の設置が分かる書類等</t>
    <phoneticPr fontId="2"/>
  </si>
  <si>
    <t>補助対象事業費内訳（標準単価方式の場合は様式２－５のみ）</t>
    <phoneticPr fontId="2"/>
  </si>
  <si>
    <t>１．</t>
    <phoneticPr fontId="2"/>
  </si>
  <si>
    <t>交付決定通知書</t>
    <phoneticPr fontId="2"/>
  </si>
  <si>
    <t>２．</t>
  </si>
  <si>
    <t>３．</t>
  </si>
  <si>
    <t>４．</t>
  </si>
  <si>
    <t>交付申請額の算出方法及び事業経費の配分</t>
    <phoneticPr fontId="2"/>
  </si>
  <si>
    <t>交付申請額の算出方法の明細</t>
    <phoneticPr fontId="2"/>
  </si>
  <si>
    <t>附帯事務費明細書</t>
    <phoneticPr fontId="2"/>
  </si>
  <si>
    <t>５．</t>
  </si>
  <si>
    <t>６．</t>
  </si>
  <si>
    <t>７．</t>
  </si>
  <si>
    <t>８．</t>
  </si>
  <si>
    <t>９．</t>
  </si>
  <si>
    <t>１０．</t>
  </si>
  <si>
    <t>１１．</t>
  </si>
  <si>
    <t>１２．</t>
  </si>
  <si>
    <t>１３．</t>
  </si>
  <si>
    <t>１４．</t>
  </si>
  <si>
    <t>１５．</t>
  </si>
  <si>
    <t>１６．</t>
  </si>
  <si>
    <t>１８．</t>
  </si>
  <si>
    <t>１９．</t>
  </si>
  <si>
    <t>２０．</t>
  </si>
  <si>
    <t>２１．</t>
  </si>
  <si>
    <t>２２．</t>
  </si>
  <si>
    <t>２３．</t>
  </si>
  <si>
    <t>採択通知書</t>
    <phoneticPr fontId="2"/>
  </si>
  <si>
    <t>建築士による提案内容への適合確認書</t>
    <phoneticPr fontId="2"/>
  </si>
  <si>
    <t>全体事業進捗管理表（複数の建築物等を改修する提案の場合）</t>
    <phoneticPr fontId="2"/>
  </si>
  <si>
    <t>交付申請内訳書（複数の建築物等を改修する提案の場合）</t>
    <phoneticPr fontId="2"/>
  </si>
  <si>
    <t>交付申請概要書（複数の建築物等を改修する提案の場合）</t>
    <phoneticPr fontId="2"/>
  </si>
  <si>
    <t>補助事業に関する宣誓書</t>
    <phoneticPr fontId="2"/>
  </si>
  <si>
    <t>申請の制限に係る事案の有無等の確認書</t>
    <phoneticPr fontId="2"/>
  </si>
  <si>
    <t>振込口座登録票</t>
    <phoneticPr fontId="2"/>
  </si>
  <si>
    <t>建築士による耐震性の基準への適合確認書</t>
    <phoneticPr fontId="2"/>
  </si>
  <si>
    <t>耐震性を証明する書類（登記事項証明書、建築確認検査済証　等）</t>
    <phoneticPr fontId="2"/>
  </si>
  <si>
    <t>代表提案者の登記簿等事業実態のわかる書類</t>
    <phoneticPr fontId="2"/>
  </si>
  <si>
    <t>委任状　＊該当事業者のみ</t>
    <phoneticPr fontId="2"/>
  </si>
  <si>
    <t>各種工事期間がわかる工事工程表</t>
    <phoneticPr fontId="2"/>
  </si>
  <si>
    <t>改修割合、省エネ効果、エネルギー計測・管理等の計算書</t>
    <phoneticPr fontId="2"/>
  </si>
  <si>
    <t>設計図面（配置図、平面図、立面図など）、改修部分、</t>
    <phoneticPr fontId="2"/>
  </si>
  <si>
    <t>補助対象事業費の見積書</t>
    <phoneticPr fontId="2"/>
  </si>
  <si>
    <t>改修機器、計測機器のメーカー仕様書（改修前後）</t>
    <phoneticPr fontId="2"/>
  </si>
  <si>
    <t>バリアフリー改修設備のメーカー仕様書　＊該当事業者のみ</t>
    <phoneticPr fontId="2"/>
  </si>
  <si>
    <t>共同事業実施規約　＊該当事業者のみ</t>
    <phoneticPr fontId="2"/>
  </si>
  <si>
    <t>リース契約・ESCO契約等の場合の相関図　＊該当事業者のみ</t>
    <phoneticPr fontId="2"/>
  </si>
  <si>
    <t>その他協議会が確認に必要と判断するもの</t>
    <phoneticPr fontId="2"/>
  </si>
  <si>
    <t>用紙の大きさは、日本工業規格で定めるＡ列４とし、縦位置とすること。（設計図書はＡ３折込で可）</t>
    <phoneticPr fontId="2"/>
  </si>
  <si>
    <t>交付変更申請額の算出方法等は、すべて補助金交付申請書の様式を準用し、当初の数字を変更後数字の</t>
    <phoneticPr fontId="2"/>
  </si>
  <si>
    <t>上段に(　)書きで記入し、合計欄の下に変更増減の欄を設けること。</t>
    <phoneticPr fontId="2"/>
  </si>
  <si>
    <t>（原本写し）</t>
    <phoneticPr fontId="2"/>
  </si>
  <si>
    <t>（別添３）</t>
  </si>
  <si>
    <t>（別添４）</t>
  </si>
  <si>
    <t>（別添５）</t>
  </si>
  <si>
    <t>（別添６）</t>
  </si>
  <si>
    <t>（別添７）</t>
  </si>
  <si>
    <t>（原本）</t>
    <phoneticPr fontId="2"/>
  </si>
  <si>
    <t>（任意様式１）</t>
    <phoneticPr fontId="2"/>
  </si>
  <si>
    <t>（任意様式２）</t>
  </si>
  <si>
    <t>（任意様式３）</t>
    <phoneticPr fontId="2"/>
  </si>
  <si>
    <t>（任意様式４）</t>
    <phoneticPr fontId="2"/>
  </si>
  <si>
    <t>　事業名</t>
    <phoneticPr fontId="2"/>
  </si>
  <si>
    <t>　４．交付申請額の算出方法及び事業経費の配分（交付申請書別紙１、２、３のとおり）</t>
    <phoneticPr fontId="2"/>
  </si>
  <si>
    <t>　５．事業完了の期日</t>
    <phoneticPr fontId="2"/>
  </si>
  <si>
    <t>　３．変更理由　　別紙のとおり</t>
    <rPh sb="3" eb="5">
      <t>ヘンコウ</t>
    </rPh>
    <rPh sb="5" eb="7">
      <t>リユウ</t>
    </rPh>
    <rPh sb="9" eb="11">
      <t>ベッシ</t>
    </rPh>
    <phoneticPr fontId="2"/>
  </si>
  <si>
    <t>別記様式第１</t>
    <phoneticPr fontId="2"/>
  </si>
  <si>
    <t>千円（端数切捨て）</t>
    <phoneticPr fontId="2"/>
  </si>
  <si>
    <t>　３．交付申請額の算出方法及び事業経費の配分（別紙１、２、３のとおり）</t>
    <rPh sb="3" eb="5">
      <t>コウフ</t>
    </rPh>
    <rPh sb="5" eb="7">
      <t>シンセイ</t>
    </rPh>
    <rPh sb="7" eb="8">
      <t>ガク</t>
    </rPh>
    <rPh sb="9" eb="11">
      <t>サンシュツ</t>
    </rPh>
    <rPh sb="11" eb="13">
      <t>ホウホウ</t>
    </rPh>
    <rPh sb="13" eb="14">
      <t>オヨ</t>
    </rPh>
    <rPh sb="15" eb="17">
      <t>ジギョウ</t>
    </rPh>
    <rPh sb="17" eb="19">
      <t>ケイヒ</t>
    </rPh>
    <rPh sb="20" eb="22">
      <t>ハイブン</t>
    </rPh>
    <rPh sb="23" eb="25">
      <t>ベッシ</t>
    </rPh>
    <phoneticPr fontId="2"/>
  </si>
  <si>
    <t>　応募番号</t>
    <phoneticPr fontId="2"/>
  </si>
  <si>
    <t xml:space="preserve">  応募番号</t>
    <rPh sb="2" eb="4">
      <t>オウボ</t>
    </rPh>
    <rPh sb="4" eb="6">
      <t>バンゴウ</t>
    </rPh>
    <phoneticPr fontId="2"/>
  </si>
  <si>
    <t xml:space="preserve">  事業名</t>
    <phoneticPr fontId="2"/>
  </si>
  <si>
    <t>　（申請書類）</t>
    <phoneticPr fontId="2"/>
  </si>
  <si>
    <t>　（添付資料）</t>
    <phoneticPr fontId="2"/>
  </si>
  <si>
    <t>別記様式第10</t>
    <phoneticPr fontId="2"/>
  </si>
  <si>
    <t>　２．補助金の交付決定額及び精算額</t>
    <phoneticPr fontId="2"/>
  </si>
  <si>
    <t>　補助金の交付決定額</t>
    <phoneticPr fontId="2"/>
  </si>
  <si>
    <t>　補助金の精算額</t>
    <phoneticPr fontId="2"/>
  </si>
  <si>
    <t>　前回交付決定額</t>
    <phoneticPr fontId="2"/>
  </si>
  <si>
    <t>　変更増減額</t>
    <phoneticPr fontId="2"/>
  </si>
  <si>
    <t>円（円で記入）</t>
    <phoneticPr fontId="2"/>
  </si>
  <si>
    <t>　３．補助事業の実施期間</t>
    <rPh sb="3" eb="5">
      <t>ホジョ</t>
    </rPh>
    <rPh sb="5" eb="7">
      <t>ジギョウ</t>
    </rPh>
    <rPh sb="8" eb="10">
      <t>ジッシ</t>
    </rPh>
    <rPh sb="10" eb="12">
      <t>キカン</t>
    </rPh>
    <phoneticPr fontId="2"/>
  </si>
  <si>
    <t>～</t>
    <phoneticPr fontId="2"/>
  </si>
  <si>
    <t>　４．補助事業の成果（添付書類のとおり）</t>
    <phoneticPr fontId="2"/>
  </si>
  <si>
    <t>交付決定通知書</t>
    <phoneticPr fontId="2"/>
  </si>
  <si>
    <t>補助金精算調書</t>
    <phoneticPr fontId="2"/>
  </si>
  <si>
    <t>科目別決算内訳</t>
    <phoneticPr fontId="2"/>
  </si>
  <si>
    <t>科目別決算内訳の明細</t>
    <phoneticPr fontId="2"/>
  </si>
  <si>
    <t>附帯事務費明細書</t>
    <phoneticPr fontId="2"/>
  </si>
  <si>
    <t>（別紙２）</t>
  </si>
  <si>
    <t>（別紙３）</t>
  </si>
  <si>
    <t>（別紙４）</t>
  </si>
  <si>
    <t>建築士による提案内容への適合確認書（実績報告）</t>
    <phoneticPr fontId="2"/>
  </si>
  <si>
    <t>建築士による耐震性の基準への適合確認書</t>
    <phoneticPr fontId="2"/>
  </si>
  <si>
    <t>耐震性を証明する書類（耐震診断の結果等）</t>
    <phoneticPr fontId="2"/>
  </si>
  <si>
    <t>改修工事の内容（仕様・数量）を確認できるもの</t>
    <phoneticPr fontId="2"/>
  </si>
  <si>
    <t>請負契約書または注文請書・注文書等</t>
    <phoneticPr fontId="2"/>
  </si>
  <si>
    <t>設計変更がある場合の設計図面（平面図、立面図など）、改修部分、</t>
    <phoneticPr fontId="2"/>
  </si>
  <si>
    <t>計測の範囲が明確で計測機器の設置が分かる書類等</t>
    <phoneticPr fontId="2"/>
  </si>
  <si>
    <t>改修写真や計測機器の設置状況の写真等、完了出来形が判別できるもの</t>
    <phoneticPr fontId="2"/>
  </si>
  <si>
    <t>その他協議会が確認に必要と判断するもの</t>
    <phoneticPr fontId="2"/>
  </si>
  <si>
    <t>（任意様式１０）</t>
    <phoneticPr fontId="2"/>
  </si>
  <si>
    <t>（任意様式１１）</t>
    <phoneticPr fontId="2"/>
  </si>
  <si>
    <t>（任意様式１２）</t>
    <phoneticPr fontId="2"/>
  </si>
  <si>
    <t>（任意様式１３）</t>
    <phoneticPr fontId="2"/>
  </si>
  <si>
    <t>（任意様式１４）</t>
    <phoneticPr fontId="2"/>
  </si>
  <si>
    <t>（任意様式１５）</t>
    <phoneticPr fontId="2"/>
  </si>
  <si>
    <t>１．</t>
  </si>
  <si>
    <t>基本情報入力シート</t>
    <rPh sb="0" eb="2">
      <t>キホン</t>
    </rPh>
    <rPh sb="2" eb="4">
      <t>ジョウホウ</t>
    </rPh>
    <rPh sb="4" eb="6">
      <t>ニュウリョク</t>
    </rPh>
    <phoneticPr fontId="2"/>
  </si>
  <si>
    <t>＜ご注意＞</t>
    <rPh sb="2" eb="4">
      <t>チュウイ</t>
    </rPh>
    <phoneticPr fontId="2"/>
  </si>
  <si>
    <t>　応募番号</t>
    <rPh sb="1" eb="3">
      <t>オウボ</t>
    </rPh>
    <rPh sb="3" eb="5">
      <t>バンゴウ</t>
    </rPh>
    <phoneticPr fontId="2"/>
  </si>
  <si>
    <t>　事業名</t>
    <rPh sb="1" eb="3">
      <t>ジギョウ</t>
    </rPh>
    <rPh sb="3" eb="4">
      <t>メイ</t>
    </rPh>
    <phoneticPr fontId="2"/>
  </si>
  <si>
    <t>　代表提案者</t>
    <rPh sb="1" eb="3">
      <t>ダイヒョウ</t>
    </rPh>
    <rPh sb="3" eb="6">
      <t>テイアンシャ</t>
    </rPh>
    <phoneticPr fontId="2"/>
  </si>
  <si>
    <t>　法人名</t>
    <rPh sb="1" eb="3">
      <t>ホウジン</t>
    </rPh>
    <rPh sb="3" eb="4">
      <t>メイ</t>
    </rPh>
    <phoneticPr fontId="2"/>
  </si>
  <si>
    <t>　役職名</t>
    <rPh sb="1" eb="4">
      <t>ヤクショクメイ</t>
    </rPh>
    <phoneticPr fontId="2"/>
  </si>
  <si>
    <t>　代表者氏名</t>
    <rPh sb="1" eb="4">
      <t>ダイヒョウシャ</t>
    </rPh>
    <rPh sb="4" eb="6">
      <t>シメイ</t>
    </rPh>
    <phoneticPr fontId="2"/>
  </si>
  <si>
    <t>　郵便番号</t>
    <rPh sb="1" eb="5">
      <t>ユウビンバンゴウ</t>
    </rPh>
    <phoneticPr fontId="2"/>
  </si>
  <si>
    <t>　住所</t>
    <rPh sb="1" eb="3">
      <t>ジュウショ</t>
    </rPh>
    <phoneticPr fontId="2"/>
  </si>
  <si>
    <t>　電話番号</t>
    <rPh sb="1" eb="3">
      <t>デンワ</t>
    </rPh>
    <rPh sb="3" eb="5">
      <t>バンゴウ</t>
    </rPh>
    <phoneticPr fontId="2"/>
  </si>
  <si>
    <t>〒</t>
    <phoneticPr fontId="2"/>
  </si>
  <si>
    <t>ﾌﾘｶﾞﾅ</t>
    <phoneticPr fontId="2"/>
  </si>
  <si>
    <t>応募番号、事業名、代表提案者、建築主の情報を入力してください。</t>
    <rPh sb="0" eb="2">
      <t>オウボ</t>
    </rPh>
    <rPh sb="2" eb="4">
      <t>バンゴウ</t>
    </rPh>
    <rPh sb="5" eb="7">
      <t>ジギョウ</t>
    </rPh>
    <rPh sb="7" eb="8">
      <t>メイ</t>
    </rPh>
    <rPh sb="9" eb="11">
      <t>ダイヒョウ</t>
    </rPh>
    <rPh sb="11" eb="14">
      <t>テイアンシャ</t>
    </rPh>
    <rPh sb="15" eb="17">
      <t>ケンチク</t>
    </rPh>
    <rPh sb="17" eb="18">
      <t>ヌシ</t>
    </rPh>
    <rPh sb="19" eb="21">
      <t>ジョウホウ</t>
    </rPh>
    <rPh sb="22" eb="24">
      <t>ニュウリョク</t>
    </rPh>
    <phoneticPr fontId="2"/>
  </si>
  <si>
    <t>-</t>
    <phoneticPr fontId="2"/>
  </si>
  <si>
    <t>　区分</t>
    <rPh sb="1" eb="3">
      <t>クブン</t>
    </rPh>
    <phoneticPr fontId="2"/>
  </si>
  <si>
    <t>交付申請額の算出方法及び事業経費の配分</t>
  </si>
  <si>
    <t>(単位：千円)</t>
    <phoneticPr fontId="2"/>
  </si>
  <si>
    <t>事　業　区　分</t>
  </si>
  <si>
    <t>補助対象事業費</t>
  </si>
  <si>
    <t>補助率</t>
  </si>
  <si>
    <t>補助金申請額</t>
  </si>
  <si>
    <t>内　訳</t>
  </si>
  <si>
    <t>省エネ改修工事費
（Ａ）</t>
    <rPh sb="0" eb="1">
      <t>ショウ</t>
    </rPh>
    <rPh sb="3" eb="5">
      <t>カイシュウ</t>
    </rPh>
    <rPh sb="5" eb="8">
      <t>コウジヒ</t>
    </rPh>
    <phoneticPr fontId="2"/>
  </si>
  <si>
    <t>(</t>
    <phoneticPr fontId="2"/>
  </si>
  <si>
    <t>)</t>
    <phoneticPr fontId="2"/>
  </si>
  <si>
    <t>1/3</t>
    <phoneticPr fontId="2"/>
  </si>
  <si>
    <t>エネルギー使用量の
計測等に係る事業費（Ｂ）</t>
    <rPh sb="5" eb="7">
      <t>シヨウ</t>
    </rPh>
    <rPh sb="7" eb="8">
      <t>リョウ</t>
    </rPh>
    <rPh sb="10" eb="13">
      <t>ケイソクトウ</t>
    </rPh>
    <rPh sb="14" eb="15">
      <t>カカ</t>
    </rPh>
    <rPh sb="16" eb="19">
      <t>ジギョウヒ</t>
    </rPh>
    <phoneticPr fontId="2"/>
  </si>
  <si>
    <t>）</t>
    <phoneticPr fontId="2"/>
  </si>
  <si>
    <t>省エネルギー性能の表示に係る事業費（Ｃ）</t>
    <rPh sb="0" eb="1">
      <t>ショウ</t>
    </rPh>
    <rPh sb="6" eb="8">
      <t>セイノウ</t>
    </rPh>
    <rPh sb="9" eb="11">
      <t>ヒョウジ</t>
    </rPh>
    <rPh sb="12" eb="13">
      <t>カカワ</t>
    </rPh>
    <rPh sb="14" eb="16">
      <t>ジギョウ</t>
    </rPh>
    <rPh sb="16" eb="17">
      <t>ヒ</t>
    </rPh>
    <phoneticPr fontId="2"/>
  </si>
  <si>
    <r>
      <rPr>
        <sz val="10"/>
        <rFont val="ＭＳ 明朝"/>
        <family val="1"/>
        <charset val="128"/>
      </rPr>
      <t>附帯事務費（Ｄ)</t>
    </r>
    <r>
      <rPr>
        <sz val="11"/>
        <rFont val="ＭＳ 明朝"/>
        <family val="1"/>
        <charset val="128"/>
      </rPr>
      <t xml:space="preserve">
</t>
    </r>
    <r>
      <rPr>
        <sz val="9"/>
        <rFont val="ＭＳ 明朝"/>
        <family val="1"/>
        <charset val="128"/>
      </rPr>
      <t>((A＋B＋C)×2.2%以内)</t>
    </r>
    <phoneticPr fontId="2"/>
  </si>
  <si>
    <t>バリアフリー改修に
係る工事費（Ｅ）</t>
    <rPh sb="6" eb="8">
      <t>カイシュウ</t>
    </rPh>
    <rPh sb="10" eb="11">
      <t>カカ</t>
    </rPh>
    <rPh sb="12" eb="15">
      <t>コウジヒ</t>
    </rPh>
    <phoneticPr fontId="2"/>
  </si>
  <si>
    <r>
      <rPr>
        <sz val="10"/>
        <rFont val="ＭＳ 明朝"/>
        <family val="1"/>
        <charset val="128"/>
      </rPr>
      <t>附帯事務費（Ｆ)</t>
    </r>
    <r>
      <rPr>
        <sz val="11"/>
        <rFont val="ＭＳ 明朝"/>
        <family val="1"/>
        <charset val="128"/>
      </rPr>
      <t xml:space="preserve">
</t>
    </r>
    <r>
      <rPr>
        <sz val="9"/>
        <rFont val="ＭＳ 明朝"/>
        <family val="1"/>
        <charset val="128"/>
      </rPr>
      <t>((Ｅ)×2.2%以内)</t>
    </r>
    <phoneticPr fontId="2"/>
  </si>
  <si>
    <t>事業費計
(Ｇ)＝(Ａ+Ｂ+Ｃ+Ｅ)</t>
    <rPh sb="0" eb="3">
      <t>ジギョウヒ</t>
    </rPh>
    <rPh sb="3" eb="4">
      <t>ケイ</t>
    </rPh>
    <phoneticPr fontId="2"/>
  </si>
  <si>
    <t>附帯事務費計
（Ｈ）＝（Ｄ+Ｆ）</t>
    <phoneticPr fontId="2"/>
  </si>
  <si>
    <t>交付申請額
（Ｉ）＝（Ｇ+Ｈ）</t>
    <phoneticPr fontId="2"/>
  </si>
  <si>
    <t>補助限度額</t>
    <phoneticPr fontId="2"/>
  </si>
  <si>
    <t>前回交付決定額
(Ｊ)</t>
    <phoneticPr fontId="2"/>
  </si>
  <si>
    <t>変動増減
(Ｉ-Ｊ)</t>
    <phoneticPr fontId="2"/>
  </si>
  <si>
    <t>　　補助対象建築物等における他の補助金の申請有無（予定含む）</t>
    <phoneticPr fontId="2"/>
  </si>
  <si>
    <t>□</t>
  </si>
  <si>
    <t>あり</t>
    <phoneticPr fontId="2"/>
  </si>
  <si>
    <t>なし</t>
    <phoneticPr fontId="2"/>
  </si>
  <si>
    <t>　　「あり」の場合は他の補助を受ける内容を具体的に記載した資料を添付してください。</t>
    <phoneticPr fontId="2"/>
  </si>
  <si>
    <t>（記載上の注意）１．</t>
    <phoneticPr fontId="2"/>
  </si>
  <si>
    <t>交付変更承認申請の場合には、前回申請で記載した内容を上段（　）内に記載</t>
    <phoneticPr fontId="2"/>
  </si>
  <si>
    <t>すること。※交付申請時には、下段のみ記載して下さい。</t>
    <phoneticPr fontId="2"/>
  </si>
  <si>
    <t>２．</t>
    <phoneticPr fontId="2"/>
  </si>
  <si>
    <t>補助対象事業費には他の補助金を受けるものを含めることはできません。</t>
    <phoneticPr fontId="2"/>
  </si>
  <si>
    <t>３．</t>
    <phoneticPr fontId="2"/>
  </si>
  <si>
    <t>補助金申請額合計が補助限度額を超える場合、交付申請額は補助限度額とする。</t>
    <phoneticPr fontId="2"/>
  </si>
  <si>
    <t>４．</t>
    <phoneticPr fontId="2"/>
  </si>
  <si>
    <t>各金額は千円単位で記入のこと。（端数切捨て）</t>
    <phoneticPr fontId="2"/>
  </si>
  <si>
    <t>事業名：</t>
    <phoneticPr fontId="2"/>
  </si>
  <si>
    <t>別紙２</t>
  </si>
  <si>
    <t>交付申請額の算出方法の明細</t>
  </si>
  <si>
    <t>１．省エネ改修工事費</t>
    <rPh sb="2" eb="3">
      <t>ショウ</t>
    </rPh>
    <rPh sb="5" eb="7">
      <t>カイシュウ</t>
    </rPh>
    <rPh sb="7" eb="10">
      <t>コウジヒ</t>
    </rPh>
    <phoneticPr fontId="2"/>
  </si>
  <si>
    <t>補助対象棟数</t>
  </si>
  <si>
    <t>　　　　　　　　　</t>
  </si>
  <si>
    <t>２．エネルギー使用量の計測等に係る事業費</t>
    <rPh sb="7" eb="9">
      <t>シヨウ</t>
    </rPh>
    <rPh sb="9" eb="10">
      <t>リョウ</t>
    </rPh>
    <rPh sb="11" eb="13">
      <t>ケイソク</t>
    </rPh>
    <rPh sb="13" eb="14">
      <t>トウ</t>
    </rPh>
    <rPh sb="15" eb="16">
      <t>カカ</t>
    </rPh>
    <rPh sb="17" eb="20">
      <t>ジギョウヒ</t>
    </rPh>
    <phoneticPr fontId="2"/>
  </si>
  <si>
    <t>(単位：千円)</t>
  </si>
  <si>
    <t>３．省エネルギー性能の表示に係る事業費</t>
    <rPh sb="2" eb="3">
      <t>ショウ</t>
    </rPh>
    <rPh sb="8" eb="10">
      <t>セイノウ</t>
    </rPh>
    <rPh sb="11" eb="13">
      <t>ヒョウジ</t>
    </rPh>
    <rPh sb="14" eb="15">
      <t>カカワ</t>
    </rPh>
    <rPh sb="16" eb="19">
      <t>ジギョウヒ</t>
    </rPh>
    <phoneticPr fontId="2"/>
  </si>
  <si>
    <t>４．バリアフリー改修に係る工事費　※1</t>
    <rPh sb="8" eb="10">
      <t>カイシュウ</t>
    </rPh>
    <rPh sb="11" eb="12">
      <t>カカ</t>
    </rPh>
    <rPh sb="13" eb="16">
      <t>コウジヒ</t>
    </rPh>
    <phoneticPr fontId="2"/>
  </si>
  <si>
    <t>※1　バリアフリー改修に係る工事費は、バリアフリー改修工事を行う場合のみ記載すること。</t>
    <phoneticPr fontId="2"/>
  </si>
  <si>
    <t>注１．交付変更承認申請の場合には、前回申請で記載した内容を上段（　）内に記載すること。</t>
  </si>
  <si>
    <t>　　　※交付申請時には、下段のみ記載すること。</t>
    <rPh sb="4" eb="6">
      <t>コウフ</t>
    </rPh>
    <rPh sb="6" eb="8">
      <t>シンセイ</t>
    </rPh>
    <rPh sb="8" eb="9">
      <t>ジ</t>
    </rPh>
    <rPh sb="12" eb="14">
      <t>ゲダン</t>
    </rPh>
    <rPh sb="16" eb="18">
      <t>キサイ</t>
    </rPh>
    <phoneticPr fontId="2"/>
  </si>
  <si>
    <t>注２．建築物等毎に補助対象事業費の積算内訳(参考様式２)を添付すること。</t>
    <rPh sb="22" eb="24">
      <t>サンコウ</t>
    </rPh>
    <rPh sb="24" eb="26">
      <t>ヨウシキ</t>
    </rPh>
    <phoneticPr fontId="2"/>
  </si>
  <si>
    <t>別紙３</t>
  </si>
  <si>
    <t>附帯事務費明細書</t>
  </si>
  <si>
    <t>費　目</t>
    <rPh sb="0" eb="1">
      <t>ヒ</t>
    </rPh>
    <rPh sb="2" eb="3">
      <t>メ</t>
    </rPh>
    <phoneticPr fontId="2"/>
  </si>
  <si>
    <t>科　目</t>
    <rPh sb="0" eb="1">
      <t>カ</t>
    </rPh>
    <rPh sb="2" eb="3">
      <t>メ</t>
    </rPh>
    <phoneticPr fontId="2"/>
  </si>
  <si>
    <t>金　額</t>
  </si>
  <si>
    <t>積　算　内　訳</t>
  </si>
  <si>
    <t>使　　途</t>
  </si>
  <si>
    <t>旅　　費</t>
  </si>
  <si>
    <t>庁　　費</t>
  </si>
  <si>
    <t>合　計</t>
  </si>
  <si>
    <t>　　　※交付申請時には、下段のみ記載すること。</t>
    <phoneticPr fontId="2"/>
  </si>
  <si>
    <t>注２．積算内訳の欄には、当該経費に係る額の算出についての積算の内訳を詳細に記載すること。</t>
  </si>
  <si>
    <t>　　　複数の建築物等にかかる場合は該当する建物を記載すること。</t>
    <phoneticPr fontId="2"/>
  </si>
  <si>
    <t>注３．使途の欄には、必要に応じて、当該積算内訳についての使途の内容を記載すること。</t>
  </si>
  <si>
    <t>　　　また、ここに挙げる事務費は建築工事費の諸経費に含まれないこと。</t>
    <phoneticPr fontId="2"/>
  </si>
  <si>
    <t>)号</t>
    <phoneticPr fontId="2"/>
  </si>
  <si>
    <t>建築士の氏名</t>
    <phoneticPr fontId="2"/>
  </si>
  <si>
    <t>建築士事務所名または会社名</t>
    <rPh sb="10" eb="13">
      <t>カイシャメイ</t>
    </rPh>
    <phoneticPr fontId="2"/>
  </si>
  <si>
    <t>（</t>
    <phoneticPr fontId="2"/>
  </si>
  <si>
    <t>）建築士事務所(</t>
    <phoneticPr fontId="2"/>
  </si>
  <si>
    <t>１．建築物の基本事項</t>
    <phoneticPr fontId="2"/>
  </si>
  <si>
    <t>事　業　名</t>
  </si>
  <si>
    <t>建築物の所在地</t>
  </si>
  <si>
    <t>構造・階数等</t>
  </si>
  <si>
    <t>電話番号</t>
    <phoneticPr fontId="2"/>
  </si>
  <si>
    <t>建　築　士</t>
    <phoneticPr fontId="2"/>
  </si>
  <si>
    <t>)第(</t>
    <rPh sb="1" eb="2">
      <t>ダイ</t>
    </rPh>
    <phoneticPr fontId="2"/>
  </si>
  <si>
    <t>３．採択された省エネ改修事業の内容への適合状況</t>
    <phoneticPr fontId="2"/>
  </si>
  <si>
    <t>省エネ改修事業の内容</t>
  </si>
  <si>
    <t>適合性の評価</t>
  </si>
  <si>
    <r>
      <t>注１．</t>
    </r>
    <r>
      <rPr>
        <sz val="10.5"/>
        <color indexed="10"/>
        <rFont val="ＭＳ 明朝"/>
        <family val="1"/>
        <charset val="128"/>
      </rPr>
      <t/>
    </r>
    <phoneticPr fontId="2"/>
  </si>
  <si>
    <r>
      <t xml:space="preserve">注２. </t>
    </r>
    <r>
      <rPr>
        <sz val="10.5"/>
        <color indexed="10"/>
        <rFont val="ＭＳ 明朝"/>
        <family val="1"/>
        <charset val="128"/>
      </rPr>
      <t/>
    </r>
    <phoneticPr fontId="2"/>
  </si>
  <si>
    <t>変更内容</t>
  </si>
  <si>
    <t>改修箇所</t>
  </si>
  <si>
    <t>仕様</t>
  </si>
  <si>
    <t>　Ⅰ) 出入口</t>
    <phoneticPr fontId="2"/>
  </si>
  <si>
    <t>　1.幅が80cm以上であること</t>
    <phoneticPr fontId="2"/>
  </si>
  <si>
    <t>　2.戸を設ける場合は、自動的に開閉する構造その他の車いす使用者が容易に開閉して通過できる
　　構造で、かつ、前後に高低差がない（水平部分を設けている）こと</t>
    <phoneticPr fontId="2"/>
  </si>
  <si>
    <t>　Ⅱ) 廊下等</t>
    <phoneticPr fontId="2"/>
  </si>
  <si>
    <t>　1.表面が滑りにくい仕上げであること</t>
    <phoneticPr fontId="2"/>
  </si>
  <si>
    <t>　2.階段又は傾斜路の上端に近接する部分において、点状ブロック等が敷設されていること(※2)</t>
    <phoneticPr fontId="2"/>
  </si>
  <si>
    <t>　3.幅が120cm以上であること</t>
    <phoneticPr fontId="2"/>
  </si>
  <si>
    <t>　4.戸を設ける場合は、自動的に開閉する構造その他の車いす使用者が容易に開閉して通過できる
　　構造で、かつ、前後に高低差がない（水平部分を設けている）こと</t>
    <phoneticPr fontId="2"/>
  </si>
  <si>
    <t>　Ⅲ)階段</t>
    <phoneticPr fontId="2"/>
  </si>
  <si>
    <t>　1.手すりを設けていること(踊場を除く)</t>
    <phoneticPr fontId="2"/>
  </si>
  <si>
    <t>　2.表面が滑りにくい仕上げであること</t>
    <phoneticPr fontId="2"/>
  </si>
  <si>
    <t>　3.段が識別しやすいものであること</t>
    <phoneticPr fontId="2"/>
  </si>
  <si>
    <t>　4.段がつまずきにくいものであること</t>
    <phoneticPr fontId="2"/>
  </si>
  <si>
    <t>　5.段がある部分の上端に近接する踊場の部分において、点状ブロック等が敷設されていること(※3)</t>
    <phoneticPr fontId="2"/>
  </si>
  <si>
    <t>　Ⅳ)傾斜路
  （スロープ）</t>
    <phoneticPr fontId="2"/>
  </si>
  <si>
    <t>　1.手すりを設けていること（勾配1/12以下で高さ16cm以下の傾斜部分を除く）</t>
    <phoneticPr fontId="2"/>
  </si>
  <si>
    <t>　3.前後の廊下等と識別しやすいものであること</t>
    <phoneticPr fontId="2"/>
  </si>
  <si>
    <t>　4.傾斜部分の上端に近接する踊場の部分において、点状ブロック等が敷設されていること(※4)</t>
    <phoneticPr fontId="2"/>
  </si>
  <si>
    <t>　5.幅が120cm以上(階段に併設する場合は90cm以上)であること</t>
    <phoneticPr fontId="2"/>
  </si>
  <si>
    <t>　6.勾配が1/12以下(高さ16cm以下の場合は1/8以下)であること</t>
    <phoneticPr fontId="2"/>
  </si>
  <si>
    <t>　7.高さが75cmを超える場合は、高さ75cm以内ごとに踏幅150cm以上の踊場を設けていること</t>
    <phoneticPr fontId="2"/>
  </si>
  <si>
    <t>　Ⅴ)エレベーター（Ⅵ）に規
　定するものを除く。）及びそ
　の乗降ロビー</t>
    <phoneticPr fontId="2"/>
  </si>
  <si>
    <t>　1.かご及び昇降路の出入口の幅が80cm以上であること</t>
    <phoneticPr fontId="2"/>
  </si>
  <si>
    <t>　2.かごの奥行きが135cm以上であること</t>
    <phoneticPr fontId="2"/>
  </si>
  <si>
    <t>　3.乗降ロビーは高低差が無く、その幅及び奥行きは150cm以上であること</t>
    <phoneticPr fontId="2"/>
  </si>
  <si>
    <t>　4.かご内及び乗降ロビーに車いす使用者が利用しやすい制御装置が設けられていること</t>
    <phoneticPr fontId="2"/>
  </si>
  <si>
    <t>　5.かご内に停止予定階・現在位置を表示する装置が設けられていること</t>
    <phoneticPr fontId="2"/>
  </si>
  <si>
    <t>　6.乗降ロビーに到着するかごの昇降方向を表示する装置が設けられていること</t>
    <phoneticPr fontId="2"/>
  </si>
  <si>
    <t>　Ⅵ)特殊な構造又は使用形
　態のエレベーター</t>
    <phoneticPr fontId="2"/>
  </si>
  <si>
    <t>　1.段差解消機(平成12年建設省告示第1413号第1第九号のもの)であること</t>
    <phoneticPr fontId="2"/>
  </si>
  <si>
    <t>　2.かごの幅が70cm以上であること</t>
    <phoneticPr fontId="2"/>
  </si>
  <si>
    <t>　3.かごの奥行きが120cm以上であること</t>
    <phoneticPr fontId="2"/>
  </si>
  <si>
    <t>　4.車いす使用者がかご内で方向を変更する必要がある場合において、かごの幅及び奥行きが十分
　　確保されたものであること</t>
    <phoneticPr fontId="2"/>
  </si>
  <si>
    <t>　Ⅶ)特殊な構造又は使用形
　態のエスカレーター</t>
    <phoneticPr fontId="2"/>
  </si>
  <si>
    <t>　1.車いす使用者用エスカレーター(平成12年建設省告示第1417号第1ただし書のもの)であること</t>
    <phoneticPr fontId="2"/>
  </si>
  <si>
    <t>　Ⅷ)
　便所
　(※5)</t>
    <phoneticPr fontId="2"/>
  </si>
  <si>
    <t>　車いす使用者
　用便房</t>
    <phoneticPr fontId="2"/>
  </si>
  <si>
    <t>　1.腰掛便座、手すり等が適切に設置されていること</t>
    <phoneticPr fontId="2"/>
  </si>
  <si>
    <t>　2.車いすで利用しやすいよう十分な空間が確保されていること</t>
    <phoneticPr fontId="2"/>
  </si>
  <si>
    <t>　水洗器具を
　設けた便房</t>
    <phoneticPr fontId="2"/>
  </si>
  <si>
    <t>　1.水洗器具(オスメイト対応)を設けた便房であること</t>
    <phoneticPr fontId="2"/>
  </si>
  <si>
    <t>　男子用小便器</t>
    <phoneticPr fontId="2"/>
  </si>
  <si>
    <t>　1.置式の小便器、壁掛式小便器(受け口の高さが35cm以下のものに限る)その他これらに類する小
　　便器が設けられていること</t>
    <phoneticPr fontId="2"/>
  </si>
  <si>
    <t>注１．「バリアフリー改修工事の内容」欄内に記載されているバリアフリー工事のうち、該当する改修箇所にチェック(☑または■)し、改修箇所に対する仕様欄における各項目について適合していることを確認し、該当するものをチェック(☑または■)すること。各改修箇所における仕様欄の全ての項目を満たすものが補助対象となります。</t>
    <phoneticPr fontId="2"/>
  </si>
  <si>
    <t>※１　本仕様は原則として「高齢者、障害者等の移動等の円滑化の促進に関する法律」（バリアフリー法）における建築物移動等円滑化基準に</t>
    <phoneticPr fontId="2"/>
  </si>
  <si>
    <t>　　　基づいています。</t>
    <phoneticPr fontId="2"/>
  </si>
  <si>
    <t>※３　「自動車車庫に設ける場合」「段部分と連続して手すりを設ける場合」を除く。</t>
    <phoneticPr fontId="2"/>
  </si>
  <si>
    <t>※５　いずれか1以上の改修の場合でも可とする。</t>
    <phoneticPr fontId="2"/>
  </si>
  <si>
    <t>別添２</t>
    <phoneticPr fontId="2"/>
  </si>
  <si>
    <t>全体事業進捗管理表（複数の建築物等を改修する提案の場合）</t>
    <phoneticPr fontId="2"/>
  </si>
  <si>
    <t>※複数棟の場合のみ提出してください。</t>
    <rPh sb="1" eb="3">
      <t>フクスウ</t>
    </rPh>
    <rPh sb="3" eb="4">
      <t>トウ</t>
    </rPh>
    <rPh sb="5" eb="7">
      <t>バアイ</t>
    </rPh>
    <rPh sb="9" eb="11">
      <t>テイシュツ</t>
    </rPh>
    <phoneticPr fontId="2"/>
  </si>
  <si>
    <t>採択を受けた棟数
（a）</t>
    <phoneticPr fontId="2"/>
  </si>
  <si>
    <t>交付申請棟数
（b）</t>
    <phoneticPr fontId="2"/>
  </si>
  <si>
    <t>今後交付変更承認申請を
予定している棟数（c）
（c）＝（a）－（b）</t>
    <phoneticPr fontId="2"/>
  </si>
  <si>
    <t>棟</t>
    <phoneticPr fontId="2"/>
  </si>
  <si>
    <t>棟　</t>
  </si>
  <si>
    <t>棟</t>
  </si>
  <si>
    <t>（うち交付申請済　　棟）</t>
    <phoneticPr fontId="2"/>
  </si>
  <si>
    <t>(Ｃ）について交付変更承認申請の予定時期の内訳</t>
  </si>
  <si>
    <t>交付変更承認申請
予定時期</t>
    <phoneticPr fontId="2"/>
  </si>
  <si>
    <t>交付変更承認申請を
予定している棟数</t>
    <phoneticPr fontId="2"/>
  </si>
  <si>
    <t>月</t>
    <phoneticPr fontId="2"/>
  </si>
  <si>
    <t>　　　　　　　　　　　　　　　　  　　　　　</t>
    <phoneticPr fontId="2"/>
  </si>
  <si>
    <t>別添３</t>
    <phoneticPr fontId="2"/>
  </si>
  <si>
    <t>交　付　申　請　内　訳　書</t>
    <rPh sb="0" eb="1">
      <t>コウ</t>
    </rPh>
    <rPh sb="2" eb="3">
      <t>ヅケ</t>
    </rPh>
    <rPh sb="4" eb="5">
      <t>サル</t>
    </rPh>
    <rPh sb="6" eb="7">
      <t>ショウ</t>
    </rPh>
    <rPh sb="8" eb="9">
      <t>ナイ</t>
    </rPh>
    <rPh sb="10" eb="11">
      <t>ヤク</t>
    </rPh>
    <rPh sb="12" eb="13">
      <t>ショ</t>
    </rPh>
    <phoneticPr fontId="2"/>
  </si>
  <si>
    <t>（複数の建築物等を改修する提案の場合）</t>
    <phoneticPr fontId="2"/>
  </si>
  <si>
    <t>棟名</t>
    <rPh sb="0" eb="1">
      <t>トウ</t>
    </rPh>
    <rPh sb="1" eb="2">
      <t>ナ</t>
    </rPh>
    <phoneticPr fontId="2"/>
  </si>
  <si>
    <t>補助対象事業費（Ａ）</t>
    <rPh sb="0" eb="2">
      <t>ホジョ</t>
    </rPh>
    <rPh sb="2" eb="4">
      <t>タイショウ</t>
    </rPh>
    <rPh sb="4" eb="7">
      <t>ジギョウヒ</t>
    </rPh>
    <phoneticPr fontId="2"/>
  </si>
  <si>
    <t>補
助
率</t>
    <rPh sb="0" eb="1">
      <t>ホ</t>
    </rPh>
    <rPh sb="2" eb="3">
      <t>タスケル</t>
    </rPh>
    <rPh sb="4" eb="5">
      <t>リツ</t>
    </rPh>
    <phoneticPr fontId="2"/>
  </si>
  <si>
    <t>補助基本額（Ｂ）
（※1）</t>
    <rPh sb="0" eb="2">
      <t>ホジョ</t>
    </rPh>
    <rPh sb="2" eb="4">
      <t>キホン</t>
    </rPh>
    <rPh sb="4" eb="5">
      <t>ガク</t>
    </rPh>
    <phoneticPr fontId="2"/>
  </si>
  <si>
    <r>
      <t xml:space="preserve">附帯事務費(Ｃ)
(※1)
</t>
    </r>
    <r>
      <rPr>
        <sz val="8"/>
        <rFont val="ＭＳ Ｐ明朝"/>
        <family val="1"/>
        <charset val="128"/>
      </rPr>
      <t>（B)小計×2.2%以内</t>
    </r>
    <rPh sb="0" eb="2">
      <t>フタイ</t>
    </rPh>
    <rPh sb="2" eb="5">
      <t>ジムヒ</t>
    </rPh>
    <phoneticPr fontId="2"/>
  </si>
  <si>
    <t>補助対象事業費（Ｄ）</t>
    <rPh sb="0" eb="2">
      <t>ホジョ</t>
    </rPh>
    <rPh sb="2" eb="4">
      <t>タイショウ</t>
    </rPh>
    <rPh sb="4" eb="7">
      <t>ジギョウヒ</t>
    </rPh>
    <phoneticPr fontId="2"/>
  </si>
  <si>
    <t>補助基本額（E）
（※1）</t>
    <phoneticPr fontId="2"/>
  </si>
  <si>
    <r>
      <t xml:space="preserve">附帯事務費(Ｆ)
(※1)
</t>
    </r>
    <r>
      <rPr>
        <sz val="8"/>
        <rFont val="ＭＳ Ｐ明朝"/>
        <family val="1"/>
        <charset val="128"/>
      </rPr>
      <t>（E)小計×2.2%以内</t>
    </r>
    <rPh sb="0" eb="2">
      <t>フタイ</t>
    </rPh>
    <rPh sb="2" eb="5">
      <t>ジムヒ</t>
    </rPh>
    <phoneticPr fontId="2"/>
  </si>
  <si>
    <t xml:space="preserve">補助金交付
申請額(G)(※1)
(G) = (B)小計+(C)
+ (E）+(F) </t>
    <phoneticPr fontId="2"/>
  </si>
  <si>
    <t>省エネ改修工事費</t>
    <rPh sb="0" eb="1">
      <t>ショウ</t>
    </rPh>
    <rPh sb="3" eb="5">
      <t>カイシュウ</t>
    </rPh>
    <rPh sb="5" eb="7">
      <t>コウジ</t>
    </rPh>
    <rPh sb="7" eb="8">
      <t>ヒ</t>
    </rPh>
    <phoneticPr fontId="2"/>
  </si>
  <si>
    <t>小計</t>
    <rPh sb="0" eb="2">
      <t>ショウケイ</t>
    </rPh>
    <phoneticPr fontId="2"/>
  </si>
  <si>
    <t>バリアフリー改修工事
に係る事業費</t>
    <rPh sb="6" eb="8">
      <t>カイシュウ</t>
    </rPh>
    <rPh sb="8" eb="10">
      <t>コウジ</t>
    </rPh>
    <rPh sb="12" eb="13">
      <t>カカワ</t>
    </rPh>
    <rPh sb="14" eb="17">
      <t>ジギョウヒ</t>
    </rPh>
    <phoneticPr fontId="2"/>
  </si>
  <si>
    <t>エネルギー使用量の
計測等に係る事業費</t>
    <phoneticPr fontId="2"/>
  </si>
  <si>
    <t>省エネルギー性能の
表示に係る事業費</t>
    <rPh sb="0" eb="1">
      <t>ショウ</t>
    </rPh>
    <rPh sb="6" eb="8">
      <t>セイノウ</t>
    </rPh>
    <rPh sb="10" eb="12">
      <t>ヒョウジ</t>
    </rPh>
    <rPh sb="13" eb="14">
      <t>カカ</t>
    </rPh>
    <rPh sb="15" eb="18">
      <t>ジギョウヒ</t>
    </rPh>
    <phoneticPr fontId="2"/>
  </si>
  <si>
    <t>省エネルギー性能の
表示に係る事業費</t>
    <rPh sb="0" eb="1">
      <t>ショウ</t>
    </rPh>
    <rPh sb="6" eb="8">
      <t>セイノウ</t>
    </rPh>
    <rPh sb="10" eb="12">
      <t>ヒョウジ</t>
    </rPh>
    <rPh sb="13" eb="14">
      <t>カカワ</t>
    </rPh>
    <rPh sb="15" eb="17">
      <t>ジギョウ</t>
    </rPh>
    <rPh sb="17" eb="18">
      <t>ヒ</t>
    </rPh>
    <phoneticPr fontId="2"/>
  </si>
  <si>
    <t>新規</t>
  </si>
  <si>
    <t>新規</t>
    <phoneticPr fontId="2"/>
  </si>
  <si>
    <t>小計　（H）
（※1）</t>
    <rPh sb="0" eb="2">
      <t>ショウケイ</t>
    </rPh>
    <phoneticPr fontId="2"/>
  </si>
  <si>
    <t>省エネ改修工事費</t>
    <phoneticPr fontId="2"/>
  </si>
  <si>
    <t>省エネルギー性能の表示に係る事業費</t>
    <phoneticPr fontId="2"/>
  </si>
  <si>
    <t>合計　（Ｉ）　　　　　　　　　　　　（小計の合計額）</t>
    <rPh sb="0" eb="2">
      <t>ゴウケイ</t>
    </rPh>
    <rPh sb="19" eb="21">
      <t>ショウケイ</t>
    </rPh>
    <rPh sb="22" eb="24">
      <t>ゴウケイ</t>
    </rPh>
    <rPh sb="24" eb="25">
      <t>ガク</t>
    </rPh>
    <phoneticPr fontId="2"/>
  </si>
  <si>
    <t>（単位　：　千円）</t>
    <phoneticPr fontId="2"/>
  </si>
  <si>
    <t>※</t>
    <phoneticPr fontId="2"/>
  </si>
  <si>
    <t>（Ｂ）は(A)×1/3の金額を記載して下さい。また、（E）は(D)×1/3の金額を記載して下さい。</t>
    <phoneticPr fontId="2"/>
  </si>
  <si>
    <t>千円未満の端数は切捨て</t>
    <phoneticPr fontId="2"/>
  </si>
  <si>
    <t>他の補助金の対象と重なる工事は補助対象事業費に含めることはできません。</t>
    <phoneticPr fontId="2"/>
  </si>
  <si>
    <t>新たに申請するもの（新規）、変更の申請（変更）、交付申請済み（申請済）のいずれかを選択して下さい。</t>
    <phoneticPr fontId="2"/>
  </si>
  <si>
    <t>附帯事務費が発生するものについては別紙３附帯事務費明細書にその詳細を記載して下さい。</t>
    <phoneticPr fontId="2"/>
  </si>
  <si>
    <t>※1</t>
    <phoneticPr fontId="2"/>
  </si>
  <si>
    <t>下段（　）内には採択通知書の金額（またはその合計）を記載して下さい。</t>
    <phoneticPr fontId="2"/>
  </si>
  <si>
    <t>別添４</t>
    <phoneticPr fontId="2"/>
  </si>
  <si>
    <t>交 付 申 請 概 要 書</t>
    <rPh sb="0" eb="1">
      <t>コウ</t>
    </rPh>
    <rPh sb="2" eb="3">
      <t>ヅケ</t>
    </rPh>
    <rPh sb="4" eb="5">
      <t>サル</t>
    </rPh>
    <rPh sb="6" eb="7">
      <t>ショウ</t>
    </rPh>
    <rPh sb="8" eb="9">
      <t>オオムネ</t>
    </rPh>
    <rPh sb="10" eb="11">
      <t>ヨウ</t>
    </rPh>
    <rPh sb="12" eb="13">
      <t>ショ</t>
    </rPh>
    <phoneticPr fontId="2"/>
  </si>
  <si>
    <t>棟名</t>
    <rPh sb="0" eb="1">
      <t>トウ</t>
    </rPh>
    <rPh sb="1" eb="2">
      <t>メイ</t>
    </rPh>
    <phoneticPr fontId="2"/>
  </si>
  <si>
    <t>概　要</t>
    <rPh sb="0" eb="1">
      <t>オオムネ</t>
    </rPh>
    <rPh sb="2" eb="3">
      <t>ヨウ</t>
    </rPh>
    <phoneticPr fontId="2"/>
  </si>
  <si>
    <t>建築主</t>
    <rPh sb="0" eb="2">
      <t>ケンチク</t>
    </rPh>
    <rPh sb="2" eb="3">
      <t>ヌシ</t>
    </rPh>
    <phoneticPr fontId="2"/>
  </si>
  <si>
    <t>フリガナ</t>
    <phoneticPr fontId="2"/>
  </si>
  <si>
    <t>所在地</t>
    <phoneticPr fontId="2"/>
  </si>
  <si>
    <t>事業期間</t>
    <rPh sb="0" eb="2">
      <t>ジギョウ</t>
    </rPh>
    <rPh sb="2" eb="4">
      <t>キカン</t>
    </rPh>
    <phoneticPr fontId="2"/>
  </si>
  <si>
    <t>（着工～完了）</t>
    <rPh sb="4" eb="6">
      <t>カンリョウ</t>
    </rPh>
    <phoneticPr fontId="2"/>
  </si>
  <si>
    <t>年</t>
    <phoneticPr fontId="2"/>
  </si>
  <si>
    <t>月</t>
    <rPh sb="0" eb="1">
      <t>ガツ</t>
    </rPh>
    <phoneticPr fontId="2"/>
  </si>
  <si>
    <t>着工</t>
  </si>
  <si>
    <t>完了</t>
    <rPh sb="0" eb="2">
      <t>カンリョウ</t>
    </rPh>
    <phoneticPr fontId="2"/>
  </si>
  <si>
    <t>他の補助金申請
の有無</t>
    <rPh sb="0" eb="1">
      <t>タ</t>
    </rPh>
    <rPh sb="2" eb="5">
      <t>ホジョキン</t>
    </rPh>
    <rPh sb="5" eb="7">
      <t>シンセイ</t>
    </rPh>
    <rPh sb="9" eb="11">
      <t>ウム</t>
    </rPh>
    <phoneticPr fontId="2"/>
  </si>
  <si>
    <t>増改築工事の有無</t>
    <rPh sb="0" eb="1">
      <t>ゾウ</t>
    </rPh>
    <rPh sb="1" eb="3">
      <t>カイチク</t>
    </rPh>
    <rPh sb="3" eb="5">
      <t>コウジ</t>
    </rPh>
    <rPh sb="6" eb="8">
      <t>ウム</t>
    </rPh>
    <phoneticPr fontId="2"/>
  </si>
  <si>
    <t>省エネ改修工事
の内容</t>
    <rPh sb="0" eb="1">
      <t>ショウ</t>
    </rPh>
    <rPh sb="3" eb="5">
      <t>カイシュウ</t>
    </rPh>
    <rPh sb="5" eb="7">
      <t>コウジ</t>
    </rPh>
    <rPh sb="9" eb="11">
      <t>ナイヨウ</t>
    </rPh>
    <phoneticPr fontId="2"/>
  </si>
  <si>
    <t>・</t>
    <phoneticPr fontId="2"/>
  </si>
  <si>
    <t>エネルギー性能表示
の内容</t>
    <rPh sb="5" eb="7">
      <t>セイノウ</t>
    </rPh>
    <rPh sb="7" eb="9">
      <t>ヒョウジ</t>
    </rPh>
    <rPh sb="11" eb="13">
      <t>ナイヨウ</t>
    </rPh>
    <phoneticPr fontId="2"/>
  </si>
  <si>
    <t>バリアフリー改修工事の有無</t>
    <rPh sb="6" eb="8">
      <t>カイシュウ</t>
    </rPh>
    <rPh sb="8" eb="10">
      <t>コウジ</t>
    </rPh>
    <rPh sb="11" eb="13">
      <t>ウム</t>
    </rPh>
    <phoneticPr fontId="2"/>
  </si>
  <si>
    <t>Ⅰ　Ⅱ　Ⅲ　Ⅳ　Ⅴ　Ⅵ　Ⅶ　Ⅷ</t>
    <phoneticPr fontId="2"/>
  </si>
  <si>
    <t>バリアフリー改修工事
の内容</t>
    <rPh sb="6" eb="8">
      <t>カイシュウ</t>
    </rPh>
    <rPh sb="8" eb="10">
      <t>コウジ</t>
    </rPh>
    <rPh sb="12" eb="14">
      <t>ナイヨウ</t>
    </rPh>
    <phoneticPr fontId="2"/>
  </si>
  <si>
    <t>※　棟名は交付申請内訳書と整合すること</t>
    <rPh sb="2" eb="3">
      <t>ムネ</t>
    </rPh>
    <rPh sb="3" eb="4">
      <t>メイ</t>
    </rPh>
    <rPh sb="5" eb="7">
      <t>コウフ</t>
    </rPh>
    <rPh sb="7" eb="9">
      <t>シンセイ</t>
    </rPh>
    <rPh sb="9" eb="12">
      <t>ウチワケショ</t>
    </rPh>
    <rPh sb="13" eb="15">
      <t>セイゴウ</t>
    </rPh>
    <phoneticPr fontId="2"/>
  </si>
  <si>
    <t>別添５</t>
    <rPh sb="0" eb="2">
      <t>ベッテン</t>
    </rPh>
    <phoneticPr fontId="2"/>
  </si>
  <si>
    <t>補助事業に関する宣誓書</t>
    <rPh sb="0" eb="2">
      <t>ホジョ</t>
    </rPh>
    <rPh sb="2" eb="4">
      <t>ジギョウ</t>
    </rPh>
    <rPh sb="8" eb="10">
      <t>センセイ</t>
    </rPh>
    <phoneticPr fontId="2"/>
  </si>
  <si>
    <t>本補助事業において、申請者が以下の（1）～（3）のいずれかに該当する関係会社等</t>
    <rPh sb="10" eb="12">
      <t>シンセイ</t>
    </rPh>
    <rPh sb="34" eb="36">
      <t>カンケイ</t>
    </rPh>
    <rPh sb="36" eb="38">
      <t>カイシャ</t>
    </rPh>
    <phoneticPr fontId="2"/>
  </si>
  <si>
    <t>からの調達（他の会社を経由した場合、いわゆる下請け会社の場合も含む。）の有無</t>
    <phoneticPr fontId="2"/>
  </si>
  <si>
    <t>について、該当する項目にチェックを入れてください。</t>
    <phoneticPr fontId="2"/>
  </si>
  <si>
    <t>（1）</t>
    <phoneticPr fontId="2"/>
  </si>
  <si>
    <t>100％同一の資本に属するグループ企業</t>
  </si>
  <si>
    <t>（2）</t>
    <phoneticPr fontId="2"/>
  </si>
  <si>
    <t>申請者の関係会社(財務諸表等の用語、様式及び作成方法に関する規則</t>
    <rPh sb="0" eb="2">
      <t>シンセイ</t>
    </rPh>
    <rPh sb="2" eb="3">
      <t>モノ</t>
    </rPh>
    <rPh sb="4" eb="6">
      <t>カンケイ</t>
    </rPh>
    <rPh sb="6" eb="8">
      <t>ガイシャ</t>
    </rPh>
    <rPh sb="9" eb="11">
      <t>ザイム</t>
    </rPh>
    <rPh sb="11" eb="13">
      <t>ショヒョウ</t>
    </rPh>
    <rPh sb="13" eb="14">
      <t>トウ</t>
    </rPh>
    <rPh sb="15" eb="17">
      <t>ヨウゴ</t>
    </rPh>
    <rPh sb="18" eb="20">
      <t>ヨウシキ</t>
    </rPh>
    <rPh sb="20" eb="21">
      <t>オヨ</t>
    </rPh>
    <rPh sb="22" eb="24">
      <t>サクセイ</t>
    </rPh>
    <rPh sb="24" eb="26">
      <t>ホウホウ</t>
    </rPh>
    <rPh sb="27" eb="28">
      <t>カン</t>
    </rPh>
    <phoneticPr fontId="2"/>
  </si>
  <si>
    <t>第８条第８項で定めるもの。前号に定める者を除く。）</t>
    <phoneticPr fontId="2"/>
  </si>
  <si>
    <t>（3）</t>
    <phoneticPr fontId="2"/>
  </si>
  <si>
    <t>申請者の役員である者（親族を含む）又はこれらの者が役員に就任</t>
    <rPh sb="0" eb="3">
      <t>シンセイシャ</t>
    </rPh>
    <rPh sb="4" eb="6">
      <t>ヤクイン</t>
    </rPh>
    <rPh sb="9" eb="10">
      <t>モノ</t>
    </rPh>
    <rPh sb="11" eb="13">
      <t>シンゾク</t>
    </rPh>
    <rPh sb="14" eb="15">
      <t>フク</t>
    </rPh>
    <rPh sb="17" eb="18">
      <t>マタ</t>
    </rPh>
    <phoneticPr fontId="2"/>
  </si>
  <si>
    <t>している法人</t>
    <phoneticPr fontId="2"/>
  </si>
  <si>
    <t>1）（1）～(3）の関係にある会社からの調達は一切ない。　　☐</t>
    <phoneticPr fontId="2"/>
  </si>
  <si>
    <t>2）（1）～(3）の関係にある会社からの調達がある。　　　　☐</t>
    <phoneticPr fontId="2"/>
  </si>
  <si>
    <t>【（1）～（3）の関係にある会社からの調達がある場合 】　※上記2)の場合</t>
    <rPh sb="30" eb="32">
      <t>ジョウキ</t>
    </rPh>
    <rPh sb="35" eb="37">
      <t>バアイ</t>
    </rPh>
    <phoneticPr fontId="2"/>
  </si>
  <si>
    <t>　　①価格の妥当性等を確保するため、３者以上からの見積り結果を交付申請に</t>
    <rPh sb="9" eb="10">
      <t>トウ</t>
    </rPh>
    <rPh sb="11" eb="13">
      <t>カクホ</t>
    </rPh>
    <phoneticPr fontId="2"/>
  </si>
  <si>
    <t>添付してください。</t>
    <phoneticPr fontId="2"/>
  </si>
  <si>
    <t>　　②協議会は、前項により提出された見積り結果について、調達費用の妥当性を</t>
    <rPh sb="3" eb="6">
      <t>キョウギカイ</t>
    </rPh>
    <rPh sb="8" eb="10">
      <t>ゼンコウ</t>
    </rPh>
    <rPh sb="13" eb="15">
      <t>テイシュツ</t>
    </rPh>
    <rPh sb="18" eb="20">
      <t>ミツモ</t>
    </rPh>
    <rPh sb="21" eb="23">
      <t>ケッカ</t>
    </rPh>
    <rPh sb="28" eb="30">
      <t>チョウタツ</t>
    </rPh>
    <rPh sb="30" eb="32">
      <t>ヒヨウ</t>
    </rPh>
    <rPh sb="33" eb="36">
      <t>ダトウセイ</t>
    </rPh>
    <phoneticPr fontId="2"/>
  </si>
  <si>
    <t>確認します。</t>
    <phoneticPr fontId="2"/>
  </si>
  <si>
    <t>　　③申請者は代表提案者及び請負事業者の連名として、交付申請してください。</t>
    <rPh sb="3" eb="6">
      <t>シンセイシャ</t>
    </rPh>
    <rPh sb="7" eb="9">
      <t>ダイヒョウ</t>
    </rPh>
    <rPh sb="9" eb="12">
      <t>テイアンシャ</t>
    </rPh>
    <rPh sb="12" eb="13">
      <t>オヨ</t>
    </rPh>
    <rPh sb="14" eb="16">
      <t>ウケオイ</t>
    </rPh>
    <rPh sb="16" eb="18">
      <t>ジギョウ</t>
    </rPh>
    <rPh sb="18" eb="19">
      <t>シャ</t>
    </rPh>
    <rPh sb="20" eb="22">
      <t>レンメイ</t>
    </rPh>
    <rPh sb="26" eb="28">
      <t>コウフ</t>
    </rPh>
    <rPh sb="28" eb="30">
      <t>シンセイ</t>
    </rPh>
    <phoneticPr fontId="2"/>
  </si>
  <si>
    <t>　本確認書に虚偽の記載をし、記載内容が事実と相違していることが発覚した場合は、</t>
    <rPh sb="35" eb="37">
      <t>バアイ</t>
    </rPh>
    <phoneticPr fontId="2"/>
  </si>
  <si>
    <t>補助金の全額返還となることについて確認しました。</t>
    <rPh sb="17" eb="19">
      <t>カクニン</t>
    </rPh>
    <phoneticPr fontId="2"/>
  </si>
  <si>
    <t>応募番号</t>
    <rPh sb="0" eb="2">
      <t>オウボ</t>
    </rPh>
    <rPh sb="2" eb="4">
      <t>バンゴウ</t>
    </rPh>
    <phoneticPr fontId="2"/>
  </si>
  <si>
    <t>事業名</t>
    <rPh sb="0" eb="2">
      <t>ジギョウ</t>
    </rPh>
    <rPh sb="2" eb="3">
      <t>メイ</t>
    </rPh>
    <phoneticPr fontId="2"/>
  </si>
  <si>
    <t>　 （代表提案者）</t>
    <phoneticPr fontId="2"/>
  </si>
  <si>
    <t>法人の場合</t>
    <rPh sb="3" eb="5">
      <t>バアイ</t>
    </rPh>
    <phoneticPr fontId="2"/>
  </si>
  <si>
    <t>法人名</t>
    <rPh sb="0" eb="2">
      <t>ホウジン</t>
    </rPh>
    <rPh sb="2" eb="3">
      <t>メイ</t>
    </rPh>
    <phoneticPr fontId="2"/>
  </si>
  <si>
    <t>印</t>
    <rPh sb="0" eb="1">
      <t>イン</t>
    </rPh>
    <phoneticPr fontId="2"/>
  </si>
  <si>
    <t>代表者名</t>
    <rPh sb="0" eb="3">
      <t>ダイヒョウシャ</t>
    </rPh>
    <rPh sb="3" eb="4">
      <t>メイ</t>
    </rPh>
    <phoneticPr fontId="2"/>
  </si>
  <si>
    <t>部署名</t>
    <rPh sb="0" eb="2">
      <t>ブショ</t>
    </rPh>
    <rPh sb="2" eb="3">
      <t>メイ</t>
    </rPh>
    <phoneticPr fontId="2"/>
  </si>
  <si>
    <t>役職名</t>
    <rPh sb="0" eb="3">
      <t>ヤクショクメイ</t>
    </rPh>
    <phoneticPr fontId="2"/>
  </si>
  <si>
    <t>氏名</t>
    <rPh sb="0" eb="2">
      <t>シメイ</t>
    </rPh>
    <phoneticPr fontId="2"/>
  </si>
  <si>
    <t>別添６</t>
    <phoneticPr fontId="2"/>
  </si>
  <si>
    <t>申請の制限に係る事案の有無等の確認書</t>
    <phoneticPr fontId="2"/>
  </si>
  <si>
    <t xml:space="preserve"> １．申請の制限に係る事案について</t>
    <phoneticPr fontId="2"/>
  </si>
  <si>
    <t xml:space="preserve"> 上記１の申請の制限に係る事案の有無について</t>
    <phoneticPr fontId="2"/>
  </si>
  <si>
    <t>有</t>
    <rPh sb="0" eb="1">
      <t>アリ</t>
    </rPh>
    <phoneticPr fontId="2"/>
  </si>
  <si>
    <t>無</t>
    <rPh sb="0" eb="1">
      <t>ナシ</t>
    </rPh>
    <phoneticPr fontId="2"/>
  </si>
  <si>
    <t xml:space="preserve"> 補助事業者の名称</t>
    <rPh sb="1" eb="3">
      <t>ホジョ</t>
    </rPh>
    <rPh sb="3" eb="6">
      <t>ジギョウシャ</t>
    </rPh>
    <rPh sb="7" eb="9">
      <t>メイショウ</t>
    </rPh>
    <phoneticPr fontId="2"/>
  </si>
  <si>
    <t xml:space="preserve"> 事業名</t>
    <phoneticPr fontId="2"/>
  </si>
  <si>
    <t xml:space="preserve"> 返還命令日</t>
    <phoneticPr fontId="2"/>
  </si>
  <si>
    <t xml:space="preserve"> 返還日</t>
    <phoneticPr fontId="2"/>
  </si>
  <si>
    <t xml:space="preserve"> 返還額（円）</t>
    <phoneticPr fontId="2"/>
  </si>
  <si>
    <t xml:space="preserve"> 返還事由</t>
    <phoneticPr fontId="2"/>
  </si>
  <si>
    <t xml:space="preserve"> ２．暴力団及び暴力団員の排除について</t>
    <rPh sb="3" eb="6">
      <t>ボウリョクダン</t>
    </rPh>
    <rPh sb="6" eb="7">
      <t>オヨ</t>
    </rPh>
    <rPh sb="8" eb="11">
      <t>ボウリョクダン</t>
    </rPh>
    <rPh sb="11" eb="12">
      <t>イン</t>
    </rPh>
    <rPh sb="13" eb="15">
      <t>ハイジョ</t>
    </rPh>
    <phoneticPr fontId="2"/>
  </si>
  <si>
    <t xml:space="preserve">  </t>
    <phoneticPr fontId="2"/>
  </si>
  <si>
    <t xml:space="preserve"> 上記２の申請の制限に係る事案の有無について</t>
    <rPh sb="5" eb="7">
      <t>シンセイ</t>
    </rPh>
    <rPh sb="8" eb="10">
      <t>セイゲン</t>
    </rPh>
    <rPh sb="11" eb="12">
      <t>カカワ</t>
    </rPh>
    <rPh sb="13" eb="15">
      <t>ジアン</t>
    </rPh>
    <rPh sb="16" eb="18">
      <t>ウム</t>
    </rPh>
    <phoneticPr fontId="2"/>
  </si>
  <si>
    <t xml:space="preserve"> ３．個人情報の使用について</t>
    <phoneticPr fontId="2"/>
  </si>
  <si>
    <t xml:space="preserve"> 上記３の内容について</t>
    <phoneticPr fontId="2"/>
  </si>
  <si>
    <t>　同意する</t>
    <phoneticPr fontId="2"/>
  </si>
  <si>
    <t>※補助事業者の名称には法人・団体等の名称（個人の場合は氏名）を記入してください。</t>
    <phoneticPr fontId="2"/>
  </si>
  <si>
    <t>　</t>
    <phoneticPr fontId="2"/>
  </si>
  <si>
    <t>　応募番号：</t>
    <phoneticPr fontId="2"/>
  </si>
  <si>
    <t>　　事業名：</t>
    <rPh sb="2" eb="4">
      <t>ジギョウ</t>
    </rPh>
    <rPh sb="4" eb="5">
      <t>メイ</t>
    </rPh>
    <phoneticPr fontId="2"/>
  </si>
  <si>
    <t>代表提案者：</t>
    <rPh sb="0" eb="2">
      <t>ダイヒョウ</t>
    </rPh>
    <rPh sb="2" eb="5">
      <t>テイアンシャ</t>
    </rPh>
    <phoneticPr fontId="2"/>
  </si>
  <si>
    <t>別添７</t>
    <phoneticPr fontId="2"/>
  </si>
  <si>
    <t>振込口座登録票</t>
    <phoneticPr fontId="2"/>
  </si>
  <si>
    <t>１．銀行名</t>
    <phoneticPr fontId="2"/>
  </si>
  <si>
    <t>２．支店名</t>
    <phoneticPr fontId="2"/>
  </si>
  <si>
    <t>３．預金種別（該当する種別を○で囲んでください）</t>
    <phoneticPr fontId="2"/>
  </si>
  <si>
    <t>普　通</t>
    <rPh sb="0" eb="1">
      <t>ススム</t>
    </rPh>
    <rPh sb="2" eb="3">
      <t>ツウ</t>
    </rPh>
    <phoneticPr fontId="2"/>
  </si>
  <si>
    <t>当　座</t>
    <rPh sb="0" eb="1">
      <t>トウ</t>
    </rPh>
    <rPh sb="2" eb="3">
      <t>ザ</t>
    </rPh>
    <phoneticPr fontId="2"/>
  </si>
  <si>
    <t>その他</t>
    <rPh sb="2" eb="3">
      <t>タ</t>
    </rPh>
    <phoneticPr fontId="2"/>
  </si>
  <si>
    <t>４．口座番号</t>
    <phoneticPr fontId="2"/>
  </si>
  <si>
    <t>５．郵便番号及び住所</t>
    <phoneticPr fontId="2"/>
  </si>
  <si>
    <t>１）郵便番号</t>
    <phoneticPr fontId="2"/>
  </si>
  <si>
    <t>２）住　　所：</t>
    <phoneticPr fontId="2"/>
  </si>
  <si>
    <t>カ　ナ：</t>
    <phoneticPr fontId="2"/>
  </si>
  <si>
    <t>応募番号：</t>
    <phoneticPr fontId="2"/>
  </si>
  <si>
    <t>代表提案者：</t>
    <phoneticPr fontId="2"/>
  </si>
  <si>
    <t>①</t>
    <phoneticPr fontId="2"/>
  </si>
  <si>
    <t>②</t>
    <phoneticPr fontId="2"/>
  </si>
  <si>
    <t>③</t>
    <phoneticPr fontId="2"/>
  </si>
  <si>
    <t>建物名</t>
    <rPh sb="0" eb="2">
      <t>タテモノ</t>
    </rPh>
    <rPh sb="2" eb="3">
      <t>メイ</t>
    </rPh>
    <phoneticPr fontId="2"/>
  </si>
  <si>
    <t>○棟目／計○棟</t>
    <rPh sb="1" eb="2">
      <t>トウ</t>
    </rPh>
    <rPh sb="2" eb="3">
      <t>メ</t>
    </rPh>
    <rPh sb="4" eb="5">
      <t>ケイ</t>
    </rPh>
    <rPh sb="6" eb="7">
      <t>トウ</t>
    </rPh>
    <phoneticPr fontId="2"/>
  </si>
  <si>
    <t>任意様式１</t>
    <rPh sb="0" eb="2">
      <t>ニンイ</t>
    </rPh>
    <rPh sb="2" eb="4">
      <t>ヨウシキ</t>
    </rPh>
    <phoneticPr fontId="2"/>
  </si>
  <si>
    <t>委 任 状</t>
    <rPh sb="0" eb="1">
      <t>イ</t>
    </rPh>
    <rPh sb="2" eb="3">
      <t>ニン</t>
    </rPh>
    <rPh sb="4" eb="5">
      <t>ジョウ</t>
    </rPh>
    <phoneticPr fontId="2"/>
  </si>
  <si>
    <t>事務代行者</t>
    <rPh sb="0" eb="2">
      <t>ジム</t>
    </rPh>
    <rPh sb="2" eb="4">
      <t>ダイコウ</t>
    </rPh>
    <rPh sb="4" eb="5">
      <t>シャ</t>
    </rPh>
    <phoneticPr fontId="2"/>
  </si>
  <si>
    <t>会社名</t>
    <rPh sb="0" eb="3">
      <t>カイシャメイ</t>
    </rPh>
    <phoneticPr fontId="2"/>
  </si>
  <si>
    <t>役職・代表者名</t>
    <rPh sb="0" eb="2">
      <t>ヤクショク</t>
    </rPh>
    <rPh sb="3" eb="6">
      <t>ダイヒョウシャ</t>
    </rPh>
    <rPh sb="6" eb="7">
      <t>メイ</t>
    </rPh>
    <phoneticPr fontId="2"/>
  </si>
  <si>
    <t>住所</t>
    <phoneticPr fontId="2"/>
  </si>
  <si>
    <t>省エネ化推進事業補助金の交付申請書等に関する問い合わせ先となることの権限を委任し</t>
    <rPh sb="3" eb="4">
      <t>カ</t>
    </rPh>
    <rPh sb="4" eb="6">
      <t>スイシン</t>
    </rPh>
    <rPh sb="17" eb="18">
      <t>トウ</t>
    </rPh>
    <rPh sb="22" eb="23">
      <t>ト</t>
    </rPh>
    <rPh sb="24" eb="25">
      <t>ア</t>
    </rPh>
    <rPh sb="27" eb="28">
      <t>サキ</t>
    </rPh>
    <phoneticPr fontId="2"/>
  </si>
  <si>
    <t>ます。</t>
    <phoneticPr fontId="2"/>
  </si>
  <si>
    <t>委任者（代表提案者）</t>
    <rPh sb="4" eb="6">
      <t>ダイヒョウ</t>
    </rPh>
    <rPh sb="6" eb="9">
      <t>テイアンシャ</t>
    </rPh>
    <phoneticPr fontId="2"/>
  </si>
  <si>
    <t>◇提出書類の確認事項／チェックシート</t>
    <rPh sb="1" eb="3">
      <t>テイシュツ</t>
    </rPh>
    <rPh sb="3" eb="5">
      <t>ショルイ</t>
    </rPh>
    <rPh sb="6" eb="8">
      <t>カクニン</t>
    </rPh>
    <rPh sb="8" eb="10">
      <t>ジコウ</t>
    </rPh>
    <phoneticPr fontId="2"/>
  </si>
  <si>
    <t>［事務代行者］</t>
    <rPh sb="3" eb="5">
      <t>ダイコウ</t>
    </rPh>
    <rPh sb="5" eb="6">
      <t>シャ</t>
    </rPh>
    <phoneticPr fontId="2"/>
  </si>
  <si>
    <t>法人名</t>
    <phoneticPr fontId="2"/>
  </si>
  <si>
    <t>フリガナ　</t>
    <phoneticPr fontId="2"/>
  </si>
  <si>
    <t>交付申請書を提出の際、</t>
    <rPh sb="0" eb="2">
      <t>コウフ</t>
    </rPh>
    <rPh sb="2" eb="5">
      <t>シンセイショ</t>
    </rPh>
    <rPh sb="6" eb="8">
      <t>テイシュツ</t>
    </rPh>
    <rPh sb="9" eb="10">
      <t>サイ</t>
    </rPh>
    <phoneticPr fontId="2"/>
  </si>
  <si>
    <t>部署・役職</t>
    <rPh sb="0" eb="2">
      <t>ブショ</t>
    </rPh>
    <rPh sb="3" eb="5">
      <t>ヤクショク</t>
    </rPh>
    <phoneticPr fontId="2"/>
  </si>
  <si>
    <t>担当者名</t>
  </si>
  <si>
    <t>このチェックシートをファイルの一番上に綴じてご提出ください。</t>
    <phoneticPr fontId="2"/>
  </si>
  <si>
    <t>FAX</t>
    <phoneticPr fontId="2"/>
  </si>
  <si>
    <t>携帯番号</t>
    <phoneticPr fontId="2"/>
  </si>
  <si>
    <t>Ｅ-ｍａｉｌ</t>
    <phoneticPr fontId="2"/>
  </si>
  <si>
    <t>［交付申請書］</t>
    <rPh sb="1" eb="3">
      <t>コウフ</t>
    </rPh>
    <rPh sb="3" eb="5">
      <t>シンセイ</t>
    </rPh>
    <phoneticPr fontId="2"/>
  </si>
  <si>
    <t>様式</t>
    <phoneticPr fontId="2"/>
  </si>
  <si>
    <t>　提出書類</t>
    <phoneticPr fontId="2"/>
  </si>
  <si>
    <t>確認事項</t>
    <rPh sb="0" eb="2">
      <t>カクニン</t>
    </rPh>
    <rPh sb="2" eb="4">
      <t>ジコウ</t>
    </rPh>
    <phoneticPr fontId="2"/>
  </si>
  <si>
    <t>確認欄</t>
    <rPh sb="0" eb="2">
      <t>カクニン</t>
    </rPh>
    <rPh sb="2" eb="3">
      <t>ラン</t>
    </rPh>
    <phoneticPr fontId="2"/>
  </si>
  <si>
    <t>別記様式第１</t>
  </si>
  <si>
    <t>別紙１</t>
  </si>
  <si>
    <t>原本写し</t>
  </si>
  <si>
    <t>採択通知書</t>
  </si>
  <si>
    <t>別添２</t>
  </si>
  <si>
    <t>全体事業進捗管理表</t>
    <phoneticPr fontId="2"/>
  </si>
  <si>
    <t>別添３</t>
  </si>
  <si>
    <t>交付申請内訳書</t>
  </si>
  <si>
    <t>交付申請概要書</t>
  </si>
  <si>
    <t>別添５</t>
  </si>
  <si>
    <t>補助事業に関する宣誓書</t>
    <rPh sb="0" eb="4">
      <t>ホジョジギョウ</t>
    </rPh>
    <rPh sb="8" eb="10">
      <t>センセイ</t>
    </rPh>
    <phoneticPr fontId="2"/>
  </si>
  <si>
    <t>別添６</t>
  </si>
  <si>
    <t>申請の制限に係る事案の有無等の確認書</t>
    <rPh sb="0" eb="2">
      <t>シンセイ</t>
    </rPh>
    <rPh sb="3" eb="5">
      <t>セイゲン</t>
    </rPh>
    <rPh sb="6" eb="7">
      <t>カカ</t>
    </rPh>
    <rPh sb="8" eb="10">
      <t>ジアン</t>
    </rPh>
    <rPh sb="11" eb="13">
      <t>ウム</t>
    </rPh>
    <rPh sb="13" eb="14">
      <t>トウ</t>
    </rPh>
    <rPh sb="15" eb="18">
      <t>カクニンショ</t>
    </rPh>
    <phoneticPr fontId="2"/>
  </si>
  <si>
    <t>別添７</t>
  </si>
  <si>
    <t>振込口座登録票</t>
  </si>
  <si>
    <t>原本写し</t>
    <rPh sb="0" eb="2">
      <t>ゲンポン</t>
    </rPh>
    <phoneticPr fontId="2"/>
  </si>
  <si>
    <t>耐震性を証明する書類</t>
    <rPh sb="0" eb="3">
      <t>タイシンセイ</t>
    </rPh>
    <phoneticPr fontId="2"/>
  </si>
  <si>
    <t>原本(３か月以内)</t>
    <phoneticPr fontId="2"/>
  </si>
  <si>
    <t>代表提案者の登記簿等事業実態のわかる書類</t>
  </si>
  <si>
    <t>任意様式１</t>
  </si>
  <si>
    <t>委任状</t>
    <rPh sb="0" eb="3">
      <t>イニンジョウ</t>
    </rPh>
    <phoneticPr fontId="2"/>
  </si>
  <si>
    <t>任意様式２</t>
    <phoneticPr fontId="2"/>
  </si>
  <si>
    <t>各種工事期間がわかる工事工程表</t>
  </si>
  <si>
    <t>改修割合、省エネ効果、エネルギー計測・管理等の計算書</t>
    <rPh sb="19" eb="22">
      <t>カンリトウ</t>
    </rPh>
    <phoneticPr fontId="2"/>
  </si>
  <si>
    <t>任意様式３</t>
    <phoneticPr fontId="2"/>
  </si>
  <si>
    <t>設計図面（配置図、平面図、立面図など）、改修部分、計測の範囲が明確で計測機器の設置が分かる書類等</t>
    <rPh sb="9" eb="12">
      <t>ヘイメンズ</t>
    </rPh>
    <rPh sb="13" eb="16">
      <t>リツメンズ</t>
    </rPh>
    <rPh sb="34" eb="36">
      <t>ケイソク</t>
    </rPh>
    <rPh sb="36" eb="38">
      <t>キキ</t>
    </rPh>
    <phoneticPr fontId="2"/>
  </si>
  <si>
    <t>補助対象事業費内訳</t>
  </si>
  <si>
    <t>補助対象事業費の見積書</t>
  </si>
  <si>
    <t>任意様式４</t>
    <phoneticPr fontId="2"/>
  </si>
  <si>
    <t>改修機器、計測機器のカタログ、メーカー仕様書（改修前後）</t>
  </si>
  <si>
    <t>任意様式６</t>
    <phoneticPr fontId="2"/>
  </si>
  <si>
    <t>バリアフリー改修設備のカタログ、メーカー仕様書</t>
  </si>
  <si>
    <t>任意様式７</t>
    <phoneticPr fontId="2"/>
  </si>
  <si>
    <t>共同事業実施規約</t>
  </si>
  <si>
    <t>任意様式８</t>
    <phoneticPr fontId="2"/>
  </si>
  <si>
    <t>リース契約・ESCO契約等の場合の相関図</t>
  </si>
  <si>
    <t>―</t>
    <phoneticPr fontId="2"/>
  </si>
  <si>
    <t>その他協議会が確認に必要と判断するもの</t>
    <rPh sb="2" eb="3">
      <t>タ</t>
    </rPh>
    <rPh sb="3" eb="6">
      <t>キョウギカイ</t>
    </rPh>
    <rPh sb="7" eb="9">
      <t>カクニン</t>
    </rPh>
    <rPh sb="10" eb="12">
      <t>ヒツヨウ</t>
    </rPh>
    <rPh sb="13" eb="15">
      <t>ハンダン</t>
    </rPh>
    <phoneticPr fontId="2"/>
  </si>
  <si>
    <t>フィルムに関する資料　等</t>
    <rPh sb="5" eb="6">
      <t>カン</t>
    </rPh>
    <rPh sb="8" eb="10">
      <t>シリョウ</t>
    </rPh>
    <rPh sb="11" eb="12">
      <t>ナド</t>
    </rPh>
    <phoneticPr fontId="2"/>
  </si>
  <si>
    <t>□</t>
    <phoneticPr fontId="2"/>
  </si>
  <si>
    <t>提出書類に不備がないように再度チェックをお願いします。
このチェックシートをファイルの一番上に綴じてご提出ください。</t>
    <rPh sb="13" eb="15">
      <t>サイド</t>
    </rPh>
    <rPh sb="43" eb="45">
      <t>イチバン</t>
    </rPh>
    <rPh sb="45" eb="46">
      <t>ウエ</t>
    </rPh>
    <rPh sb="47" eb="48">
      <t>ト</t>
    </rPh>
    <rPh sb="51" eb="53">
      <t>テイシュツ</t>
    </rPh>
    <phoneticPr fontId="2"/>
  </si>
  <si>
    <t>※交付申請時から変更がある場合のみ記入</t>
    <rPh sb="1" eb="3">
      <t>コウフ</t>
    </rPh>
    <rPh sb="3" eb="6">
      <t>シンセイジ</t>
    </rPh>
    <rPh sb="8" eb="10">
      <t>ヘンコウ</t>
    </rPh>
    <rPh sb="13" eb="15">
      <t>バアイ</t>
    </rPh>
    <rPh sb="17" eb="19">
      <t>キニュウ</t>
    </rPh>
    <phoneticPr fontId="2"/>
  </si>
  <si>
    <t>交付変更承認申請書を提出の際、</t>
    <rPh sb="0" eb="2">
      <t>コウフ</t>
    </rPh>
    <rPh sb="2" eb="4">
      <t>ヘンコウ</t>
    </rPh>
    <rPh sb="4" eb="6">
      <t>ショウニン</t>
    </rPh>
    <rPh sb="6" eb="9">
      <t>シンセイショ</t>
    </rPh>
    <rPh sb="10" eb="12">
      <t>テイシュツ</t>
    </rPh>
    <rPh sb="13" eb="14">
      <t>サイ</t>
    </rPh>
    <phoneticPr fontId="2"/>
  </si>
  <si>
    <t>※事務代行者連絡先は、交付申請時から変更がある場合のみ</t>
    <rPh sb="1" eb="3">
      <t>ジム</t>
    </rPh>
    <rPh sb="3" eb="5">
      <t>ダイコウ</t>
    </rPh>
    <rPh sb="5" eb="6">
      <t>シャ</t>
    </rPh>
    <rPh sb="6" eb="9">
      <t>レンラクサキ</t>
    </rPh>
    <rPh sb="11" eb="13">
      <t>コウフ</t>
    </rPh>
    <rPh sb="13" eb="16">
      <t>シンセイジ</t>
    </rPh>
    <rPh sb="18" eb="20">
      <t>ヘンコウ</t>
    </rPh>
    <rPh sb="23" eb="25">
      <t>バアイ</t>
    </rPh>
    <phoneticPr fontId="2"/>
  </si>
  <si>
    <t>　　記入してください。（斜線を削除してから記入してください。）</t>
    <rPh sb="12" eb="14">
      <t>シャセン</t>
    </rPh>
    <rPh sb="15" eb="17">
      <t>サクジョ</t>
    </rPh>
    <rPh sb="21" eb="23">
      <t>キニュウ</t>
    </rPh>
    <phoneticPr fontId="2"/>
  </si>
  <si>
    <t>［交付変更承認申請書］</t>
    <phoneticPr fontId="2"/>
  </si>
  <si>
    <t>※確認欄の「※」の書類については、</t>
    <rPh sb="1" eb="3">
      <t>カクニン</t>
    </rPh>
    <rPh sb="3" eb="4">
      <t>ラン</t>
    </rPh>
    <rPh sb="9" eb="11">
      <t>ショルイ</t>
    </rPh>
    <phoneticPr fontId="2"/>
  </si>
  <si>
    <t>別記様式第４</t>
  </si>
  <si>
    <t>　　交付申請時より変更があるもののみ提出してください。</t>
    <phoneticPr fontId="2"/>
  </si>
  <si>
    <t>全体事業進捗管理表</t>
  </si>
  <si>
    <t>別添４</t>
  </si>
  <si>
    <t>原本(３か月以内)</t>
  </si>
  <si>
    <t>参考様式１－１</t>
    <phoneticPr fontId="2"/>
  </si>
  <si>
    <t>改修割合の算定シート</t>
    <rPh sb="0" eb="2">
      <t>カイシュウ</t>
    </rPh>
    <rPh sb="2" eb="4">
      <t>ワリアイ</t>
    </rPh>
    <rPh sb="5" eb="7">
      <t>サンテイ</t>
    </rPh>
    <phoneticPr fontId="2"/>
  </si>
  <si>
    <t>竣工年</t>
    <rPh sb="0" eb="2">
      <t>シュンコウ</t>
    </rPh>
    <rPh sb="2" eb="3">
      <t>ネン</t>
    </rPh>
    <phoneticPr fontId="2"/>
  </si>
  <si>
    <t>年</t>
    <rPh sb="0" eb="1">
      <t>ネン</t>
    </rPh>
    <phoneticPr fontId="2"/>
  </si>
  <si>
    <t xml:space="preserve">※1 </t>
    <phoneticPr fontId="2"/>
  </si>
  <si>
    <t>建物ごとに１枚の計算シートを作成してください。</t>
    <rPh sb="0" eb="2">
      <t>タテモノ</t>
    </rPh>
    <rPh sb="6" eb="7">
      <t>マイ</t>
    </rPh>
    <rPh sb="8" eb="10">
      <t>ケイサン</t>
    </rPh>
    <rPh sb="14" eb="16">
      <t>サクセイ</t>
    </rPh>
    <phoneticPr fontId="2"/>
  </si>
  <si>
    <t xml:space="preserve">※2 </t>
    <phoneticPr fontId="2"/>
  </si>
  <si>
    <t>複数棟を提案する場合、全提案のうち何棟目の計算シートかを上記に明記してください。</t>
    <rPh sb="0" eb="3">
      <t>フクスウトウ</t>
    </rPh>
    <rPh sb="4" eb="6">
      <t>テイアン</t>
    </rPh>
    <rPh sb="8" eb="10">
      <t>バアイ</t>
    </rPh>
    <rPh sb="11" eb="12">
      <t>ゼン</t>
    </rPh>
    <rPh sb="12" eb="14">
      <t>テイアン</t>
    </rPh>
    <rPh sb="17" eb="19">
      <t>ナントウ</t>
    </rPh>
    <rPh sb="19" eb="20">
      <t>メ</t>
    </rPh>
    <rPh sb="21" eb="23">
      <t>ケイサン</t>
    </rPh>
    <rPh sb="28" eb="30">
      <t>ジョウキ</t>
    </rPh>
    <rPh sb="31" eb="33">
      <t>メイキ</t>
    </rPh>
    <phoneticPr fontId="2"/>
  </si>
  <si>
    <t xml:space="preserve">※3 </t>
    <phoneticPr fontId="2"/>
  </si>
  <si>
    <t>改修割合などの数値は、様式集の別添資料「記入上の留意点」をよく読んで、記載してください。</t>
    <rPh sb="0" eb="2">
      <t>カイシュウ</t>
    </rPh>
    <rPh sb="2" eb="4">
      <t>ワリアイ</t>
    </rPh>
    <rPh sb="7" eb="9">
      <t>スウチ</t>
    </rPh>
    <rPh sb="11" eb="13">
      <t>ヨウシキ</t>
    </rPh>
    <rPh sb="13" eb="14">
      <t>シュウ</t>
    </rPh>
    <rPh sb="15" eb="17">
      <t>ベッテン</t>
    </rPh>
    <rPh sb="17" eb="19">
      <t>シリョウ</t>
    </rPh>
    <rPh sb="20" eb="22">
      <t>キニュウ</t>
    </rPh>
    <rPh sb="22" eb="23">
      <t>ジョウ</t>
    </rPh>
    <rPh sb="24" eb="27">
      <t>リュウイテン</t>
    </rPh>
    <rPh sb="31" eb="32">
      <t>ヨ</t>
    </rPh>
    <rPh sb="35" eb="37">
      <t>キサイ</t>
    </rPh>
    <phoneticPr fontId="2"/>
  </si>
  <si>
    <t>１．躯体改修における改修割合の算定</t>
    <rPh sb="2" eb="4">
      <t>クタイ</t>
    </rPh>
    <rPh sb="4" eb="6">
      <t>カイシュウ</t>
    </rPh>
    <rPh sb="10" eb="12">
      <t>カイシュウ</t>
    </rPh>
    <rPh sb="12" eb="14">
      <t>ワリアイ</t>
    </rPh>
    <rPh sb="15" eb="17">
      <t>サンテイ</t>
    </rPh>
    <phoneticPr fontId="2"/>
  </si>
  <si>
    <t>（１）躯体（外皮）の改修面積割合</t>
    <rPh sb="3" eb="5">
      <t>クタイ</t>
    </rPh>
    <rPh sb="6" eb="8">
      <t>ガイヒ</t>
    </rPh>
    <rPh sb="10" eb="12">
      <t>カイシュウ</t>
    </rPh>
    <rPh sb="12" eb="14">
      <t>メンセキ</t>
    </rPh>
    <rPh sb="14" eb="16">
      <t>ワリアイ</t>
    </rPh>
    <phoneticPr fontId="2"/>
  </si>
  <si>
    <t>注1）</t>
    <rPh sb="0" eb="1">
      <t>チュウ</t>
    </rPh>
    <phoneticPr fontId="2"/>
  </si>
  <si>
    <t>改修面積合計(①）には、（2）の「合計[Ａ]」の面積を記入してください。</t>
    <rPh sb="0" eb="2">
      <t>カイシュウ</t>
    </rPh>
    <rPh sb="2" eb="4">
      <t>メンセキ</t>
    </rPh>
    <rPh sb="4" eb="6">
      <t>ゴウケイ</t>
    </rPh>
    <rPh sb="17" eb="19">
      <t>ゴウケイ</t>
    </rPh>
    <rPh sb="24" eb="26">
      <t>メンセキ</t>
    </rPh>
    <rPh sb="27" eb="29">
      <t>キニュウ</t>
    </rPh>
    <phoneticPr fontId="2"/>
  </si>
  <si>
    <t>注2）</t>
    <rPh sb="0" eb="1">
      <t>チュウ</t>
    </rPh>
    <phoneticPr fontId="2"/>
  </si>
  <si>
    <t>建物全体の躯体（外皮）面積（②）は、立面図及び平面図（屋根伏図）から算出してください。各階ごとに建物外周長さ×階高により外壁面積を算出し、その合計面積に屋根面積を加算した値でも可とします。</t>
    <rPh sb="43" eb="44">
      <t>カク</t>
    </rPh>
    <rPh sb="44" eb="45">
      <t>カイ</t>
    </rPh>
    <rPh sb="48" eb="50">
      <t>タテモノ</t>
    </rPh>
    <rPh sb="50" eb="52">
      <t>ガイシュウ</t>
    </rPh>
    <rPh sb="52" eb="53">
      <t>ナガ</t>
    </rPh>
    <rPh sb="55" eb="57">
      <t>カイダカ</t>
    </rPh>
    <rPh sb="60" eb="62">
      <t>ガイヘキ</t>
    </rPh>
    <rPh sb="62" eb="64">
      <t>メンセキ</t>
    </rPh>
    <rPh sb="65" eb="67">
      <t>サンシュツ</t>
    </rPh>
    <rPh sb="71" eb="73">
      <t>ゴウケイ</t>
    </rPh>
    <rPh sb="73" eb="75">
      <t>メンセキ</t>
    </rPh>
    <rPh sb="76" eb="78">
      <t>ヤネ</t>
    </rPh>
    <rPh sb="78" eb="80">
      <t>メンセキ</t>
    </rPh>
    <rPh sb="81" eb="83">
      <t>カサン</t>
    </rPh>
    <rPh sb="85" eb="86">
      <t>アタイ</t>
    </rPh>
    <rPh sb="88" eb="89">
      <t>カ</t>
    </rPh>
    <phoneticPr fontId="2"/>
  </si>
  <si>
    <t>注3）</t>
    <rPh sb="0" eb="1">
      <t>チュウ</t>
    </rPh>
    <phoneticPr fontId="2"/>
  </si>
  <si>
    <t>計算根拠を別添資料１に記載してください。計算根拠が明示されていない場合は、書類不備として審査対象外とする場合があります。</t>
    <rPh sb="0" eb="2">
      <t>ケイサン</t>
    </rPh>
    <rPh sb="2" eb="4">
      <t>コンキョ</t>
    </rPh>
    <rPh sb="5" eb="7">
      <t>ベッテン</t>
    </rPh>
    <rPh sb="7" eb="9">
      <t>シリョウ</t>
    </rPh>
    <rPh sb="11" eb="13">
      <t>キサイ</t>
    </rPh>
    <rPh sb="20" eb="22">
      <t>ケイサン</t>
    </rPh>
    <rPh sb="22" eb="24">
      <t>コンキョ</t>
    </rPh>
    <rPh sb="25" eb="27">
      <t>メイジ</t>
    </rPh>
    <rPh sb="33" eb="35">
      <t>バアイ</t>
    </rPh>
    <rPh sb="37" eb="39">
      <t>ショルイ</t>
    </rPh>
    <rPh sb="39" eb="41">
      <t>フビ</t>
    </rPh>
    <rPh sb="44" eb="46">
      <t>シンサ</t>
    </rPh>
    <rPh sb="46" eb="48">
      <t>タイショウ</t>
    </rPh>
    <rPh sb="48" eb="49">
      <t>ガイ</t>
    </rPh>
    <rPh sb="52" eb="54">
      <t>バアイ</t>
    </rPh>
    <phoneticPr fontId="2"/>
  </si>
  <si>
    <r>
      <t xml:space="preserve">改修面積合計（㎡）
</t>
    </r>
    <r>
      <rPr>
        <u/>
        <sz val="10"/>
        <rFont val="ＭＳ Ｐゴシック"/>
        <family val="3"/>
        <charset val="128"/>
      </rPr>
      <t>(2)の[Ａ]</t>
    </r>
    <r>
      <rPr>
        <sz val="10"/>
        <rFont val="ＭＳ Ｐゴシック"/>
        <family val="3"/>
        <charset val="128"/>
      </rPr>
      <t xml:space="preserve">
（①）</t>
    </r>
    <rPh sb="0" eb="2">
      <t>カイシュウ</t>
    </rPh>
    <rPh sb="2" eb="4">
      <t>メンセキ</t>
    </rPh>
    <rPh sb="4" eb="6">
      <t>ゴウケイ</t>
    </rPh>
    <phoneticPr fontId="2"/>
  </si>
  <si>
    <t>建物全体の
躯体（外皮）面積（㎡）
(②）</t>
    <rPh sb="0" eb="2">
      <t>タテモノ</t>
    </rPh>
    <rPh sb="2" eb="4">
      <t>ゼンタイ</t>
    </rPh>
    <rPh sb="6" eb="8">
      <t>クタイ</t>
    </rPh>
    <rPh sb="9" eb="11">
      <t>ガイヒ</t>
    </rPh>
    <rPh sb="12" eb="14">
      <t>メンセキ</t>
    </rPh>
    <phoneticPr fontId="2"/>
  </si>
  <si>
    <t>*:小数点第２位以下を切り捨てて小数点第１位まで記載すること</t>
    <rPh sb="2" eb="5">
      <t>ショウスウテン</t>
    </rPh>
    <rPh sb="5" eb="6">
      <t>ダイ</t>
    </rPh>
    <rPh sb="7" eb="8">
      <t>イ</t>
    </rPh>
    <rPh sb="8" eb="10">
      <t>イカ</t>
    </rPh>
    <rPh sb="11" eb="12">
      <t>キ</t>
    </rPh>
    <rPh sb="13" eb="14">
      <t>ス</t>
    </rPh>
    <rPh sb="16" eb="19">
      <t>ショウスウテン</t>
    </rPh>
    <rPh sb="19" eb="20">
      <t>ダイ</t>
    </rPh>
    <rPh sb="21" eb="22">
      <t>イ</t>
    </rPh>
    <rPh sb="24" eb="26">
      <t>キサイ</t>
    </rPh>
    <phoneticPr fontId="2"/>
  </si>
  <si>
    <t>（２）改修面積内訳</t>
    <rPh sb="3" eb="5">
      <t>カイシュウ</t>
    </rPh>
    <rPh sb="5" eb="7">
      <t>メンセキ</t>
    </rPh>
    <rPh sb="7" eb="9">
      <t>ウチワケ</t>
    </rPh>
    <phoneticPr fontId="2"/>
  </si>
  <si>
    <t>注4）</t>
    <rPh sb="0" eb="1">
      <t>チュウ</t>
    </rPh>
    <phoneticPr fontId="2"/>
  </si>
  <si>
    <t>上表の改修面積合計（①）の改修項目別内訳を下表①に、改修項目別全体面積を下表②に記載してください。</t>
    <rPh sb="0" eb="2">
      <t>ジョウヒョウ</t>
    </rPh>
    <rPh sb="3" eb="5">
      <t>カイシュウ</t>
    </rPh>
    <rPh sb="5" eb="7">
      <t>メンセキ</t>
    </rPh>
    <rPh sb="7" eb="9">
      <t>ゴウケイ</t>
    </rPh>
    <rPh sb="13" eb="15">
      <t>カイシュウ</t>
    </rPh>
    <rPh sb="15" eb="17">
      <t>コウモク</t>
    </rPh>
    <rPh sb="17" eb="18">
      <t>ベツ</t>
    </rPh>
    <rPh sb="18" eb="20">
      <t>ウチワケ</t>
    </rPh>
    <rPh sb="21" eb="22">
      <t>シタ</t>
    </rPh>
    <rPh sb="22" eb="23">
      <t>ヒョウ</t>
    </rPh>
    <rPh sb="26" eb="28">
      <t>カイシュウ</t>
    </rPh>
    <rPh sb="28" eb="30">
      <t>コウモク</t>
    </rPh>
    <rPh sb="30" eb="31">
      <t>ベツ</t>
    </rPh>
    <rPh sb="31" eb="33">
      <t>ゼンタイ</t>
    </rPh>
    <rPh sb="33" eb="35">
      <t>メンセキ</t>
    </rPh>
    <rPh sb="36" eb="38">
      <t>カヒョウ</t>
    </rPh>
    <rPh sb="40" eb="42">
      <t>キサイ</t>
    </rPh>
    <phoneticPr fontId="2"/>
  </si>
  <si>
    <t>注5）</t>
    <rPh sb="0" eb="1">
      <t>チュウ</t>
    </rPh>
    <phoneticPr fontId="2"/>
  </si>
  <si>
    <t>計算根拠として立面図４面及び平面図（屋根伏図）に改修箇所、面積等を図示したもの及び集計表等（A4サイズ又は計算A3サイズ）を別添資料１として添付してください。計算根拠が明示されていない場合は、書類不備として審査対象外とする場合があります。</t>
    <rPh sb="0" eb="2">
      <t>ケイサン</t>
    </rPh>
    <rPh sb="9" eb="10">
      <t>ズ</t>
    </rPh>
    <rPh sb="16" eb="17">
      <t>ズ</t>
    </rPh>
    <rPh sb="21" eb="22">
      <t>ズ</t>
    </rPh>
    <rPh sb="39" eb="40">
      <t>オヨ</t>
    </rPh>
    <rPh sb="41" eb="43">
      <t>シュウケイ</t>
    </rPh>
    <rPh sb="43" eb="44">
      <t>ヒョウ</t>
    </rPh>
    <rPh sb="44" eb="45">
      <t>トウ</t>
    </rPh>
    <rPh sb="51" eb="52">
      <t>マタ</t>
    </rPh>
    <rPh sb="53" eb="55">
      <t>ケイサン</t>
    </rPh>
    <phoneticPr fontId="2"/>
  </si>
  <si>
    <t>（□の部分は該当するものを■で選択してください）</t>
    <phoneticPr fontId="2"/>
  </si>
  <si>
    <t>改修項目</t>
    <rPh sb="0" eb="2">
      <t>カイシュウ</t>
    </rPh>
    <rPh sb="2" eb="4">
      <t>コウモク</t>
    </rPh>
    <phoneticPr fontId="2"/>
  </si>
  <si>
    <t>項目別の改修面積（㎡）
（①）</t>
    <rPh sb="0" eb="2">
      <t>コウモク</t>
    </rPh>
    <rPh sb="2" eb="3">
      <t>ベツ</t>
    </rPh>
    <rPh sb="4" eb="6">
      <t>カイシュウ</t>
    </rPh>
    <rPh sb="6" eb="8">
      <t>メンセキ</t>
    </rPh>
    <phoneticPr fontId="2"/>
  </si>
  <si>
    <r>
      <t>項目別の全体面積に対する改修面積割合（％）（③＝①÷②×100）
 (小数点第１位まで記載)</t>
    </r>
    <r>
      <rPr>
        <vertAlign val="superscript"/>
        <sz val="9"/>
        <rFont val="ＭＳ Ｐゴシック"/>
        <family val="3"/>
        <charset val="128"/>
      </rPr>
      <t>*</t>
    </r>
    <rPh sb="0" eb="2">
      <t>コウモク</t>
    </rPh>
    <rPh sb="2" eb="3">
      <t>ベツ</t>
    </rPh>
    <rPh sb="4" eb="6">
      <t>ゼンタイ</t>
    </rPh>
    <rPh sb="6" eb="8">
      <t>メンセキ</t>
    </rPh>
    <rPh sb="9" eb="10">
      <t>タイ</t>
    </rPh>
    <rPh sb="12" eb="14">
      <t>カイシュウ</t>
    </rPh>
    <rPh sb="14" eb="16">
      <t>メンセキ</t>
    </rPh>
    <rPh sb="16" eb="18">
      <t>ワリアイ</t>
    </rPh>
    <phoneticPr fontId="2"/>
  </si>
  <si>
    <t>a.開口部</t>
    <rPh sb="2" eb="5">
      <t>カイコウブ</t>
    </rPh>
    <phoneticPr fontId="2"/>
  </si>
  <si>
    <t>屋根（開口部を除く）</t>
    <rPh sb="0" eb="2">
      <t>ヤネ</t>
    </rPh>
    <rPh sb="3" eb="6">
      <t>カイコウブ</t>
    </rPh>
    <rPh sb="7" eb="8">
      <t>ノゾ</t>
    </rPh>
    <phoneticPr fontId="2"/>
  </si>
  <si>
    <t>外壁（開口部を除く）</t>
    <rPh sb="0" eb="2">
      <t>ガイヘキ</t>
    </rPh>
    <rPh sb="3" eb="6">
      <t>カイコウブ</t>
    </rPh>
    <rPh sb="7" eb="8">
      <t>ノゾ</t>
    </rPh>
    <phoneticPr fontId="2"/>
  </si>
  <si>
    <t>c.日射遮蔽</t>
    <rPh sb="2" eb="4">
      <t>ニッシャ</t>
    </rPh>
    <rPh sb="4" eb="6">
      <t>シャヘイ</t>
    </rPh>
    <phoneticPr fontId="2"/>
  </si>
  <si>
    <t>d.その他（　　　　　　　　　　　）</t>
    <rPh sb="4" eb="5">
      <t>タ</t>
    </rPh>
    <phoneticPr fontId="2"/>
  </si>
  <si>
    <t>合計[Ａ] （a.+b.+c.+d）</t>
    <phoneticPr fontId="2"/>
  </si>
  <si>
    <t>２．設備改修における改修割合の算定</t>
    <rPh sb="2" eb="4">
      <t>セツビ</t>
    </rPh>
    <rPh sb="4" eb="6">
      <t>カイシュウ</t>
    </rPh>
    <rPh sb="10" eb="12">
      <t>カイシュウ</t>
    </rPh>
    <rPh sb="12" eb="14">
      <t>ワリアイ</t>
    </rPh>
    <rPh sb="15" eb="16">
      <t>サン</t>
    </rPh>
    <rPh sb="16" eb="17">
      <t>サダム</t>
    </rPh>
    <phoneticPr fontId="2"/>
  </si>
  <si>
    <t>（１）建物用途</t>
    <rPh sb="3" eb="5">
      <t>タテモノ</t>
    </rPh>
    <rPh sb="5" eb="7">
      <t>ヨウト</t>
    </rPh>
    <phoneticPr fontId="2"/>
  </si>
  <si>
    <t>□事務所</t>
  </si>
  <si>
    <t>□学校</t>
  </si>
  <si>
    <t>□物販店</t>
  </si>
  <si>
    <t>□飲食店</t>
  </si>
  <si>
    <t>□集会所</t>
    <rPh sb="1" eb="3">
      <t>シュウカイ</t>
    </rPh>
    <rPh sb="3" eb="4">
      <t>ショ</t>
    </rPh>
    <phoneticPr fontId="2"/>
  </si>
  <si>
    <t>□病院</t>
  </si>
  <si>
    <t>□ホテル</t>
  </si>
  <si>
    <t>□その他</t>
    <rPh sb="3" eb="4">
      <t>タ</t>
    </rPh>
    <phoneticPr fontId="2"/>
  </si>
  <si>
    <t>（２）設備改修の改修割合</t>
    <rPh sb="3" eb="5">
      <t>セツビ</t>
    </rPh>
    <rPh sb="5" eb="7">
      <t>カイシュウ</t>
    </rPh>
    <rPh sb="8" eb="10">
      <t>カイシュウ</t>
    </rPh>
    <rPh sb="10" eb="12">
      <t>ワリアイ</t>
    </rPh>
    <phoneticPr fontId="2"/>
  </si>
  <si>
    <t>改修前エネルギー
消費割合（％）
（①）</t>
    <rPh sb="0" eb="2">
      <t>カイシュウ</t>
    </rPh>
    <rPh sb="2" eb="3">
      <t>マエ</t>
    </rPh>
    <rPh sb="9" eb="11">
      <t>ショウヒ</t>
    </rPh>
    <rPh sb="11" eb="13">
      <t>ワリアイ</t>
    </rPh>
    <phoneticPr fontId="2"/>
  </si>
  <si>
    <t>設備別の
改修割合（％）
（②）</t>
    <rPh sb="0" eb="2">
      <t>セツビ</t>
    </rPh>
    <rPh sb="2" eb="3">
      <t>ベツ</t>
    </rPh>
    <rPh sb="5" eb="7">
      <t>カイシュウ</t>
    </rPh>
    <rPh sb="7" eb="9">
      <t>ワリアイ</t>
    </rPh>
    <phoneticPr fontId="2"/>
  </si>
  <si>
    <t>空調
設備</t>
    <rPh sb="0" eb="2">
      <t>クウチョウ</t>
    </rPh>
    <rPh sb="3" eb="5">
      <t>セツビ</t>
    </rPh>
    <phoneticPr fontId="2"/>
  </si>
  <si>
    <t>熱源設備</t>
    <rPh sb="0" eb="2">
      <t>ネツゲン</t>
    </rPh>
    <rPh sb="2" eb="4">
      <t>セツビ</t>
    </rPh>
    <phoneticPr fontId="2"/>
  </si>
  <si>
    <t>搬送設備</t>
    <rPh sb="0" eb="2">
      <t>ハンソウ</t>
    </rPh>
    <rPh sb="2" eb="4">
      <t>セツビ</t>
    </rPh>
    <phoneticPr fontId="2"/>
  </si>
  <si>
    <t>二次側設備</t>
    <rPh sb="0" eb="2">
      <t>ニジ</t>
    </rPh>
    <rPh sb="2" eb="3">
      <t>ガワ</t>
    </rPh>
    <rPh sb="3" eb="5">
      <t>セツビ</t>
    </rPh>
    <phoneticPr fontId="2"/>
  </si>
  <si>
    <t>換気設備</t>
    <rPh sb="0" eb="2">
      <t>カンキ</t>
    </rPh>
    <rPh sb="2" eb="4">
      <t>セツビ</t>
    </rPh>
    <phoneticPr fontId="2"/>
  </si>
  <si>
    <t>換気ファン</t>
    <rPh sb="0" eb="2">
      <t>カンキ</t>
    </rPh>
    <phoneticPr fontId="2"/>
  </si>
  <si>
    <t>照明設備</t>
    <rPh sb="0" eb="2">
      <t>ショウメイ</t>
    </rPh>
    <rPh sb="2" eb="4">
      <t>セツビ</t>
    </rPh>
    <phoneticPr fontId="2"/>
  </si>
  <si>
    <t>照明器具</t>
    <rPh sb="0" eb="2">
      <t>ショウメイ</t>
    </rPh>
    <rPh sb="2" eb="4">
      <t>キグ</t>
    </rPh>
    <phoneticPr fontId="2"/>
  </si>
  <si>
    <t>給湯
設備</t>
    <rPh sb="0" eb="2">
      <t>キュウトウ</t>
    </rPh>
    <rPh sb="3" eb="5">
      <t>セツビ</t>
    </rPh>
    <phoneticPr fontId="2"/>
  </si>
  <si>
    <t>昇降設備</t>
    <rPh sb="0" eb="2">
      <t>ショウコウ</t>
    </rPh>
    <rPh sb="2" eb="4">
      <t>セツビ</t>
    </rPh>
    <phoneticPr fontId="2"/>
  </si>
  <si>
    <t>昇降機</t>
    <rPh sb="0" eb="3">
      <t>ショウコウキ</t>
    </rPh>
    <phoneticPr fontId="2"/>
  </si>
  <si>
    <t>（　　　　　　　）</t>
    <phoneticPr fontId="2"/>
  </si>
  <si>
    <t>参考様式１－２</t>
    <rPh sb="0" eb="2">
      <t>サンコウ</t>
    </rPh>
    <rPh sb="2" eb="4">
      <t>ヨウシキ</t>
    </rPh>
    <phoneticPr fontId="2"/>
  </si>
  <si>
    <t>省エネ効果の計算シート</t>
    <phoneticPr fontId="2"/>
  </si>
  <si>
    <t>１．改修前のエネルギー消費量（建物全体）</t>
    <rPh sb="2" eb="4">
      <t>カイシュウ</t>
    </rPh>
    <rPh sb="4" eb="5">
      <t>マエ</t>
    </rPh>
    <rPh sb="11" eb="14">
      <t>ショウヒリョウ</t>
    </rPh>
    <rPh sb="15" eb="17">
      <t>タテモノ</t>
    </rPh>
    <rPh sb="17" eb="19">
      <t>ゼンタイ</t>
    </rPh>
    <phoneticPr fontId="2"/>
  </si>
  <si>
    <t>※計測期間：</t>
    <rPh sb="1" eb="3">
      <t>ケイソク</t>
    </rPh>
    <rPh sb="3" eb="5">
      <t>キカン</t>
    </rPh>
    <phoneticPr fontId="2"/>
  </si>
  <si>
    <t>種類</t>
    <rPh sb="0" eb="2">
      <t>シュルイ</t>
    </rPh>
    <phoneticPr fontId="2"/>
  </si>
  <si>
    <t>電力</t>
    <phoneticPr fontId="2"/>
  </si>
  <si>
    <t>（　　　　）</t>
    <phoneticPr fontId="2"/>
  </si>
  <si>
    <t>（GJ/kWh）</t>
    <phoneticPr fontId="2"/>
  </si>
  <si>
    <t>ＧＪ／年</t>
    <rPh sb="3" eb="4">
      <t>ネン</t>
    </rPh>
    <phoneticPr fontId="2"/>
  </si>
  <si>
    <t>都市ガス</t>
    <phoneticPr fontId="2"/>
  </si>
  <si>
    <t>プロパンガス</t>
    <phoneticPr fontId="2"/>
  </si>
  <si>
    <t>（GJ/kg）</t>
    <phoneticPr fontId="2"/>
  </si>
  <si>
    <t>重油</t>
    <phoneticPr fontId="2"/>
  </si>
  <si>
    <t>（GJ/L）</t>
    <phoneticPr fontId="2"/>
  </si>
  <si>
    <t>改修前エネルギー消費量　合計　[Ａ]</t>
    <rPh sb="0" eb="2">
      <t>カイシュウ</t>
    </rPh>
    <rPh sb="2" eb="3">
      <t>マエ</t>
    </rPh>
    <rPh sb="8" eb="11">
      <t>ショウヒリョウ</t>
    </rPh>
    <rPh sb="12" eb="14">
      <t>ゴウケイ</t>
    </rPh>
    <phoneticPr fontId="2"/>
  </si>
  <si>
    <t>※改修前の1年間について建物全体のエネルギー使用量（複数年間の平均値でも可）を記載してください。</t>
    <phoneticPr fontId="2"/>
  </si>
  <si>
    <t>２．改修工事内容別の省エネ効果</t>
    <rPh sb="2" eb="4">
      <t>カイシュウ</t>
    </rPh>
    <rPh sb="4" eb="6">
      <t>コウジ</t>
    </rPh>
    <rPh sb="6" eb="8">
      <t>ナイヨウ</t>
    </rPh>
    <rPh sb="8" eb="9">
      <t>ベツ</t>
    </rPh>
    <rPh sb="10" eb="11">
      <t>ショウ</t>
    </rPh>
    <rPh sb="13" eb="15">
      <t>コウカ</t>
    </rPh>
    <phoneticPr fontId="2"/>
  </si>
  <si>
    <t>建物規模</t>
    <rPh sb="0" eb="2">
      <t>タテモノ</t>
    </rPh>
    <rPh sb="2" eb="4">
      <t>キボ</t>
    </rPh>
    <phoneticPr fontId="2"/>
  </si>
  <si>
    <t>改修項目</t>
    <rPh sb="0" eb="2">
      <t>カイシュウ</t>
    </rPh>
    <rPh sb="2" eb="4">
      <t>コウモク</t>
    </rPh>
    <phoneticPr fontId="2"/>
  </si>
  <si>
    <t>見なし
省エネ率（％）</t>
    <rPh sb="0" eb="1">
      <t>ミ</t>
    </rPh>
    <rPh sb="4" eb="5">
      <t>ショウ</t>
    </rPh>
    <rPh sb="7" eb="8">
      <t>リツ</t>
    </rPh>
    <phoneticPr fontId="2"/>
  </si>
  <si>
    <t>項目別の
改修割合（％）</t>
    <rPh sb="0" eb="2">
      <t>コウモク</t>
    </rPh>
    <rPh sb="2" eb="3">
      <t>ベツ</t>
    </rPh>
    <rPh sb="5" eb="7">
      <t>カイシュウ</t>
    </rPh>
    <rPh sb="7" eb="9">
      <t>ワリアイ</t>
    </rPh>
    <phoneticPr fontId="2"/>
  </si>
  <si>
    <t>建物全体
省エネ率（％）</t>
    <rPh sb="0" eb="2">
      <t>タテモノ</t>
    </rPh>
    <rPh sb="2" eb="4">
      <t>ゼンタイ</t>
    </rPh>
    <rPh sb="5" eb="6">
      <t>ショウ</t>
    </rPh>
    <rPh sb="8" eb="9">
      <t>リツ</t>
    </rPh>
    <phoneticPr fontId="2"/>
  </si>
  <si>
    <t>開口部</t>
    <phoneticPr fontId="2"/>
  </si>
  <si>
    <t>断熱性能を強化（複層ガラス等）</t>
    <rPh sb="0" eb="2">
      <t>ダンネツ</t>
    </rPh>
    <rPh sb="2" eb="4">
      <t>セイノウ</t>
    </rPh>
    <rPh sb="5" eb="7">
      <t>キョウカ</t>
    </rPh>
    <rPh sb="8" eb="10">
      <t>フクソウ</t>
    </rPh>
    <rPh sb="13" eb="14">
      <t>ナド</t>
    </rPh>
    <phoneticPr fontId="2"/>
  </si>
  <si>
    <t>屋根・外壁</t>
    <rPh sb="0" eb="2">
      <t>ヤネ</t>
    </rPh>
    <rPh sb="3" eb="5">
      <t>ガイヘキ</t>
    </rPh>
    <phoneticPr fontId="2"/>
  </si>
  <si>
    <t>断熱性能の強化</t>
    <rPh sb="0" eb="2">
      <t>ダンネツ</t>
    </rPh>
    <rPh sb="2" eb="4">
      <t>セイノウ</t>
    </rPh>
    <rPh sb="5" eb="7">
      <t>キョウカ</t>
    </rPh>
    <phoneticPr fontId="2"/>
  </si>
  <si>
    <t>日射遮蔽</t>
    <rPh sb="0" eb="2">
      <t>ニッシャ</t>
    </rPh>
    <rPh sb="2" eb="4">
      <t>シャヘイ</t>
    </rPh>
    <phoneticPr fontId="2"/>
  </si>
  <si>
    <t>庇やルーバーの設置</t>
    <rPh sb="0" eb="1">
      <t>ヒサシ</t>
    </rPh>
    <rPh sb="7" eb="9">
      <t>セッチ</t>
    </rPh>
    <phoneticPr fontId="2"/>
  </si>
  <si>
    <t>内容：</t>
    <rPh sb="0" eb="2">
      <t>ナイヨウ</t>
    </rPh>
    <phoneticPr fontId="2"/>
  </si>
  <si>
    <t>小計</t>
    <rPh sb="0" eb="2">
      <t>ショウケイ</t>
    </rPh>
    <phoneticPr fontId="2"/>
  </si>
  <si>
    <t>（１）躯体改修工事</t>
    <rPh sb="3" eb="5">
      <t>クタイ</t>
    </rPh>
    <rPh sb="5" eb="7">
      <t>カイシュウ</t>
    </rPh>
    <rPh sb="7" eb="9">
      <t>コウジ</t>
    </rPh>
    <phoneticPr fontId="2"/>
  </si>
  <si>
    <t>（□の部分は該当するものを■で選択してください）</t>
    <rPh sb="3" eb="5">
      <t>ブブン</t>
    </rPh>
    <rPh sb="6" eb="8">
      <t>ガイトウ</t>
    </rPh>
    <rPh sb="15" eb="17">
      <t>センタク</t>
    </rPh>
    <phoneticPr fontId="2"/>
  </si>
  <si>
    <t>主たる改修内容</t>
    <rPh sb="0" eb="1">
      <t>シュ</t>
    </rPh>
    <rPh sb="3" eb="5">
      <t>カイシュウ</t>
    </rPh>
    <rPh sb="5" eb="7">
      <t>ナイヨウ</t>
    </rPh>
    <phoneticPr fontId="2"/>
  </si>
  <si>
    <t>省エネ量</t>
    <rPh sb="0" eb="1">
      <t>ショウ</t>
    </rPh>
    <rPh sb="3" eb="4">
      <t>リョウ</t>
    </rPh>
    <phoneticPr fontId="2"/>
  </si>
  <si>
    <t>開口部</t>
    <rPh sb="0" eb="3">
      <t>カイコウブ</t>
    </rPh>
    <phoneticPr fontId="2"/>
  </si>
  <si>
    <t>小計[B]</t>
    <rPh sb="0" eb="1">
      <t>ショウ</t>
    </rPh>
    <rPh sb="1" eb="2">
      <t>ケイ</t>
    </rPh>
    <phoneticPr fontId="2"/>
  </si>
  <si>
    <t>（２）設備改修工事</t>
    <rPh sb="3" eb="5">
      <t>セツビ</t>
    </rPh>
    <rPh sb="5" eb="7">
      <t>カイシュウ</t>
    </rPh>
    <rPh sb="7" eb="9">
      <t>コウジ</t>
    </rPh>
    <phoneticPr fontId="2"/>
  </si>
  <si>
    <t>自動制御</t>
    <rPh sb="0" eb="2">
      <t>ジドウ</t>
    </rPh>
    <rPh sb="2" eb="4">
      <t>セイギョ</t>
    </rPh>
    <phoneticPr fontId="2"/>
  </si>
  <si>
    <t>換気
設備</t>
    <rPh sb="0" eb="2">
      <t>カンキ</t>
    </rPh>
    <rPh sb="3" eb="5">
      <t>セツビ</t>
    </rPh>
    <phoneticPr fontId="2"/>
  </si>
  <si>
    <t>照明
設備</t>
    <rPh sb="0" eb="2">
      <t>ショウメイ</t>
    </rPh>
    <rPh sb="3" eb="5">
      <t>セツビ</t>
    </rPh>
    <phoneticPr fontId="2"/>
  </si>
  <si>
    <t>昇降
設備</t>
    <rPh sb="0" eb="2">
      <t>ショウコウ</t>
    </rPh>
    <rPh sb="3" eb="5">
      <t>セツビ</t>
    </rPh>
    <phoneticPr fontId="2"/>
  </si>
  <si>
    <r>
      <t xml:space="preserve">その他
</t>
    </r>
    <r>
      <rPr>
        <sz val="8"/>
        <rFont val="ＭＳ Ｐゴシック"/>
        <family val="3"/>
        <charset val="128"/>
      </rPr>
      <t>(太陽光発電を除く)</t>
    </r>
    <rPh sb="2" eb="3">
      <t>タ</t>
    </rPh>
    <rPh sb="5" eb="8">
      <t>タイヨウコウ</t>
    </rPh>
    <rPh sb="8" eb="10">
      <t>ハツデン</t>
    </rPh>
    <rPh sb="11" eb="12">
      <t>ノゾ</t>
    </rPh>
    <phoneticPr fontId="2"/>
  </si>
  <si>
    <t>小計[C]</t>
    <rPh sb="0" eb="1">
      <t>ショウ</t>
    </rPh>
    <rPh sb="1" eb="2">
      <t>ケイ</t>
    </rPh>
    <phoneticPr fontId="2"/>
  </si>
  <si>
    <t>省エネ量合計　[D]＝小計[B]＋小計[C]</t>
    <rPh sb="0" eb="1">
      <t>ショウ</t>
    </rPh>
    <rPh sb="3" eb="4">
      <t>リョウ</t>
    </rPh>
    <rPh sb="4" eb="6">
      <t>ゴウケイ</t>
    </rPh>
    <rPh sb="11" eb="13">
      <t>ショウケイ</t>
    </rPh>
    <rPh sb="17" eb="19">
      <t>ショウケイ</t>
    </rPh>
    <phoneticPr fontId="2"/>
  </si>
  <si>
    <t>％</t>
    <phoneticPr fontId="2"/>
  </si>
  <si>
    <t>参考様式１－３</t>
    <phoneticPr fontId="2"/>
  </si>
  <si>
    <t>省エネ効果の計算シート　＜簡易計算用＞</t>
    <rPh sb="13" eb="15">
      <t>カンイ</t>
    </rPh>
    <rPh sb="15" eb="18">
      <t>ケイサンヨウ</t>
    </rPh>
    <phoneticPr fontId="2"/>
  </si>
  <si>
    <t>※改修前の1年間について建物全体のエネルギー使用量（複数年間の平均値でも可）を記載してください。</t>
    <rPh sb="1" eb="3">
      <t>カイシュウ</t>
    </rPh>
    <rPh sb="3" eb="4">
      <t>マエ</t>
    </rPh>
    <rPh sb="6" eb="8">
      <t>ネンカン</t>
    </rPh>
    <rPh sb="12" eb="14">
      <t>タテモノ</t>
    </rPh>
    <rPh sb="14" eb="16">
      <t>ゼンタイ</t>
    </rPh>
    <rPh sb="22" eb="24">
      <t>シヨウ</t>
    </rPh>
    <rPh sb="24" eb="25">
      <t>リョウ</t>
    </rPh>
    <rPh sb="26" eb="28">
      <t>フクスウ</t>
    </rPh>
    <rPh sb="28" eb="30">
      <t>ネンカン</t>
    </rPh>
    <rPh sb="31" eb="33">
      <t>ヘイキン</t>
    </rPh>
    <rPh sb="33" eb="34">
      <t>チ</t>
    </rPh>
    <rPh sb="36" eb="37">
      <t>カ</t>
    </rPh>
    <rPh sb="39" eb="41">
      <t>キサイ</t>
    </rPh>
    <phoneticPr fontId="2"/>
  </si>
  <si>
    <r>
      <t xml:space="preserve">建物規模
</t>
    </r>
    <r>
      <rPr>
        <sz val="9"/>
        <rFont val="ＭＳ Ｐゴシック"/>
        <family val="3"/>
        <charset val="128"/>
      </rPr>
      <t>（いずれか一つを選択）</t>
    </r>
    <rPh sb="0" eb="2">
      <t>タテモノ</t>
    </rPh>
    <rPh sb="2" eb="4">
      <t>キボ</t>
    </rPh>
    <rPh sb="10" eb="11">
      <t>ヒト</t>
    </rPh>
    <rPh sb="13" eb="15">
      <t>センタク</t>
    </rPh>
    <phoneticPr fontId="2"/>
  </si>
  <si>
    <t>改修項目
（該当するものを選択）</t>
    <rPh sb="0" eb="2">
      <t>カイシュウ</t>
    </rPh>
    <rPh sb="2" eb="4">
      <t>コウモク</t>
    </rPh>
    <rPh sb="6" eb="8">
      <t>ガイトウ</t>
    </rPh>
    <rPh sb="13" eb="15">
      <t>センタク</t>
    </rPh>
    <phoneticPr fontId="2"/>
  </si>
  <si>
    <t>大規模</t>
    <rPh sb="0" eb="3">
      <t>ダイキボ</t>
    </rPh>
    <phoneticPr fontId="2"/>
  </si>
  <si>
    <t>断熱性能を強化（複層ガラス等）</t>
    <rPh sb="0" eb="2">
      <t>ダンネツ</t>
    </rPh>
    <rPh sb="2" eb="4">
      <t>セイノウ</t>
    </rPh>
    <rPh sb="5" eb="7">
      <t>キョウカ</t>
    </rPh>
    <rPh sb="8" eb="10">
      <t>フクソウ</t>
    </rPh>
    <rPh sb="13" eb="14">
      <t>トウ</t>
    </rPh>
    <phoneticPr fontId="2"/>
  </si>
  <si>
    <t>（延床面積
 5000㎡以上）</t>
    <rPh sb="1" eb="2">
      <t>ノ</t>
    </rPh>
    <rPh sb="2" eb="3">
      <t>ユカ</t>
    </rPh>
    <rPh sb="3" eb="5">
      <t>メンセキ</t>
    </rPh>
    <rPh sb="12" eb="14">
      <t>イジョウ</t>
    </rPh>
    <phoneticPr fontId="2"/>
  </si>
  <si>
    <t>断熱性能の強化</t>
    <rPh sb="0" eb="2">
      <t>ダンネツ</t>
    </rPh>
    <rPh sb="2" eb="4">
      <t>セイノウ</t>
    </rPh>
    <rPh sb="5" eb="7">
      <t>キョウカ</t>
    </rPh>
    <phoneticPr fontId="2"/>
  </si>
  <si>
    <t>庇やルーバーの設置</t>
    <rPh sb="0" eb="1">
      <t>ヒサシ</t>
    </rPh>
    <rPh sb="7" eb="9">
      <t>セッチ</t>
    </rPh>
    <phoneticPr fontId="2"/>
  </si>
  <si>
    <t>内容：</t>
    <rPh sb="0" eb="2">
      <t>ナイヨウ</t>
    </rPh>
    <phoneticPr fontId="2"/>
  </si>
  <si>
    <t>中小規模</t>
    <rPh sb="0" eb="2">
      <t>チュウショウ</t>
    </rPh>
    <rPh sb="2" eb="4">
      <t>キボ</t>
    </rPh>
    <phoneticPr fontId="2"/>
  </si>
  <si>
    <t>（延床面積
 5000㎡未満）</t>
    <rPh sb="1" eb="2">
      <t>ノ</t>
    </rPh>
    <rPh sb="2" eb="3">
      <t>ユカ</t>
    </rPh>
    <rPh sb="3" eb="5">
      <t>メンセキ</t>
    </rPh>
    <rPh sb="12" eb="14">
      <t>ミマン</t>
    </rPh>
    <phoneticPr fontId="2"/>
  </si>
  <si>
    <t>注）表中の項目に該当しないものは、その他の欄を使用し、根拠を別添資料に記載してください。</t>
    <rPh sb="0" eb="1">
      <t>チュウ</t>
    </rPh>
    <rPh sb="2" eb="4">
      <t>ヒョウチュウ</t>
    </rPh>
    <rPh sb="5" eb="7">
      <t>コウモク</t>
    </rPh>
    <rPh sb="8" eb="10">
      <t>ガイトウ</t>
    </rPh>
    <rPh sb="19" eb="20">
      <t>タ</t>
    </rPh>
    <rPh sb="21" eb="22">
      <t>ラン</t>
    </rPh>
    <rPh sb="23" eb="25">
      <t>シヨウ</t>
    </rPh>
    <rPh sb="27" eb="29">
      <t>コンキョ</t>
    </rPh>
    <rPh sb="30" eb="32">
      <t>ベッテン</t>
    </rPh>
    <rPh sb="32" eb="34">
      <t>シリョウ</t>
    </rPh>
    <rPh sb="35" eb="37">
      <t>キサイ</t>
    </rPh>
    <phoneticPr fontId="2"/>
  </si>
  <si>
    <t>小計[B]</t>
    <rPh sb="0" eb="2">
      <t>ショウケイ</t>
    </rPh>
    <phoneticPr fontId="2"/>
  </si>
  <si>
    <r>
      <t xml:space="preserve">建物用途
</t>
    </r>
    <r>
      <rPr>
        <sz val="9"/>
        <rFont val="ＭＳ Ｐゴシック"/>
        <family val="3"/>
        <charset val="128"/>
      </rPr>
      <t>（主要な用途をいずれか一つ選択）</t>
    </r>
    <rPh sb="0" eb="2">
      <t>タテモノ</t>
    </rPh>
    <rPh sb="2" eb="4">
      <t>ヨウト</t>
    </rPh>
    <rPh sb="6" eb="8">
      <t>シュヨウ</t>
    </rPh>
    <rPh sb="9" eb="11">
      <t>ヨウト</t>
    </rPh>
    <rPh sb="16" eb="17">
      <t>ヒト</t>
    </rPh>
    <rPh sb="18" eb="20">
      <t>センタク</t>
    </rPh>
    <phoneticPr fontId="2"/>
  </si>
  <si>
    <t>空調設備</t>
    <rPh sb="0" eb="2">
      <t>クウチョウ</t>
    </rPh>
    <rPh sb="2" eb="4">
      <t>セツビ</t>
    </rPh>
    <phoneticPr fontId="2"/>
  </si>
  <si>
    <t>　熱源設備</t>
    <rPh sb="1" eb="3">
      <t>ネツゲン</t>
    </rPh>
    <rPh sb="3" eb="5">
      <t>セツビ</t>
    </rPh>
    <phoneticPr fontId="2"/>
  </si>
  <si>
    <t>事務所</t>
    <rPh sb="0" eb="2">
      <t>ジム</t>
    </rPh>
    <rPh sb="2" eb="3">
      <t>ショ</t>
    </rPh>
    <phoneticPr fontId="2"/>
  </si>
  <si>
    <t>　搬送設備</t>
    <rPh sb="1" eb="3">
      <t>ハンソウ</t>
    </rPh>
    <rPh sb="3" eb="5">
      <t>セツビ</t>
    </rPh>
    <phoneticPr fontId="2"/>
  </si>
  <si>
    <t>　二次側機器</t>
    <rPh sb="1" eb="3">
      <t>ニジ</t>
    </rPh>
    <rPh sb="3" eb="4">
      <t>ガワ</t>
    </rPh>
    <rPh sb="4" eb="6">
      <t>キキ</t>
    </rPh>
    <phoneticPr fontId="2"/>
  </si>
  <si>
    <t>学校</t>
    <rPh sb="0" eb="2">
      <t>ガッコウ</t>
    </rPh>
    <phoneticPr fontId="2"/>
  </si>
  <si>
    <t>　自動制御</t>
    <rPh sb="1" eb="3">
      <t>ジドウ</t>
    </rPh>
    <rPh sb="3" eb="5">
      <t>セイギョ</t>
    </rPh>
    <phoneticPr fontId="2"/>
  </si>
  <si>
    <t>　換気ファン</t>
    <rPh sb="1" eb="3">
      <t>カンキ</t>
    </rPh>
    <phoneticPr fontId="2"/>
  </si>
  <si>
    <t>物販店</t>
    <rPh sb="0" eb="3">
      <t>ブッパンテン</t>
    </rPh>
    <phoneticPr fontId="2"/>
  </si>
  <si>
    <t>　照明器具</t>
    <rPh sb="1" eb="3">
      <t>ショウメイ</t>
    </rPh>
    <rPh sb="3" eb="5">
      <t>キグ</t>
    </rPh>
    <phoneticPr fontId="2"/>
  </si>
  <si>
    <t>飲食店</t>
    <rPh sb="0" eb="2">
      <t>インショク</t>
    </rPh>
    <rPh sb="2" eb="3">
      <t>テン</t>
    </rPh>
    <phoneticPr fontId="2"/>
  </si>
  <si>
    <t>給湯設備</t>
    <rPh sb="0" eb="2">
      <t>キュウトウ</t>
    </rPh>
    <rPh sb="2" eb="4">
      <t>セツビ</t>
    </rPh>
    <phoneticPr fontId="2"/>
  </si>
  <si>
    <t>　熱源設備</t>
    <phoneticPr fontId="2"/>
  </si>
  <si>
    <t>集会所</t>
    <rPh sb="0" eb="2">
      <t>シュウカイ</t>
    </rPh>
    <rPh sb="2" eb="3">
      <t>ジョ</t>
    </rPh>
    <phoneticPr fontId="2"/>
  </si>
  <si>
    <t>　搬送設備</t>
    <phoneticPr fontId="2"/>
  </si>
  <si>
    <t>病院</t>
    <rPh sb="0" eb="2">
      <t>ビョウイン</t>
    </rPh>
    <phoneticPr fontId="2"/>
  </si>
  <si>
    <t>　昇降機</t>
    <rPh sb="1" eb="4">
      <t>ショウコウキ</t>
    </rPh>
    <phoneticPr fontId="2"/>
  </si>
  <si>
    <t>ホテル</t>
    <phoneticPr fontId="2"/>
  </si>
  <si>
    <t>　（　　　　　　　　　　　）</t>
    <phoneticPr fontId="2"/>
  </si>
  <si>
    <t>小計[C]</t>
    <rPh sb="0" eb="2">
      <t>ショウケイ</t>
    </rPh>
    <phoneticPr fontId="2"/>
  </si>
  <si>
    <t>[D]=小計[B]＋小計[C]</t>
    <rPh sb="4" eb="6">
      <t>ショウケイ</t>
    </rPh>
    <rPh sb="10" eb="12">
      <t>ショウケイ</t>
    </rPh>
    <phoneticPr fontId="2"/>
  </si>
  <si>
    <t>（４）建物全体の省エネ量の合計　（GJ）</t>
    <rPh sb="3" eb="5">
      <t>タテモノ</t>
    </rPh>
    <rPh sb="5" eb="7">
      <t>ゼンタイ</t>
    </rPh>
    <rPh sb="8" eb="9">
      <t>ショウ</t>
    </rPh>
    <rPh sb="11" eb="12">
      <t>リョウ</t>
    </rPh>
    <rPh sb="13" eb="15">
      <t>ゴウケイ</t>
    </rPh>
    <phoneticPr fontId="2"/>
  </si>
  <si>
    <t>改修前エネルギー消費量合計[Ａ]×省エネ率[D]</t>
    <phoneticPr fontId="2"/>
  </si>
  <si>
    <t>参考様式１－３　別添資料</t>
    <rPh sb="8" eb="10">
      <t>ベッテン</t>
    </rPh>
    <rPh sb="10" eb="12">
      <t>シリョウ</t>
    </rPh>
    <phoneticPr fontId="2"/>
  </si>
  <si>
    <t>（記入上の留意点）</t>
    <rPh sb="1" eb="3">
      <t>キニュウ</t>
    </rPh>
    <rPh sb="3" eb="4">
      <t>ジョウ</t>
    </rPh>
    <rPh sb="5" eb="7">
      <t>リュウイ</t>
    </rPh>
    <rPh sb="7" eb="8">
      <t>テン</t>
    </rPh>
    <phoneticPr fontId="2"/>
  </si>
  <si>
    <t>改修割合は、部位や設備ごとに、それぞれの建物全体に対する改修部分の割合（合計面積や合計容量に対する改修部分の割合など）を記載してください。
（※躯体改修の項目別の改修割合については別添資料にその計算根拠を、設備改修の設備別の改修割合については「参考様式１－４」にその計算根拠を記載してください）</t>
    <rPh sb="0" eb="2">
      <t>カイシュウ</t>
    </rPh>
    <rPh sb="2" eb="4">
      <t>ワリアイ</t>
    </rPh>
    <rPh sb="6" eb="8">
      <t>ブイ</t>
    </rPh>
    <rPh sb="9" eb="11">
      <t>セツビ</t>
    </rPh>
    <rPh sb="25" eb="26">
      <t>タイ</t>
    </rPh>
    <rPh sb="36" eb="38">
      <t>ゴウケイ</t>
    </rPh>
    <rPh sb="41" eb="43">
      <t>ゴウケイ</t>
    </rPh>
    <rPh sb="43" eb="45">
      <t>ヨウリョウ</t>
    </rPh>
    <rPh sb="46" eb="47">
      <t>タイ</t>
    </rPh>
    <rPh sb="49" eb="51">
      <t>カイシュウ</t>
    </rPh>
    <rPh sb="51" eb="53">
      <t>ブブン</t>
    </rPh>
    <rPh sb="60" eb="62">
      <t>キサイ</t>
    </rPh>
    <rPh sb="72" eb="74">
      <t>クタイ</t>
    </rPh>
    <rPh sb="74" eb="76">
      <t>カイシュウ</t>
    </rPh>
    <rPh sb="77" eb="80">
      <t>コウモクベツ</t>
    </rPh>
    <rPh sb="81" eb="83">
      <t>カイシュウ</t>
    </rPh>
    <rPh sb="83" eb="85">
      <t>ワリアイ</t>
    </rPh>
    <rPh sb="90" eb="92">
      <t>ベッテン</t>
    </rPh>
    <rPh sb="92" eb="94">
      <t>シリョウ</t>
    </rPh>
    <rPh sb="97" eb="99">
      <t>ケイサン</t>
    </rPh>
    <rPh sb="99" eb="101">
      <t>コンキョ</t>
    </rPh>
    <rPh sb="103" eb="105">
      <t>セツビ</t>
    </rPh>
    <rPh sb="105" eb="107">
      <t>カイシュウ</t>
    </rPh>
    <rPh sb="108" eb="110">
      <t>セツビ</t>
    </rPh>
    <rPh sb="110" eb="111">
      <t>ベツ</t>
    </rPh>
    <rPh sb="133" eb="135">
      <t>ケイサン</t>
    </rPh>
    <rPh sb="135" eb="137">
      <t>コンキョ</t>
    </rPh>
    <phoneticPr fontId="2"/>
  </si>
  <si>
    <t>設備改修工事の改修前エネルギー消費割合は、該当欄に数値を記載し、根拠を「参考様式１－４」に記載してください。（※実態の割合を推計することが困難な場合は、別表２から該当する建物用途の数値と見なすことも可）</t>
    <rPh sb="0" eb="2">
      <t>セツビ</t>
    </rPh>
    <rPh sb="2" eb="4">
      <t>カイシュウ</t>
    </rPh>
    <rPh sb="4" eb="6">
      <t>コウジ</t>
    </rPh>
    <rPh sb="7" eb="10">
      <t>カイシュウマエ</t>
    </rPh>
    <rPh sb="15" eb="17">
      <t>ショウヒ</t>
    </rPh>
    <rPh sb="17" eb="19">
      <t>ワリアイ</t>
    </rPh>
    <phoneticPr fontId="2"/>
  </si>
  <si>
    <t>設備改修工事の分類別省エネ率は、該当欄に数値を記載し、根拠を「参考様式１－４」に記載してください。</t>
    <rPh sb="0" eb="2">
      <t>セツビ</t>
    </rPh>
    <rPh sb="2" eb="4">
      <t>カイシュウ</t>
    </rPh>
    <rPh sb="4" eb="6">
      <t>コウジ</t>
    </rPh>
    <rPh sb="7" eb="9">
      <t>ブンルイ</t>
    </rPh>
    <rPh sb="9" eb="10">
      <t>ベツ</t>
    </rPh>
    <rPh sb="10" eb="11">
      <t>ショウ</t>
    </rPh>
    <rPh sb="13" eb="14">
      <t>リツ</t>
    </rPh>
    <rPh sb="16" eb="18">
      <t>ガイトウ</t>
    </rPh>
    <rPh sb="18" eb="19">
      <t>ラン</t>
    </rPh>
    <rPh sb="20" eb="22">
      <t>スウチ</t>
    </rPh>
    <rPh sb="23" eb="25">
      <t>キサイ</t>
    </rPh>
    <rPh sb="27" eb="29">
      <t>コンキョ</t>
    </rPh>
    <rPh sb="33" eb="35">
      <t>ヨウシキ</t>
    </rPh>
    <rPh sb="40" eb="42">
      <t>キサイ</t>
    </rPh>
    <phoneticPr fontId="2"/>
  </si>
  <si>
    <t>④</t>
    <phoneticPr fontId="2"/>
  </si>
  <si>
    <t>設備改修工事のうち、自動制御に関する省エネ率は、改修項目別に建物全体に対する割合を記載してください。</t>
    <rPh sb="0" eb="2">
      <t>セツビ</t>
    </rPh>
    <rPh sb="2" eb="4">
      <t>カイシュウ</t>
    </rPh>
    <rPh sb="4" eb="6">
      <t>コウジ</t>
    </rPh>
    <rPh sb="10" eb="12">
      <t>ジドウ</t>
    </rPh>
    <rPh sb="12" eb="14">
      <t>セイギョ</t>
    </rPh>
    <rPh sb="15" eb="16">
      <t>カン</t>
    </rPh>
    <rPh sb="18" eb="19">
      <t>ショウ</t>
    </rPh>
    <rPh sb="21" eb="22">
      <t>リツ</t>
    </rPh>
    <rPh sb="24" eb="26">
      <t>カイシュウ</t>
    </rPh>
    <rPh sb="26" eb="29">
      <t>コウモクベツ</t>
    </rPh>
    <rPh sb="30" eb="32">
      <t>タテモノ</t>
    </rPh>
    <rPh sb="32" eb="34">
      <t>ゼンタイ</t>
    </rPh>
    <rPh sb="35" eb="36">
      <t>タイ</t>
    </rPh>
    <rPh sb="38" eb="40">
      <t>ワリアイ</t>
    </rPh>
    <rPh sb="41" eb="43">
      <t>キサイ</t>
    </rPh>
    <phoneticPr fontId="2"/>
  </si>
  <si>
    <t>⑤</t>
    <phoneticPr fontId="2"/>
  </si>
  <si>
    <t>⑥</t>
    <phoneticPr fontId="2"/>
  </si>
  <si>
    <r>
      <t>日射調整フィルムについては、その他の欄に記入してください。</t>
    </r>
    <r>
      <rPr>
        <sz val="10"/>
        <rFont val="ＭＳ Ｐゴシック"/>
        <family val="3"/>
        <charset val="128"/>
      </rPr>
      <t>その効果については、建築物の空調用一次エネルギー消費量の削減寄与率を試算し、その数値を「建物全体省エネ率」に記載してください。</t>
    </r>
    <rPh sb="0" eb="2">
      <t>ニッシャ</t>
    </rPh>
    <rPh sb="2" eb="4">
      <t>チョウセイ</t>
    </rPh>
    <rPh sb="16" eb="17">
      <t>タ</t>
    </rPh>
    <rPh sb="18" eb="19">
      <t>ラン</t>
    </rPh>
    <rPh sb="20" eb="22">
      <t>キニュウ</t>
    </rPh>
    <rPh sb="43" eb="46">
      <t>クウチョウヨウ</t>
    </rPh>
    <rPh sb="46" eb="47">
      <t>イチ</t>
    </rPh>
    <phoneticPr fontId="2"/>
  </si>
  <si>
    <t>⑦</t>
    <phoneticPr fontId="2"/>
  </si>
  <si>
    <t xml:space="preserve">見なし省エネ率の設定がないもので、詳細な省エネ計算の根拠を添付しない場合、当該工事による効果を「0.1％」と見なすことができるものとします。その場合、「建物全体省エネ率」の欄に「０．１」と記載してください。
</t>
    <rPh sb="0" eb="1">
      <t>ミ</t>
    </rPh>
    <rPh sb="3" eb="4">
      <t>ショウ</t>
    </rPh>
    <rPh sb="6" eb="7">
      <t>リツ</t>
    </rPh>
    <rPh sb="8" eb="10">
      <t>セッテイ</t>
    </rPh>
    <rPh sb="17" eb="19">
      <t>ショウサイ</t>
    </rPh>
    <rPh sb="20" eb="21">
      <t>ショウ</t>
    </rPh>
    <rPh sb="23" eb="25">
      <t>ケイサン</t>
    </rPh>
    <rPh sb="26" eb="28">
      <t>コンキョ</t>
    </rPh>
    <rPh sb="29" eb="31">
      <t>テンプ</t>
    </rPh>
    <rPh sb="34" eb="36">
      <t>バアイ</t>
    </rPh>
    <rPh sb="37" eb="39">
      <t>トウガイ</t>
    </rPh>
    <rPh sb="39" eb="41">
      <t>コウジ</t>
    </rPh>
    <rPh sb="44" eb="46">
      <t>コウカ</t>
    </rPh>
    <rPh sb="54" eb="55">
      <t>ミ</t>
    </rPh>
    <rPh sb="72" eb="74">
      <t>バアイ</t>
    </rPh>
    <rPh sb="76" eb="78">
      <t>タテモノ</t>
    </rPh>
    <rPh sb="78" eb="80">
      <t>ゼンタイ</t>
    </rPh>
    <rPh sb="80" eb="81">
      <t>ショウ</t>
    </rPh>
    <rPh sb="83" eb="84">
      <t>リツ</t>
    </rPh>
    <rPh sb="86" eb="87">
      <t>ラン</t>
    </rPh>
    <rPh sb="94" eb="96">
      <t>キサイ</t>
    </rPh>
    <phoneticPr fontId="2"/>
  </si>
  <si>
    <t>別表１　建物用途区分</t>
    <rPh sb="0" eb="1">
      <t>ベツ</t>
    </rPh>
    <rPh sb="1" eb="2">
      <t>ヒョウ</t>
    </rPh>
    <rPh sb="4" eb="6">
      <t>タテモノ</t>
    </rPh>
    <rPh sb="6" eb="8">
      <t>ヨウト</t>
    </rPh>
    <rPh sb="8" eb="10">
      <t>クブン</t>
    </rPh>
    <phoneticPr fontId="2"/>
  </si>
  <si>
    <t>用途区分</t>
    <rPh sb="0" eb="2">
      <t>ヨウト</t>
    </rPh>
    <rPh sb="2" eb="4">
      <t>クブン</t>
    </rPh>
    <phoneticPr fontId="2"/>
  </si>
  <si>
    <t>施設の例示</t>
    <rPh sb="0" eb="2">
      <t>シセツ</t>
    </rPh>
    <rPh sb="3" eb="5">
      <t>レイジ</t>
    </rPh>
    <phoneticPr fontId="2"/>
  </si>
  <si>
    <t>事務所</t>
    <rPh sb="0" eb="3">
      <t>ジムショ</t>
    </rPh>
    <phoneticPr fontId="42"/>
  </si>
  <si>
    <t>　事務所、庁舎、図書館、博物館、郵便局など</t>
    <rPh sb="1" eb="4">
      <t>ジムショ</t>
    </rPh>
    <rPh sb="5" eb="7">
      <t>チョウシャ</t>
    </rPh>
    <rPh sb="8" eb="11">
      <t>トショカン</t>
    </rPh>
    <rPh sb="12" eb="15">
      <t>ハクブツカン</t>
    </rPh>
    <rPh sb="16" eb="19">
      <t>ユウビンキョク</t>
    </rPh>
    <phoneticPr fontId="2"/>
  </si>
  <si>
    <t>学校</t>
    <rPh sb="0" eb="2">
      <t>ガッコウ</t>
    </rPh>
    <phoneticPr fontId="42"/>
  </si>
  <si>
    <t>　小学校、中学校、高等学校、大学、高等専門学校、専修学校、各種学校など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
  </si>
  <si>
    <t>物販店</t>
    <rPh sb="0" eb="3">
      <t>ブッパンテン</t>
    </rPh>
    <phoneticPr fontId="42"/>
  </si>
  <si>
    <t>　百貨店、マーケットなど</t>
    <rPh sb="1" eb="4">
      <t>ヒャッカテン</t>
    </rPh>
    <phoneticPr fontId="2"/>
  </si>
  <si>
    <t>　飲食店、食堂、喫茶店など</t>
    <rPh sb="1" eb="4">
      <t>インショクテン</t>
    </rPh>
    <rPh sb="5" eb="7">
      <t>ショクドウ</t>
    </rPh>
    <rPh sb="8" eb="11">
      <t>キッサテン</t>
    </rPh>
    <phoneticPr fontId="2"/>
  </si>
  <si>
    <t>　公会堂、集会場、ボーリング場、体育館、劇場、映画館、展示施設など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
  </si>
  <si>
    <t>病院</t>
    <rPh sb="0" eb="2">
      <t>ビョウイン</t>
    </rPh>
    <phoneticPr fontId="42"/>
  </si>
  <si>
    <t>　病院、老人ホーム、身体障害者福祉ホームなど</t>
    <rPh sb="1" eb="3">
      <t>ビョウイン</t>
    </rPh>
    <rPh sb="4" eb="6">
      <t>ロウジン</t>
    </rPh>
    <rPh sb="10" eb="12">
      <t>シンタイ</t>
    </rPh>
    <rPh sb="12" eb="15">
      <t>ショウガイシャ</t>
    </rPh>
    <rPh sb="15" eb="17">
      <t>フクシ</t>
    </rPh>
    <phoneticPr fontId="2"/>
  </si>
  <si>
    <t>ホテル</t>
  </si>
  <si>
    <t>　ホテル、旅館など</t>
    <rPh sb="5" eb="7">
      <t>リョカン</t>
    </rPh>
    <phoneticPr fontId="2"/>
  </si>
  <si>
    <t>　上記用途区分以外</t>
    <rPh sb="1" eb="3">
      <t>ジョウキ</t>
    </rPh>
    <rPh sb="3" eb="5">
      <t>ヨウト</t>
    </rPh>
    <rPh sb="5" eb="7">
      <t>クブン</t>
    </rPh>
    <rPh sb="7" eb="9">
      <t>イガイ</t>
    </rPh>
    <phoneticPr fontId="2"/>
  </si>
  <si>
    <t>別表２　建物用途別のエネルギー消費割合　[％]</t>
    <rPh sb="0" eb="2">
      <t>ベツヒョウ</t>
    </rPh>
    <rPh sb="8" eb="9">
      <t>ベツ</t>
    </rPh>
    <phoneticPr fontId="2"/>
  </si>
  <si>
    <t>大分類</t>
    <rPh sb="0" eb="1">
      <t>ダイ</t>
    </rPh>
    <rPh sb="1" eb="3">
      <t>ブンルイ</t>
    </rPh>
    <phoneticPr fontId="2"/>
  </si>
  <si>
    <t>中分類</t>
    <rPh sb="0" eb="1">
      <t>ナカ</t>
    </rPh>
    <rPh sb="1" eb="3">
      <t>ブンルイ</t>
    </rPh>
    <phoneticPr fontId="2"/>
  </si>
  <si>
    <t>物販店・飲食店・集会所</t>
    <rPh sb="0" eb="3">
      <t>ブッパンテン</t>
    </rPh>
    <rPh sb="4" eb="6">
      <t>インショク</t>
    </rPh>
    <rPh sb="6" eb="7">
      <t>テン</t>
    </rPh>
    <rPh sb="8" eb="10">
      <t>シュウカイ</t>
    </rPh>
    <rPh sb="10" eb="11">
      <t>ジョ</t>
    </rPh>
    <phoneticPr fontId="2"/>
  </si>
  <si>
    <t>空調設備</t>
    <rPh sb="0" eb="2">
      <t>クウチョウ</t>
    </rPh>
    <rPh sb="2" eb="4">
      <t>セツビ</t>
    </rPh>
    <phoneticPr fontId="42"/>
  </si>
  <si>
    <t>換気設備</t>
    <rPh sb="0" eb="2">
      <t>カンキ</t>
    </rPh>
    <rPh sb="2" eb="4">
      <t>セツビ</t>
    </rPh>
    <phoneticPr fontId="42"/>
  </si>
  <si>
    <t>照明設備</t>
    <rPh sb="0" eb="2">
      <t>ショウメイ</t>
    </rPh>
    <rPh sb="2" eb="4">
      <t>セツビ</t>
    </rPh>
    <phoneticPr fontId="42"/>
  </si>
  <si>
    <t>給湯設備</t>
    <rPh sb="0" eb="2">
      <t>キュウトウ</t>
    </rPh>
    <rPh sb="2" eb="4">
      <t>セツビ</t>
    </rPh>
    <phoneticPr fontId="42"/>
  </si>
  <si>
    <t>昇降設備</t>
    <rPh sb="0" eb="2">
      <t>ショウコウ</t>
    </rPh>
    <rPh sb="2" eb="4">
      <t>セツビ</t>
    </rPh>
    <phoneticPr fontId="42"/>
  </si>
  <si>
    <t>その他</t>
    <rPh sb="2" eb="3">
      <t>タ</t>
    </rPh>
    <phoneticPr fontId="42"/>
  </si>
  <si>
    <t>合計</t>
    <rPh sb="0" eb="2">
      <t>ゴウケイ</t>
    </rPh>
    <phoneticPr fontId="42"/>
  </si>
  <si>
    <t>空調設備</t>
  </si>
  <si>
    <t>事務所</t>
  </si>
  <si>
    <t>) ※熱源設備のみの場合</t>
    <phoneticPr fontId="2"/>
  </si>
  <si>
    <t>※その他の場合は記入</t>
    <rPh sb="8" eb="10">
      <t>キニュウ</t>
    </rPh>
    <phoneticPr fontId="2"/>
  </si>
  <si>
    <t>%</t>
    <phoneticPr fontId="2"/>
  </si>
  <si>
    <t>改修前設備</t>
    <phoneticPr fontId="2"/>
  </si>
  <si>
    <t>補助対象　</t>
    <rPh sb="0" eb="2">
      <t>ホジョ</t>
    </rPh>
    <rPh sb="2" eb="4">
      <t>タイショウ</t>
    </rPh>
    <phoneticPr fontId="2"/>
  </si>
  <si>
    <t>機器番号</t>
    <rPh sb="0" eb="2">
      <t>キキ</t>
    </rPh>
    <rPh sb="2" eb="4">
      <t>バンゴウ</t>
    </rPh>
    <phoneticPr fontId="2"/>
  </si>
  <si>
    <t>機器名称/メーカー型番</t>
    <rPh sb="0" eb="2">
      <t>キキ</t>
    </rPh>
    <rPh sb="2" eb="4">
      <t>メイショウ</t>
    </rPh>
    <rPh sb="9" eb="11">
      <t>カタバン</t>
    </rPh>
    <phoneticPr fontId="2"/>
  </si>
  <si>
    <t>機器仕様（１台当り）</t>
    <rPh sb="0" eb="2">
      <t>キキ</t>
    </rPh>
    <rPh sb="2" eb="4">
      <t>シヨウ</t>
    </rPh>
    <rPh sb="6" eb="7">
      <t>ダイ</t>
    </rPh>
    <rPh sb="7" eb="8">
      <t>アタ</t>
    </rPh>
    <phoneticPr fontId="2"/>
  </si>
  <si>
    <t>台数</t>
    <rPh sb="0" eb="2">
      <t>ダイスウ</t>
    </rPh>
    <phoneticPr fontId="2"/>
  </si>
  <si>
    <t>能力合計</t>
    <rPh sb="0" eb="2">
      <t>ノウリョク</t>
    </rPh>
    <rPh sb="2" eb="4">
      <t>ゴウケイ</t>
    </rPh>
    <phoneticPr fontId="2"/>
  </si>
  <si>
    <t>エネルギー消費量（1時間当り）</t>
    <phoneticPr fontId="2"/>
  </si>
  <si>
    <t>備考</t>
    <rPh sb="0" eb="2">
      <t>ビコウ</t>
    </rPh>
    <phoneticPr fontId="2"/>
  </si>
  <si>
    <t>能力</t>
    <rPh sb="0" eb="2">
      <t>ノウリョク</t>
    </rPh>
    <phoneticPr fontId="2"/>
  </si>
  <si>
    <t>電力</t>
    <rPh sb="0" eb="2">
      <t>デンリョク</t>
    </rPh>
    <phoneticPr fontId="2"/>
  </si>
  <si>
    <t>ガス</t>
  </si>
  <si>
    <t>電力消費量</t>
    <rPh sb="0" eb="2">
      <t>デンリョク</t>
    </rPh>
    <rPh sb="2" eb="5">
      <t>ショウヒリョウ</t>
    </rPh>
    <phoneticPr fontId="2"/>
  </si>
  <si>
    <t>冷房</t>
    <rPh sb="0" eb="2">
      <t>レイボウ</t>
    </rPh>
    <phoneticPr fontId="2"/>
  </si>
  <si>
    <t>暖房</t>
    <rPh sb="0" eb="2">
      <t>ダンボウ</t>
    </rPh>
    <phoneticPr fontId="2"/>
  </si>
  <si>
    <t>ｋW</t>
    <phoneticPr fontId="2"/>
  </si>
  <si>
    <t>ｋW</t>
  </si>
  <si>
    <t>外</t>
    <rPh sb="0" eb="1">
      <t>ソト</t>
    </rPh>
    <phoneticPr fontId="2"/>
  </si>
  <si>
    <t>内</t>
    <rPh sb="0" eb="1">
      <t>ウチ</t>
    </rPh>
    <phoneticPr fontId="2"/>
  </si>
  <si>
    <t>kWh</t>
    <phoneticPr fontId="2"/>
  </si>
  <si>
    <r>
      <t xml:space="preserve">補助対象外設備
</t>
    </r>
    <r>
      <rPr>
        <sz val="6"/>
        <rFont val="ＭＳ Ｐゴシック"/>
        <family val="3"/>
        <charset val="128"/>
      </rPr>
      <t>未改修機器</t>
    </r>
    <phoneticPr fontId="2"/>
  </si>
  <si>
    <t>計</t>
    <rPh sb="0" eb="1">
      <t>ケイ</t>
    </rPh>
    <phoneticPr fontId="2"/>
  </si>
  <si>
    <t>a</t>
    <phoneticPr fontId="2"/>
  </si>
  <si>
    <t>b</t>
    <phoneticPr fontId="2"/>
  </si>
  <si>
    <t>c</t>
    <phoneticPr fontId="2"/>
  </si>
  <si>
    <t>d</t>
    <phoneticPr fontId="2"/>
  </si>
  <si>
    <t>e</t>
    <phoneticPr fontId="2"/>
  </si>
  <si>
    <t>f</t>
    <phoneticPr fontId="2"/>
  </si>
  <si>
    <r>
      <t xml:space="preserve">補助対象設備
</t>
    </r>
    <r>
      <rPr>
        <sz val="6"/>
        <rFont val="ＭＳ Ｐゴシック"/>
        <family val="3"/>
        <charset val="128"/>
      </rPr>
      <t>改修予定機器</t>
    </r>
    <rPh sb="0" eb="2">
      <t>ホジョ</t>
    </rPh>
    <rPh sb="2" eb="4">
      <t>タイショウ</t>
    </rPh>
    <rPh sb="4" eb="6">
      <t>セツビ</t>
    </rPh>
    <rPh sb="8" eb="10">
      <t>カイシュウ</t>
    </rPh>
    <rPh sb="10" eb="12">
      <t>ヨテイ</t>
    </rPh>
    <rPh sb="12" eb="14">
      <t>キキ</t>
    </rPh>
    <phoneticPr fontId="2"/>
  </si>
  <si>
    <t>g</t>
    <phoneticPr fontId="2"/>
  </si>
  <si>
    <t>h</t>
    <phoneticPr fontId="2"/>
  </si>
  <si>
    <t>i</t>
    <phoneticPr fontId="2"/>
  </si>
  <si>
    <t>j</t>
    <phoneticPr fontId="2"/>
  </si>
  <si>
    <t>k</t>
    <phoneticPr fontId="2"/>
  </si>
  <si>
    <t>l</t>
    <phoneticPr fontId="2"/>
  </si>
  <si>
    <t>熱量換算
MJ</t>
    <rPh sb="0" eb="2">
      <t>ネツリョウ</t>
    </rPh>
    <rPh sb="2" eb="4">
      <t>カンザン</t>
    </rPh>
    <phoneticPr fontId="2"/>
  </si>
  <si>
    <t>g×3.6</t>
    <phoneticPr fontId="2"/>
  </si>
  <si>
    <t>h×3.6</t>
    <phoneticPr fontId="2"/>
  </si>
  <si>
    <t>k×V</t>
    <phoneticPr fontId="2"/>
  </si>
  <si>
    <t>l×V</t>
    <phoneticPr fontId="2"/>
  </si>
  <si>
    <t>m</t>
    <phoneticPr fontId="2"/>
  </si>
  <si>
    <t>n</t>
    <phoneticPr fontId="2"/>
  </si>
  <si>
    <t>o</t>
    <phoneticPr fontId="2"/>
  </si>
  <si>
    <t>p</t>
    <phoneticPr fontId="2"/>
  </si>
  <si>
    <t>q</t>
    <phoneticPr fontId="2"/>
  </si>
  <si>
    <t>r</t>
    <phoneticPr fontId="2"/>
  </si>
  <si>
    <t>合計</t>
    <rPh sb="0" eb="2">
      <t>ゴウケイ</t>
    </rPh>
    <phoneticPr fontId="2"/>
  </si>
  <si>
    <t>s=o+q</t>
    <phoneticPr fontId="2"/>
  </si>
  <si>
    <t>機器効率を搬送設備、二次側設備を含めて算定する場合は、以降の「空調設備・搬送設備」、「空調設備・二次側設備」一覧表中の熱量換算値“ｆ”、“k,l”を右欄の“s”、“ｔ”に加算して算出して下さい。</t>
    <phoneticPr fontId="2"/>
  </si>
  <si>
    <t>t=p+r</t>
    <phoneticPr fontId="2"/>
  </si>
  <si>
    <t>COP
(一次エネルギー換算）</t>
    <phoneticPr fontId="2"/>
  </si>
  <si>
    <t>u=m/s</t>
    <phoneticPr fontId="2"/>
  </si>
  <si>
    <t>v=n/t</t>
    <phoneticPr fontId="2"/>
  </si>
  <si>
    <t>設備能力合計</t>
    <phoneticPr fontId="2"/>
  </si>
  <si>
    <t>w=a+g</t>
    <phoneticPr fontId="2"/>
  </si>
  <si>
    <t>x=b+h</t>
    <phoneticPr fontId="2"/>
  </si>
  <si>
    <t>改修割合（設備能力比による場合）</t>
    <phoneticPr fontId="2"/>
  </si>
  <si>
    <t>平均（冷房＋暖房）</t>
    <rPh sb="0" eb="2">
      <t>ヘイキン</t>
    </rPh>
    <rPh sb="3" eb="5">
      <t>レイボウ</t>
    </rPh>
    <rPh sb="6" eb="8">
      <t>ダンボウ</t>
    </rPh>
    <phoneticPr fontId="2"/>
  </si>
  <si>
    <t>y=(g+h)/(w+x)×100</t>
    <phoneticPr fontId="2"/>
  </si>
  <si>
    <t>改修後設備</t>
    <rPh sb="2" eb="3">
      <t>ゴ</t>
    </rPh>
    <phoneticPr fontId="2"/>
  </si>
  <si>
    <r>
      <t xml:space="preserve">補助対象設備
</t>
    </r>
    <r>
      <rPr>
        <sz val="6"/>
        <rFont val="ＭＳ Ｐゴシック"/>
        <family val="3"/>
        <charset val="128"/>
      </rPr>
      <t>改修予定機器</t>
    </r>
    <phoneticPr fontId="2"/>
  </si>
  <si>
    <t>ｇ´</t>
  </si>
  <si>
    <t>h´</t>
  </si>
  <si>
    <t>i´</t>
  </si>
  <si>
    <t>j´</t>
  </si>
  <si>
    <t>k´</t>
  </si>
  <si>
    <t>l´</t>
  </si>
  <si>
    <t>g´×3.6</t>
    <phoneticPr fontId="2"/>
  </si>
  <si>
    <t>h´×3.6</t>
    <phoneticPr fontId="2"/>
  </si>
  <si>
    <t>k´×V</t>
    <phoneticPr fontId="2"/>
  </si>
  <si>
    <t>l´×V</t>
    <phoneticPr fontId="2"/>
  </si>
  <si>
    <t>m'</t>
    <phoneticPr fontId="2"/>
  </si>
  <si>
    <t>n'</t>
    <phoneticPr fontId="2"/>
  </si>
  <si>
    <t>o'</t>
    <phoneticPr fontId="2"/>
  </si>
  <si>
    <t>p'</t>
    <phoneticPr fontId="2"/>
  </si>
  <si>
    <t>q'</t>
    <phoneticPr fontId="2"/>
  </si>
  <si>
    <t>r'</t>
    <phoneticPr fontId="2"/>
  </si>
  <si>
    <t>s'=o'+q'</t>
    <phoneticPr fontId="2"/>
  </si>
  <si>
    <t>ｔ'=p'+r'</t>
    <phoneticPr fontId="2"/>
  </si>
  <si>
    <t>u'=m'/s'</t>
    <phoneticPr fontId="2"/>
  </si>
  <si>
    <t>v'=n'/t'</t>
    <phoneticPr fontId="2"/>
  </si>
  <si>
    <t>分類別省エネ率</t>
    <rPh sb="0" eb="2">
      <t>ブンルイ</t>
    </rPh>
    <rPh sb="2" eb="3">
      <t>ベツ</t>
    </rPh>
    <rPh sb="3" eb="4">
      <t>ショウ</t>
    </rPh>
    <rPh sb="6" eb="7">
      <t>リツ</t>
    </rPh>
    <phoneticPr fontId="2"/>
  </si>
  <si>
    <t>w'=1-((u+v)/(u'+v'))×100</t>
    <phoneticPr fontId="2"/>
  </si>
  <si>
    <t>建物全体の分類別省エネ率</t>
    <rPh sb="0" eb="2">
      <t>タテモノ</t>
    </rPh>
    <rPh sb="2" eb="4">
      <t>ゼンタイ</t>
    </rPh>
    <rPh sb="5" eb="7">
      <t>ブンルイ</t>
    </rPh>
    <rPh sb="7" eb="8">
      <t>ベツ</t>
    </rPh>
    <rPh sb="8" eb="9">
      <t>ショウ</t>
    </rPh>
    <rPh sb="11" eb="12">
      <t>リツ</t>
    </rPh>
    <phoneticPr fontId="2"/>
  </si>
  <si>
    <t>x'=消費割合×y×w'</t>
    <rPh sb="3" eb="5">
      <t>ショウヒ</t>
    </rPh>
    <rPh sb="5" eb="7">
      <t>ワリアイ</t>
    </rPh>
    <phoneticPr fontId="2"/>
  </si>
  <si>
    <t>補助対象</t>
    <rPh sb="0" eb="2">
      <t>ホジョ</t>
    </rPh>
    <rPh sb="2" eb="4">
      <t>タイショウ</t>
    </rPh>
    <phoneticPr fontId="2"/>
  </si>
  <si>
    <t>機器仕様（1台当り）</t>
    <rPh sb="0" eb="2">
      <t>キキ</t>
    </rPh>
    <rPh sb="2" eb="4">
      <t>シヨウ</t>
    </rPh>
    <rPh sb="6" eb="7">
      <t>ダイ</t>
    </rPh>
    <rPh sb="7" eb="8">
      <t>アタ</t>
    </rPh>
    <phoneticPr fontId="2"/>
  </si>
  <si>
    <t>台数
c</t>
    <rPh sb="0" eb="2">
      <t>ダイスウ</t>
    </rPh>
    <phoneticPr fontId="2"/>
  </si>
  <si>
    <t>能力合計
a×c</t>
    <rPh sb="0" eb="2">
      <t>ノウリョク</t>
    </rPh>
    <rPh sb="2" eb="4">
      <t>ゴウケイ</t>
    </rPh>
    <phoneticPr fontId="2"/>
  </si>
  <si>
    <t>ｴﾈﾙｷﾞｰ消費量（1時間当り）</t>
    <phoneticPr fontId="2"/>
  </si>
  <si>
    <t>能力
a</t>
    <rPh sb="0" eb="2">
      <t>ノウリョク</t>
    </rPh>
    <phoneticPr fontId="2"/>
  </si>
  <si>
    <t>電力
b</t>
    <rPh sb="0" eb="2">
      <t>デンリョク</t>
    </rPh>
    <phoneticPr fontId="2"/>
  </si>
  <si>
    <t>電力消費量
b×c</t>
    <phoneticPr fontId="2"/>
  </si>
  <si>
    <t>台</t>
    <rPh sb="0" eb="1">
      <t>ダイ</t>
    </rPh>
    <phoneticPr fontId="2"/>
  </si>
  <si>
    <t>kW</t>
    <phoneticPr fontId="2"/>
  </si>
  <si>
    <r>
      <t xml:space="preserve">補助対象外設備
</t>
    </r>
    <r>
      <rPr>
        <sz val="6"/>
        <rFont val="ＭＳ Ｐゴシック"/>
        <family val="3"/>
        <charset val="128"/>
      </rPr>
      <t>未改修機器</t>
    </r>
    <rPh sb="12" eb="14">
      <t>キキ</t>
    </rPh>
    <phoneticPr fontId="2"/>
  </si>
  <si>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</si>
  <si>
    <t>熱量換算
MJ</t>
    <phoneticPr fontId="2"/>
  </si>
  <si>
    <t>f×3.6</t>
    <phoneticPr fontId="2"/>
  </si>
  <si>
    <t>g×V</t>
    <phoneticPr fontId="2"/>
  </si>
  <si>
    <t>設備電力合計</t>
    <rPh sb="2" eb="3">
      <t>デン</t>
    </rPh>
    <phoneticPr fontId="2"/>
  </si>
  <si>
    <t>j=e+g</t>
    <phoneticPr fontId="2"/>
  </si>
  <si>
    <t>改修割合（設備電力比による場合）</t>
    <rPh sb="7" eb="8">
      <t>デン</t>
    </rPh>
    <phoneticPr fontId="2"/>
  </si>
  <si>
    <t>k=g/g+e×100</t>
    <phoneticPr fontId="2"/>
  </si>
  <si>
    <t>改修後設備</t>
    <rPh sb="0" eb="2">
      <t>カイシュウ</t>
    </rPh>
    <rPh sb="2" eb="3">
      <t>ゴ</t>
    </rPh>
    <rPh sb="3" eb="5">
      <t>セツビ</t>
    </rPh>
    <phoneticPr fontId="2"/>
  </si>
  <si>
    <t>台数
c'</t>
    <rPh sb="0" eb="2">
      <t>ダイスウ</t>
    </rPh>
    <phoneticPr fontId="2"/>
  </si>
  <si>
    <t>能力合計
a'×c'</t>
    <rPh sb="0" eb="2">
      <t>ノウリョク</t>
    </rPh>
    <rPh sb="2" eb="4">
      <t>ゴウケイ</t>
    </rPh>
    <phoneticPr fontId="2"/>
  </si>
  <si>
    <t>能力
a'</t>
    <rPh sb="0" eb="2">
      <t>ノウリョク</t>
    </rPh>
    <phoneticPr fontId="2"/>
  </si>
  <si>
    <t>電力
b'</t>
    <rPh sb="0" eb="2">
      <t>デンリョク</t>
    </rPh>
    <phoneticPr fontId="2"/>
  </si>
  <si>
    <t>電力消費量
b'×c'</t>
    <phoneticPr fontId="2"/>
  </si>
  <si>
    <t>f'</t>
    <phoneticPr fontId="2"/>
  </si>
  <si>
    <t>g'</t>
    <phoneticPr fontId="2"/>
  </si>
  <si>
    <t>f'×3.6</t>
    <phoneticPr fontId="2"/>
  </si>
  <si>
    <t>g'×V</t>
    <phoneticPr fontId="2"/>
  </si>
  <si>
    <t>h'</t>
    <phoneticPr fontId="2"/>
  </si>
  <si>
    <t>i'</t>
    <phoneticPr fontId="2"/>
  </si>
  <si>
    <t>l=1-(i/i')×100</t>
    <phoneticPr fontId="2"/>
  </si>
  <si>
    <t>m=消費割合×k×l</t>
    <phoneticPr fontId="2"/>
  </si>
  <si>
    <t>空調設備・二次側設備</t>
    <rPh sb="0" eb="2">
      <t>クウチョウ</t>
    </rPh>
    <rPh sb="5" eb="7">
      <t>ニジ</t>
    </rPh>
    <rPh sb="7" eb="8">
      <t>ガワ</t>
    </rPh>
    <phoneticPr fontId="2"/>
  </si>
  <si>
    <t>a</t>
  </si>
  <si>
    <t>設備電力合計</t>
    <rPh sb="2" eb="4">
      <t>デンリョク</t>
    </rPh>
    <phoneticPr fontId="2"/>
  </si>
  <si>
    <t>e=a+c</t>
    <phoneticPr fontId="2"/>
  </si>
  <si>
    <t>f=c/e×100</t>
    <phoneticPr fontId="2"/>
  </si>
  <si>
    <t>c'</t>
    <phoneticPr fontId="2"/>
  </si>
  <si>
    <t>d'</t>
    <phoneticPr fontId="2"/>
  </si>
  <si>
    <t>g=1-(c'/c)×100</t>
    <phoneticPr fontId="2"/>
  </si>
  <si>
    <t>h=消費割合×f×g</t>
    <phoneticPr fontId="2"/>
  </si>
  <si>
    <t>給湯設備・熱源設備</t>
    <phoneticPr fontId="2"/>
  </si>
  <si>
    <t>物販店</t>
  </si>
  <si>
    <t>灯油</t>
  </si>
  <si>
    <t>b</t>
  </si>
  <si>
    <t>c</t>
  </si>
  <si>
    <t>d</t>
  </si>
  <si>
    <t>e</t>
  </si>
  <si>
    <t>f</t>
  </si>
  <si>
    <t>d×3.6</t>
    <phoneticPr fontId="2"/>
  </si>
  <si>
    <t>e×9.76</t>
    <phoneticPr fontId="2"/>
  </si>
  <si>
    <t>f×V</t>
    <phoneticPr fontId="2"/>
  </si>
  <si>
    <t>j=h+i</t>
    <phoneticPr fontId="2"/>
  </si>
  <si>
    <t>効率(一次エネルギー換算)</t>
    <rPh sb="0" eb="2">
      <t>コウリツ</t>
    </rPh>
    <rPh sb="3" eb="5">
      <t>イチジ</t>
    </rPh>
    <rPh sb="10" eb="12">
      <t>カンサン</t>
    </rPh>
    <phoneticPr fontId="2"/>
  </si>
  <si>
    <t>k=g/j</t>
    <phoneticPr fontId="2"/>
  </si>
  <si>
    <t>l=a+d</t>
    <phoneticPr fontId="2"/>
  </si>
  <si>
    <t>m=d/ｌ×100</t>
    <phoneticPr fontId="2"/>
  </si>
  <si>
    <t>d´</t>
  </si>
  <si>
    <t>e´</t>
  </si>
  <si>
    <t>f´</t>
  </si>
  <si>
    <t>d'×3.6</t>
    <phoneticPr fontId="2"/>
  </si>
  <si>
    <t>e'×9.76</t>
    <phoneticPr fontId="2"/>
  </si>
  <si>
    <t>f'×V</t>
    <phoneticPr fontId="2"/>
  </si>
  <si>
    <t>j´=h´+i´</t>
    <phoneticPr fontId="2"/>
  </si>
  <si>
    <t>効率(一次エネルギー消費量)</t>
    <rPh sb="0" eb="2">
      <t>コウリツ</t>
    </rPh>
    <rPh sb="3" eb="5">
      <t>イチジ</t>
    </rPh>
    <rPh sb="10" eb="13">
      <t>ショウヒリョウ</t>
    </rPh>
    <phoneticPr fontId="2"/>
  </si>
  <si>
    <t>k'=g'/j'</t>
    <phoneticPr fontId="2"/>
  </si>
  <si>
    <t>分類別省エネ率</t>
    <phoneticPr fontId="2"/>
  </si>
  <si>
    <t>n=1-(k/k')×100</t>
    <phoneticPr fontId="2"/>
  </si>
  <si>
    <t>建物全体の分類別省エネ率</t>
    <phoneticPr fontId="2"/>
  </si>
  <si>
    <t>o=消費割合×m×n</t>
    <rPh sb="2" eb="4">
      <t>ショウヒ</t>
    </rPh>
    <rPh sb="4" eb="6">
      <t>ワリアイ</t>
    </rPh>
    <phoneticPr fontId="2"/>
  </si>
  <si>
    <t>階数</t>
    <rPh sb="0" eb="2">
      <t>カイスウ</t>
    </rPh>
    <phoneticPr fontId="2"/>
  </si>
  <si>
    <t>型番</t>
    <rPh sb="0" eb="2">
      <t>カタバン</t>
    </rPh>
    <phoneticPr fontId="2"/>
  </si>
  <si>
    <t>消費電力</t>
    <rPh sb="0" eb="2">
      <t>ショウヒ</t>
    </rPh>
    <rPh sb="2" eb="4">
      <t>デンリョク</t>
    </rPh>
    <phoneticPr fontId="2"/>
  </si>
  <si>
    <t>総消費電力</t>
    <rPh sb="0" eb="1">
      <t>ソウ</t>
    </rPh>
    <rPh sb="1" eb="3">
      <t>ショウヒ</t>
    </rPh>
    <rPh sb="3" eb="5">
      <t>デンリョク</t>
    </rPh>
    <phoneticPr fontId="2"/>
  </si>
  <si>
    <t>備考</t>
    <phoneticPr fontId="2"/>
  </si>
  <si>
    <t>改修前合計</t>
    <rPh sb="0" eb="2">
      <t>カイシュウ</t>
    </rPh>
    <rPh sb="2" eb="3">
      <t>マエ</t>
    </rPh>
    <rPh sb="3" eb="5">
      <t>ゴウケイ</t>
    </rPh>
    <phoneticPr fontId="2"/>
  </si>
  <si>
    <t>改修後合計</t>
    <rPh sb="0" eb="2">
      <t>カイシュウ</t>
    </rPh>
    <rPh sb="2" eb="3">
      <t>ゴ</t>
    </rPh>
    <rPh sb="3" eb="5">
      <t>ゴウケイ</t>
    </rPh>
    <phoneticPr fontId="2"/>
  </si>
  <si>
    <t>　総消費電力（全体）</t>
    <phoneticPr fontId="2"/>
  </si>
  <si>
    <t>　a</t>
    <phoneticPr fontId="2"/>
  </si>
  <si>
    <t>　改修割合</t>
    <phoneticPr fontId="2"/>
  </si>
  <si>
    <t>　d=c/a×100</t>
    <phoneticPr fontId="2"/>
  </si>
  <si>
    <t>　改修後総消費電力
　（補助対象機器）</t>
    <phoneticPr fontId="2"/>
  </si>
  <si>
    <t>　b</t>
    <phoneticPr fontId="2"/>
  </si>
  <si>
    <t>　分類別省エネ率</t>
    <phoneticPr fontId="2"/>
  </si>
  <si>
    <t>　e=(c-b)/c×100</t>
    <phoneticPr fontId="2"/>
  </si>
  <si>
    <t>　改修前総消費電力
　（補助対象機器）</t>
    <phoneticPr fontId="2"/>
  </si>
  <si>
    <t>　ｃ</t>
    <phoneticPr fontId="2"/>
  </si>
  <si>
    <t>　建物全体の分類別省エネ率</t>
    <phoneticPr fontId="2"/>
  </si>
  <si>
    <t>　f=消費割合×d×e</t>
    <phoneticPr fontId="2"/>
  </si>
  <si>
    <t>照明設備</t>
    <phoneticPr fontId="2"/>
  </si>
  <si>
    <t>改修後設備</t>
    <phoneticPr fontId="2"/>
  </si>
  <si>
    <t>改修有無</t>
    <rPh sb="0" eb="2">
      <t>カイシュウ</t>
    </rPh>
    <rPh sb="2" eb="4">
      <t>ウム</t>
    </rPh>
    <phoneticPr fontId="2"/>
  </si>
  <si>
    <t>合計（改修前）</t>
    <rPh sb="0" eb="2">
      <t>ゴウケイ</t>
    </rPh>
    <rPh sb="3" eb="5">
      <t>カイシュウ</t>
    </rPh>
    <rPh sb="5" eb="6">
      <t>マエ</t>
    </rPh>
    <phoneticPr fontId="2"/>
  </si>
  <si>
    <t>合計（改修後）</t>
    <rPh sb="5" eb="6">
      <t>ゴ</t>
    </rPh>
    <phoneticPr fontId="2"/>
  </si>
  <si>
    <t>　台数（改修前合計）　　g</t>
    <rPh sb="4" eb="6">
      <t>カイシュウ</t>
    </rPh>
    <rPh sb="6" eb="7">
      <t>マエ</t>
    </rPh>
    <rPh sb="7" eb="9">
      <t>ゴウケイ</t>
    </rPh>
    <phoneticPr fontId="2"/>
  </si>
  <si>
    <t>　台数（改修前の○の合計）　　h</t>
    <phoneticPr fontId="2"/>
  </si>
  <si>
    <t>　台数（改修後合計）　　i</t>
    <rPh sb="7" eb="9">
      <t>ゴウケイ</t>
    </rPh>
    <phoneticPr fontId="2"/>
  </si>
  <si>
    <t>　総消費電力（全体）</t>
    <rPh sb="1" eb="2">
      <t>ソウ</t>
    </rPh>
    <rPh sb="2" eb="4">
      <t>ショウヒ</t>
    </rPh>
    <rPh sb="4" eb="6">
      <t>デンリョク</t>
    </rPh>
    <rPh sb="7" eb="9">
      <t>ゼンタイ</t>
    </rPh>
    <phoneticPr fontId="2"/>
  </si>
  <si>
    <t>　改修後総消費電力（補助対象機器）</t>
    <rPh sb="4" eb="5">
      <t>ソウ</t>
    </rPh>
    <rPh sb="5" eb="7">
      <t>ショウヒ</t>
    </rPh>
    <rPh sb="7" eb="9">
      <t>デンリョク</t>
    </rPh>
    <rPh sb="14" eb="16">
      <t>キキ</t>
    </rPh>
    <phoneticPr fontId="2"/>
  </si>
  <si>
    <t>　分類別省エネ率</t>
    <rPh sb="1" eb="3">
      <t>ブンルイ</t>
    </rPh>
    <rPh sb="3" eb="4">
      <t>ベツ</t>
    </rPh>
    <phoneticPr fontId="2"/>
  </si>
  <si>
    <t>　改修前総消費電力（補助対象機器）
　※○の場合</t>
    <rPh sb="4" eb="5">
      <t>ソウ</t>
    </rPh>
    <rPh sb="5" eb="7">
      <t>ショウヒ</t>
    </rPh>
    <rPh sb="7" eb="9">
      <t>デンリョク</t>
    </rPh>
    <rPh sb="14" eb="16">
      <t>キキ</t>
    </rPh>
    <rPh sb="22" eb="24">
      <t>バアイ</t>
    </rPh>
    <phoneticPr fontId="2"/>
  </si>
  <si>
    <t>　建物全体の分類別省エネ率</t>
    <rPh sb="1" eb="3">
      <t>タテモノ</t>
    </rPh>
    <rPh sb="3" eb="5">
      <t>ゼンタイ</t>
    </rPh>
    <rPh sb="6" eb="8">
      <t>ブンルイ</t>
    </rPh>
    <rPh sb="8" eb="9">
      <t>ベツ</t>
    </rPh>
    <rPh sb="9" eb="10">
      <t>ショウ</t>
    </rPh>
    <rPh sb="12" eb="13">
      <t>リツ</t>
    </rPh>
    <phoneticPr fontId="2"/>
  </si>
  <si>
    <t>エネルギー計測・管理の内容</t>
    <rPh sb="5" eb="7">
      <t>ケイソク</t>
    </rPh>
    <rPh sb="8" eb="10">
      <t>カンリ</t>
    </rPh>
    <rPh sb="11" eb="13">
      <t>ナイヨウ</t>
    </rPh>
    <phoneticPr fontId="2"/>
  </si>
  <si>
    <t>建物ごとに１枚のシートを作成してください。</t>
    <rPh sb="0" eb="2">
      <t>タテモノ</t>
    </rPh>
    <rPh sb="6" eb="7">
      <t>マイ</t>
    </rPh>
    <rPh sb="12" eb="14">
      <t>サクセイ</t>
    </rPh>
    <phoneticPr fontId="2"/>
  </si>
  <si>
    <t>複数棟を提案する場合、必要に応じてコピーし、全建物について記載してください。</t>
    <rPh sb="0" eb="3">
      <t>フクスウトウ</t>
    </rPh>
    <rPh sb="4" eb="6">
      <t>テイアン</t>
    </rPh>
    <rPh sb="8" eb="10">
      <t>バアイ</t>
    </rPh>
    <phoneticPr fontId="2"/>
  </si>
  <si>
    <t>また、全提案のうち何棟目の計算シートかを上記に明記してください。</t>
    <phoneticPr fontId="2"/>
  </si>
  <si>
    <t>１．エネルギー使用量の把握の方法及び活用方法</t>
    <rPh sb="7" eb="10">
      <t>シヨウリョウ</t>
    </rPh>
    <rPh sb="11" eb="13">
      <t>ハアク</t>
    </rPh>
    <rPh sb="14" eb="16">
      <t>ホウホウ</t>
    </rPh>
    <rPh sb="16" eb="17">
      <t>オヨ</t>
    </rPh>
    <rPh sb="18" eb="20">
      <t>カツヨウ</t>
    </rPh>
    <rPh sb="20" eb="22">
      <t>ホウホウ</t>
    </rPh>
    <phoneticPr fontId="2"/>
  </si>
  <si>
    <t>　（□の部分は該当する項目を■で選択してください。）</t>
    <rPh sb="11" eb="13">
      <t>コウモク</t>
    </rPh>
    <phoneticPr fontId="2"/>
  </si>
  <si>
    <t>① エネルギー使用量の把握対象</t>
    <rPh sb="7" eb="10">
      <t>シヨウリョウ</t>
    </rPh>
    <rPh sb="11" eb="13">
      <t>ハアク</t>
    </rPh>
    <rPh sb="13" eb="15">
      <t>タイショウ</t>
    </rPh>
    <phoneticPr fontId="2"/>
  </si>
  <si>
    <t>建物全体</t>
    <rPh sb="0" eb="2">
      <t>タテモノ</t>
    </rPh>
    <rPh sb="2" eb="4">
      <t>ゼンタイ</t>
    </rPh>
    <phoneticPr fontId="2"/>
  </si>
  <si>
    <t>設備単体</t>
    <rPh sb="0" eb="2">
      <t>セツビ</t>
    </rPh>
    <rPh sb="2" eb="4">
      <t>タンタイ</t>
    </rPh>
    <phoneticPr fontId="2"/>
  </si>
  <si>
    <t>両方</t>
    <rPh sb="0" eb="2">
      <t>リョウホウ</t>
    </rPh>
    <phoneticPr fontId="2"/>
  </si>
  <si>
    <t>②エネルギー使用量の把握方法</t>
    <rPh sb="6" eb="9">
      <t>シヨウリョウ</t>
    </rPh>
    <rPh sb="10" eb="12">
      <t>ハアク</t>
    </rPh>
    <rPh sb="12" eb="14">
      <t>ホウホウ</t>
    </rPh>
    <phoneticPr fontId="2"/>
  </si>
  <si>
    <t>計測機新設</t>
    <rPh sb="0" eb="2">
      <t>ケイソク</t>
    </rPh>
    <rPh sb="2" eb="3">
      <t>キ</t>
    </rPh>
    <rPh sb="3" eb="5">
      <t>シンセツ</t>
    </rPh>
    <phoneticPr fontId="2"/>
  </si>
  <si>
    <t>既存計測機等利用</t>
    <rPh sb="0" eb="2">
      <t>キゾン</t>
    </rPh>
    <rPh sb="2" eb="4">
      <t>ケイソク</t>
    </rPh>
    <rPh sb="4" eb="5">
      <t>キ</t>
    </rPh>
    <rPh sb="5" eb="6">
      <t>トウ</t>
    </rPh>
    <rPh sb="6" eb="8">
      <t>リヨウ</t>
    </rPh>
    <phoneticPr fontId="2"/>
  </si>
  <si>
    <t>領収書等利用</t>
    <rPh sb="0" eb="3">
      <t>リョウシュウショ</t>
    </rPh>
    <rPh sb="3" eb="4">
      <t>トウ</t>
    </rPh>
    <rPh sb="4" eb="6">
      <t>リヨウ</t>
    </rPh>
    <phoneticPr fontId="2"/>
  </si>
  <si>
    <t>③エネルギー使用量の計測周期</t>
    <rPh sb="6" eb="9">
      <t>シヨウリョウ</t>
    </rPh>
    <rPh sb="10" eb="12">
      <t>ケイソク</t>
    </rPh>
    <rPh sb="12" eb="14">
      <t>シュウキ</t>
    </rPh>
    <phoneticPr fontId="2"/>
  </si>
  <si>
    <t>月別</t>
    <rPh sb="0" eb="2">
      <t>ツキベツ</t>
    </rPh>
    <phoneticPr fontId="2"/>
  </si>
  <si>
    <t>日別</t>
    <rPh sb="0" eb="1">
      <t>ニチ</t>
    </rPh>
    <rPh sb="1" eb="2">
      <t>ベツ</t>
    </rPh>
    <phoneticPr fontId="2"/>
  </si>
  <si>
    <t>時刻別</t>
    <rPh sb="0" eb="2">
      <t>ジコク</t>
    </rPh>
    <rPh sb="2" eb="3">
      <t>ベツ</t>
    </rPh>
    <phoneticPr fontId="2"/>
  </si>
  <si>
    <t>④計測したデータの活用方法</t>
    <rPh sb="1" eb="3">
      <t>ケイソク</t>
    </rPh>
    <rPh sb="9" eb="11">
      <t>カツヨウ</t>
    </rPh>
    <rPh sb="11" eb="13">
      <t>ホウホウ</t>
    </rPh>
    <phoneticPr fontId="2"/>
  </si>
  <si>
    <t>エネルギー事業者からの料金請求書等に記載されている使用量を建物全体のエネルギー使用量として集計し、月別の傾向や対前年との比較、エネルギー消費原単位等により継続的な管理を行う</t>
    <phoneticPr fontId="2"/>
  </si>
  <si>
    <t>改修した設備のエネルギー使用量を計測し、設備単体の運用状況や建物全体のエネルギー使用量に対する割合等を把握する</t>
    <phoneticPr fontId="2"/>
  </si>
  <si>
    <t>設備毎のエネルギー使用量を計測し、設備毎の運用状況や建物全体のエネルギー使用量の内訳等を把握する</t>
    <phoneticPr fontId="2"/>
  </si>
  <si>
    <t>エネルギー使用量を見える化するシステムの活用等により、各種設備の運用状況やエネルギー使用量等を把握する</t>
    <phoneticPr fontId="2"/>
  </si>
  <si>
    <t>その他（下記の余白に概要を記載してください）</t>
    <rPh sb="2" eb="3">
      <t>タ</t>
    </rPh>
    <phoneticPr fontId="2"/>
  </si>
  <si>
    <t>２．エネルギー計測・管理の詳細（設備単体の計測を行う場合のみ記載）</t>
    <rPh sb="7" eb="9">
      <t>ケイソク</t>
    </rPh>
    <rPh sb="10" eb="12">
      <t>カンリ</t>
    </rPh>
    <rPh sb="16" eb="18">
      <t>セツビ</t>
    </rPh>
    <rPh sb="18" eb="20">
      <t>タンタイ</t>
    </rPh>
    <rPh sb="21" eb="23">
      <t>ケイソク</t>
    </rPh>
    <rPh sb="24" eb="25">
      <t>オコナ</t>
    </rPh>
    <rPh sb="26" eb="28">
      <t>バアイ</t>
    </rPh>
    <rPh sb="30" eb="32">
      <t>キサイ</t>
    </rPh>
    <phoneticPr fontId="2"/>
  </si>
  <si>
    <t>参考様式２－１</t>
    <phoneticPr fontId="2"/>
  </si>
  <si>
    <t>補助対象事業費内訳
（バリアフリー改修工事無し）</t>
    <rPh sb="0" eb="2">
      <t>ホジョ</t>
    </rPh>
    <rPh sb="2" eb="4">
      <t>タイショウ</t>
    </rPh>
    <rPh sb="4" eb="7">
      <t>ジギョウヒ</t>
    </rPh>
    <rPh sb="7" eb="9">
      <t>ウチワケ</t>
    </rPh>
    <rPh sb="17" eb="19">
      <t>カイシュウ</t>
    </rPh>
    <rPh sb="19" eb="21">
      <t>コウジ</t>
    </rPh>
    <rPh sb="21" eb="22">
      <t>ナ</t>
    </rPh>
    <phoneticPr fontId="2"/>
  </si>
  <si>
    <t>区分</t>
    <rPh sb="0" eb="2">
      <t>クブン</t>
    </rPh>
    <phoneticPr fontId="2"/>
  </si>
  <si>
    <t>項目</t>
    <rPh sb="0" eb="2">
      <t>コウモク</t>
    </rPh>
    <phoneticPr fontId="2"/>
  </si>
  <si>
    <t>金額
（単位：千円）</t>
    <rPh sb="0" eb="2">
      <t>キンガク</t>
    </rPh>
    <rPh sb="4" eb="6">
      <t>タンイ</t>
    </rPh>
    <rPh sb="7" eb="9">
      <t>センエン</t>
    </rPh>
    <phoneticPr fontId="2"/>
  </si>
  <si>
    <t>１．事業費</t>
    <rPh sb="2" eb="5">
      <t>ジギョウヒ</t>
    </rPh>
    <phoneticPr fontId="2"/>
  </si>
  <si>
    <t>（１）省エネ改修における建設工事等</t>
    <rPh sb="3" eb="4">
      <t>ショウ</t>
    </rPh>
    <rPh sb="6" eb="8">
      <t>カイシュウ</t>
    </rPh>
    <rPh sb="12" eb="14">
      <t>ケンセツ</t>
    </rPh>
    <rPh sb="14" eb="16">
      <t>コウジ</t>
    </rPh>
    <rPh sb="16" eb="17">
      <t>トウ</t>
    </rPh>
    <phoneticPr fontId="2"/>
  </si>
  <si>
    <t xml:space="preserve"> ｄ</t>
    <phoneticPr fontId="2"/>
  </si>
  <si>
    <t>（２）エネルギー使用量の計測等</t>
    <rPh sb="8" eb="10">
      <t>シヨウ</t>
    </rPh>
    <rPh sb="10" eb="11">
      <t>リョウ</t>
    </rPh>
    <rPh sb="12" eb="14">
      <t>ケイソク</t>
    </rPh>
    <rPh sb="14" eb="15">
      <t>トウ</t>
    </rPh>
    <phoneticPr fontId="2"/>
  </si>
  <si>
    <t xml:space="preserve"> ③</t>
    <phoneticPr fontId="2"/>
  </si>
  <si>
    <t>（３）省エネルギー性能の表示</t>
    <rPh sb="12" eb="14">
      <t>ヒョウジ</t>
    </rPh>
    <phoneticPr fontId="2"/>
  </si>
  <si>
    <t xml:space="preserve"> ④</t>
    <phoneticPr fontId="2"/>
  </si>
  <si>
    <t>合計</t>
    <phoneticPr fontId="2"/>
  </si>
  <si>
    <t xml:space="preserve"> ア＝ｄ＋③＋④</t>
    <phoneticPr fontId="2"/>
  </si>
  <si>
    <t>２．補助対象事業費</t>
    <rPh sb="2" eb="4">
      <t>ホジョ</t>
    </rPh>
    <rPh sb="4" eb="6">
      <t>タイショウ</t>
    </rPh>
    <rPh sb="6" eb="9">
      <t>ジギョウヒ</t>
    </rPh>
    <phoneticPr fontId="2"/>
  </si>
  <si>
    <t>工事費</t>
    <rPh sb="0" eb="3">
      <t>コウジヒ</t>
    </rPh>
    <phoneticPr fontId="2"/>
  </si>
  <si>
    <t xml:space="preserve"> イ＝ａ’＋ｃ</t>
    <phoneticPr fontId="2"/>
  </si>
  <si>
    <t>設備費</t>
    <rPh sb="0" eb="3">
      <t>セツビヒ</t>
    </rPh>
    <phoneticPr fontId="2"/>
  </si>
  <si>
    <t xml:space="preserve"> ウ＝ｂ</t>
    <phoneticPr fontId="2"/>
  </si>
  <si>
    <t xml:space="preserve"> エ＝ｄ’＝イ＋ウ</t>
    <phoneticPr fontId="2"/>
  </si>
  <si>
    <t xml:space="preserve"> オ：③が100万円を超える場合はｄ×10％と③のいずれか低い額、③が100万円以下の場合は③</t>
    <phoneticPr fontId="2"/>
  </si>
  <si>
    <t>内訳</t>
    <rPh sb="0" eb="2">
      <t>ウチワケ</t>
    </rPh>
    <phoneticPr fontId="2"/>
  </si>
  <si>
    <t>工事費</t>
    <rPh sb="0" eb="2">
      <t>コウジ</t>
    </rPh>
    <rPh sb="2" eb="3">
      <t>ヒ</t>
    </rPh>
    <phoneticPr fontId="2"/>
  </si>
  <si>
    <t xml:space="preserve"> カ ＝オ×②／③</t>
    <phoneticPr fontId="2"/>
  </si>
  <si>
    <t>設備費</t>
    <rPh sb="0" eb="2">
      <t>セツビ</t>
    </rPh>
    <rPh sb="2" eb="3">
      <t>ヒ</t>
    </rPh>
    <phoneticPr fontId="2"/>
  </si>
  <si>
    <t xml:space="preserve"> キ＝オ－カ</t>
    <phoneticPr fontId="2"/>
  </si>
  <si>
    <t xml:space="preserve"> ④</t>
    <phoneticPr fontId="2"/>
  </si>
  <si>
    <t>３．補助額</t>
    <rPh sb="2" eb="4">
      <t>ホジョ</t>
    </rPh>
    <rPh sb="4" eb="5">
      <t>ガク</t>
    </rPh>
    <phoneticPr fontId="2"/>
  </si>
  <si>
    <t>（１）省エネ改修における建設工事等及びエネルギー使用量の計測等に係る補助額</t>
    <rPh sb="3" eb="4">
      <t>ショウ</t>
    </rPh>
    <rPh sb="6" eb="8">
      <t>カイシュウ</t>
    </rPh>
    <phoneticPr fontId="2"/>
  </si>
  <si>
    <t xml:space="preserve"> ク＝（イ＋カ）×１／３ (切り捨て)</t>
    <rPh sb="14" eb="15">
      <t>キ</t>
    </rPh>
    <rPh sb="16" eb="17">
      <t>ス</t>
    </rPh>
    <phoneticPr fontId="2"/>
  </si>
  <si>
    <t xml:space="preserve"> ケ＝（ウ＋キ）×１／３ (切り捨て)</t>
    <phoneticPr fontId="2"/>
  </si>
  <si>
    <t>（２）省エネルギー性能の表示に係る補助額</t>
    <rPh sb="12" eb="14">
      <t>ヒョウジ</t>
    </rPh>
    <rPh sb="15" eb="16">
      <t>カカ</t>
    </rPh>
    <rPh sb="17" eb="19">
      <t>ホジョ</t>
    </rPh>
    <rPh sb="19" eb="20">
      <t>ガク</t>
    </rPh>
    <phoneticPr fontId="2"/>
  </si>
  <si>
    <t xml:space="preserve"> コ＝④×１／３</t>
    <phoneticPr fontId="2"/>
  </si>
  <si>
    <t>４．補助申請額</t>
    <rPh sb="2" eb="4">
      <t>ホジョ</t>
    </rPh>
    <rPh sb="4" eb="6">
      <t>シンセイ</t>
    </rPh>
    <rPh sb="6" eb="7">
      <t>ガク</t>
    </rPh>
    <phoneticPr fontId="2"/>
  </si>
  <si>
    <t>（１）省エネ改修における建設工事等、エネルギー使用量の計測等及び省エネルギー性能の表示に係る補助金の額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phoneticPr fontId="2"/>
  </si>
  <si>
    <t xml:space="preserve"> ク</t>
    <phoneticPr fontId="2"/>
  </si>
  <si>
    <t xml:space="preserve"> サ：ケ、または２５百万円のいずれか低い額</t>
    <phoneticPr fontId="2"/>
  </si>
  <si>
    <t>省エネルギー性能の表示</t>
    <rPh sb="0" eb="1">
      <t>ショウ</t>
    </rPh>
    <rPh sb="6" eb="8">
      <t>セイノウ</t>
    </rPh>
    <rPh sb="9" eb="11">
      <t>ヒョウジ</t>
    </rPh>
    <phoneticPr fontId="2"/>
  </si>
  <si>
    <t xml:space="preserve"> コ</t>
    <phoneticPr fontId="2"/>
  </si>
  <si>
    <t xml:space="preserve"> シ＝ク＋サ＋コ</t>
    <phoneticPr fontId="2"/>
  </si>
  <si>
    <t>（２）附帯事務費</t>
    <rPh sb="3" eb="5">
      <t>フタイ</t>
    </rPh>
    <rPh sb="5" eb="8">
      <t>ジムヒ</t>
    </rPh>
    <phoneticPr fontId="2"/>
  </si>
  <si>
    <t xml:space="preserve"> ス＝シ×２．２％以内 (切り捨て)</t>
    <rPh sb="9" eb="11">
      <t>イナイ</t>
    </rPh>
    <phoneticPr fontId="2"/>
  </si>
  <si>
    <t>（３）補助申請額</t>
    <rPh sb="3" eb="5">
      <t>ホジョ</t>
    </rPh>
    <rPh sb="5" eb="8">
      <t>シンセイガク</t>
    </rPh>
    <phoneticPr fontId="2"/>
  </si>
  <si>
    <t xml:space="preserve"> セ：「シ＋ス」、または５０百万円のいずれか低い額</t>
    <phoneticPr fontId="2"/>
  </si>
  <si>
    <t>■他の補助金の有無</t>
    <rPh sb="1" eb="2">
      <t>タ</t>
    </rPh>
    <rPh sb="3" eb="6">
      <t>ホジョキン</t>
    </rPh>
    <rPh sb="7" eb="9">
      <t>ウム</t>
    </rPh>
    <phoneticPr fontId="2"/>
  </si>
  <si>
    <t>　本事業以外に、国や地方公共団体の補助金を申請又は受領する予定がある場合、下記に事業名と本事業との区分けを明記してください。</t>
    <rPh sb="1" eb="4">
      <t>ホンジギョウ</t>
    </rPh>
    <rPh sb="4" eb="6">
      <t>イガイ</t>
    </rPh>
    <rPh sb="8" eb="9">
      <t>クニ</t>
    </rPh>
    <rPh sb="10" eb="12">
      <t>チホウ</t>
    </rPh>
    <rPh sb="12" eb="14">
      <t>コウキョウ</t>
    </rPh>
    <rPh sb="14" eb="16">
      <t>ダンタイ</t>
    </rPh>
    <rPh sb="17" eb="20">
      <t>ホジョキン</t>
    </rPh>
    <rPh sb="21" eb="23">
      <t>シンセイ</t>
    </rPh>
    <rPh sb="23" eb="24">
      <t>マタ</t>
    </rPh>
    <rPh sb="25" eb="27">
      <t>ジュリョウ</t>
    </rPh>
    <rPh sb="29" eb="31">
      <t>ヨテイ</t>
    </rPh>
    <rPh sb="34" eb="36">
      <t>バアイ</t>
    </rPh>
    <phoneticPr fontId="2"/>
  </si>
  <si>
    <t>注１）消費税等は除いた額を記載してください。</t>
    <rPh sb="0" eb="1">
      <t>チュウ</t>
    </rPh>
    <rPh sb="3" eb="7">
      <t>ショウヒゼイナド</t>
    </rPh>
    <rPh sb="8" eb="9">
      <t>ノゾ</t>
    </rPh>
    <rPh sb="11" eb="12">
      <t>ガク</t>
    </rPh>
    <rPh sb="13" eb="15">
      <t>キサイ</t>
    </rPh>
    <phoneticPr fontId="2"/>
  </si>
  <si>
    <t>注２）千円未満は、切り捨て処理としてください。</t>
    <rPh sb="0" eb="1">
      <t>チュウ</t>
    </rPh>
    <rPh sb="3" eb="5">
      <t>センエン</t>
    </rPh>
    <rPh sb="5" eb="7">
      <t>ミマン</t>
    </rPh>
    <rPh sb="9" eb="10">
      <t>キ</t>
    </rPh>
    <rPh sb="11" eb="12">
      <t>ス</t>
    </rPh>
    <rPh sb="13" eb="15">
      <t>ショリ</t>
    </rPh>
    <phoneticPr fontId="2"/>
  </si>
  <si>
    <t>参考様式２－１</t>
    <phoneticPr fontId="2"/>
  </si>
  <si>
    <t>補助対象事業費内訳
（バリアフリー改修工事を実施する場合）</t>
    <rPh sb="0" eb="2">
      <t>ホジョ</t>
    </rPh>
    <rPh sb="2" eb="4">
      <t>タイショウ</t>
    </rPh>
    <rPh sb="4" eb="7">
      <t>ジギョウヒ</t>
    </rPh>
    <rPh sb="7" eb="9">
      <t>ウチワケ</t>
    </rPh>
    <rPh sb="17" eb="19">
      <t>カイシュウ</t>
    </rPh>
    <rPh sb="19" eb="21">
      <t>コウジ</t>
    </rPh>
    <rPh sb="22" eb="24">
      <t>ジッシ</t>
    </rPh>
    <rPh sb="26" eb="28">
      <t>バアイ</t>
    </rPh>
    <phoneticPr fontId="2"/>
  </si>
  <si>
    <t xml:space="preserve"> ④</t>
  </si>
  <si>
    <t>（４）バリアフリー改修工事</t>
    <rPh sb="9" eb="13">
      <t>カイシュウコウジ</t>
    </rPh>
    <phoneticPr fontId="2"/>
  </si>
  <si>
    <t xml:space="preserve"> ９．</t>
    <phoneticPr fontId="2"/>
  </si>
  <si>
    <t xml:space="preserve"> ア＝ｄ＋③＋④＋９．</t>
    <phoneticPr fontId="2"/>
  </si>
  <si>
    <t>小計</t>
    <phoneticPr fontId="2"/>
  </si>
  <si>
    <t xml:space="preserve"> キ＝オ－カ</t>
    <phoneticPr fontId="2"/>
  </si>
  <si>
    <t xml:space="preserve"> ク＝④</t>
    <phoneticPr fontId="2"/>
  </si>
  <si>
    <t>（４）バリアフリー改修工事</t>
    <rPh sb="9" eb="11">
      <t>カイシュウ</t>
    </rPh>
    <rPh sb="11" eb="13">
      <t>コウジ</t>
    </rPh>
    <phoneticPr fontId="2"/>
  </si>
  <si>
    <t xml:space="preserve"> ケ＝９．</t>
    <phoneticPr fontId="2"/>
  </si>
  <si>
    <t>（１）省エネ改修における建設工事等、エネルギー使用量の計測等及び省エネルギー性能の表示に係る補助金額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rPh sb="46" eb="48">
      <t>ホジョ</t>
    </rPh>
    <rPh sb="48" eb="49">
      <t>キン</t>
    </rPh>
    <rPh sb="49" eb="50">
      <t>ガク</t>
    </rPh>
    <phoneticPr fontId="2"/>
  </si>
  <si>
    <t xml:space="preserve"> コ＝（イ＋カ）×１／３ (切り捨て)</t>
    <rPh sb="14" eb="15">
      <t>キ</t>
    </rPh>
    <rPh sb="16" eb="17">
      <t>ス</t>
    </rPh>
    <phoneticPr fontId="2"/>
  </si>
  <si>
    <t xml:space="preserve"> サ＝（ウ＋キ）×１／３ (切り捨て)</t>
    <rPh sb="14" eb="15">
      <t>キ</t>
    </rPh>
    <rPh sb="16" eb="17">
      <t>ス</t>
    </rPh>
    <phoneticPr fontId="2"/>
  </si>
  <si>
    <t xml:space="preserve"> シ＝コ＋サ</t>
    <phoneticPr fontId="2"/>
  </si>
  <si>
    <t>省エネルギー性能の表示</t>
    <phoneticPr fontId="2"/>
  </si>
  <si>
    <t xml:space="preserve"> ス＝ク×１／３ (切り捨て)</t>
    <phoneticPr fontId="2"/>
  </si>
  <si>
    <t>（２）バリアフリー改修工事に係る補助額</t>
    <rPh sb="9" eb="11">
      <t>カイシュウ</t>
    </rPh>
    <rPh sb="11" eb="13">
      <t>コウジ</t>
    </rPh>
    <rPh sb="14" eb="15">
      <t>カカ</t>
    </rPh>
    <rPh sb="16" eb="18">
      <t>ホジョ</t>
    </rPh>
    <rPh sb="18" eb="19">
      <t>ガク</t>
    </rPh>
    <phoneticPr fontId="2"/>
  </si>
  <si>
    <t xml:space="preserve"> セ＝ケ×１／３ (切り捨て)</t>
    <phoneticPr fontId="2"/>
  </si>
  <si>
    <t>（１）省エネ改修における建設工事等、エネルギー使用量の計測等及び省エネルギー性能の表示に係る補助金の額</t>
    <rPh sb="41" eb="43">
      <t>ヒョウジ</t>
    </rPh>
    <phoneticPr fontId="2"/>
  </si>
  <si>
    <t xml:space="preserve"> ソ： サ、または２５百万円のいずれか低い額</t>
    <phoneticPr fontId="2"/>
  </si>
  <si>
    <t>省エネルギー性能の表示</t>
    <phoneticPr fontId="2"/>
  </si>
  <si>
    <t xml:space="preserve"> ス</t>
    <phoneticPr fontId="2"/>
  </si>
  <si>
    <t>附帯事務費</t>
    <rPh sb="0" eb="2">
      <t>フタイ</t>
    </rPh>
    <rPh sb="2" eb="5">
      <t>ジムヒ</t>
    </rPh>
    <phoneticPr fontId="2"/>
  </si>
  <si>
    <t xml:space="preserve"> タ＝（コ＋ソ＋ス）×２．２％以内 (切り捨て)</t>
    <rPh sb="19" eb="20">
      <t>キ</t>
    </rPh>
    <rPh sb="21" eb="22">
      <t>ス</t>
    </rPh>
    <phoneticPr fontId="2"/>
  </si>
  <si>
    <t>小計</t>
    <phoneticPr fontId="2"/>
  </si>
  <si>
    <t xml:space="preserve"> チ＝コ＋ソ＋ス＋タ</t>
    <phoneticPr fontId="2"/>
  </si>
  <si>
    <t>（２）バリアフリー改修工事に係る補助金の額</t>
    <rPh sb="9" eb="11">
      <t>カイシュウ</t>
    </rPh>
    <rPh sb="11" eb="13">
      <t>コウジ</t>
    </rPh>
    <rPh sb="14" eb="15">
      <t>カカ</t>
    </rPh>
    <rPh sb="16" eb="18">
      <t>ホジョ</t>
    </rPh>
    <rPh sb="18" eb="19">
      <t>キン</t>
    </rPh>
    <rPh sb="20" eb="21">
      <t>ガク</t>
    </rPh>
    <phoneticPr fontId="2"/>
  </si>
  <si>
    <t xml:space="preserve"> ツ＝セ</t>
    <phoneticPr fontId="2"/>
  </si>
  <si>
    <t xml:space="preserve"> テ＝セ×２．２％以内 (切り捨て)</t>
    <rPh sb="13" eb="14">
      <t>キ</t>
    </rPh>
    <rPh sb="15" eb="16">
      <t>ス</t>
    </rPh>
    <phoneticPr fontId="2"/>
  </si>
  <si>
    <t xml:space="preserve"> ト＝ツ＋テ</t>
    <phoneticPr fontId="2"/>
  </si>
  <si>
    <t>建設工事等、ｴﾈﾙｷﾞｰ計測等及び省ｴﾈﾙｷﾞｰ性能の表示</t>
    <rPh sb="0" eb="2">
      <t>ケンセツ</t>
    </rPh>
    <rPh sb="2" eb="4">
      <t>コウジ</t>
    </rPh>
    <rPh sb="4" eb="5">
      <t>トウ</t>
    </rPh>
    <rPh sb="12" eb="14">
      <t>ケイソク</t>
    </rPh>
    <rPh sb="14" eb="15">
      <t>トウ</t>
    </rPh>
    <rPh sb="15" eb="16">
      <t>オヨ</t>
    </rPh>
    <rPh sb="17" eb="18">
      <t>ショウ</t>
    </rPh>
    <rPh sb="24" eb="26">
      <t>セイノウ</t>
    </rPh>
    <rPh sb="27" eb="29">
      <t>ヒョウジ</t>
    </rPh>
    <phoneticPr fontId="2"/>
  </si>
  <si>
    <t xml:space="preserve"> ナ：チ、または５０百万円のいずれか低い額</t>
    <rPh sb="10" eb="11">
      <t>ヒャク</t>
    </rPh>
    <rPh sb="11" eb="13">
      <t>マンエン</t>
    </rPh>
    <rPh sb="18" eb="19">
      <t>ヒク</t>
    </rPh>
    <rPh sb="20" eb="21">
      <t>ガク</t>
    </rPh>
    <phoneticPr fontId="2"/>
  </si>
  <si>
    <t>バリアフリー改修工事</t>
    <rPh sb="6" eb="10">
      <t>カイシュウコウジ</t>
    </rPh>
    <phoneticPr fontId="2"/>
  </si>
  <si>
    <t xml:space="preserve"> ニ：ト、または２５百万円のいずれか低い額。ただし、「ナ」の金額以下であること</t>
    <rPh sb="10" eb="11">
      <t>ヒャク</t>
    </rPh>
    <rPh sb="11" eb="13">
      <t>マンエン</t>
    </rPh>
    <rPh sb="18" eb="19">
      <t>ヒク</t>
    </rPh>
    <rPh sb="20" eb="21">
      <t>ガク</t>
    </rPh>
    <rPh sb="30" eb="32">
      <t>キンガク</t>
    </rPh>
    <rPh sb="32" eb="34">
      <t>イカ</t>
    </rPh>
    <phoneticPr fontId="2"/>
  </si>
  <si>
    <t xml:space="preserve"> ヌ＝ナ＋ニ</t>
    <phoneticPr fontId="2"/>
  </si>
  <si>
    <t>　　</t>
    <phoneticPr fontId="2"/>
  </si>
  <si>
    <t>参考様式２－２</t>
    <phoneticPr fontId="2"/>
  </si>
  <si>
    <t>補助対象事業費内訳</t>
    <phoneticPr fontId="2"/>
  </si>
  <si>
    <t>省エネ改修に係る建設工事等に係る事業費の内訳</t>
    <phoneticPr fontId="2"/>
  </si>
  <si>
    <t>項目
（部位別・機器別）</t>
    <rPh sb="0" eb="2">
      <t>コウモク</t>
    </rPh>
    <rPh sb="4" eb="7">
      <t>ブイベツ</t>
    </rPh>
    <rPh sb="8" eb="10">
      <t>キキ</t>
    </rPh>
    <rPh sb="10" eb="11">
      <t>ベツ</t>
    </rPh>
    <phoneticPr fontId="2"/>
  </si>
  <si>
    <t>仕様</t>
    <rPh sb="0" eb="2">
      <t>シヨウ</t>
    </rPh>
    <phoneticPr fontId="2"/>
  </si>
  <si>
    <t>数量</t>
    <rPh sb="0" eb="2">
      <t>スウリョウ</t>
    </rPh>
    <phoneticPr fontId="2"/>
  </si>
  <si>
    <t>単位</t>
    <rPh sb="0" eb="2">
      <t>タンイ</t>
    </rPh>
    <phoneticPr fontId="2"/>
  </si>
  <si>
    <t>１．躯体改修工事（工種別に記載）</t>
    <rPh sb="2" eb="4">
      <t>クタイ</t>
    </rPh>
    <rPh sb="4" eb="6">
      <t>カイシュウ</t>
    </rPh>
    <rPh sb="6" eb="8">
      <t>コウジ</t>
    </rPh>
    <rPh sb="9" eb="11">
      <t>コウシュ</t>
    </rPh>
    <rPh sb="11" eb="12">
      <t>ベツ</t>
    </rPh>
    <rPh sb="13" eb="15">
      <t>キサイ</t>
    </rPh>
    <phoneticPr fontId="2"/>
  </si>
  <si>
    <t xml:space="preserve">小計　ａ 　　 </t>
    <rPh sb="0" eb="2">
      <t>ショウケイ</t>
    </rPh>
    <phoneticPr fontId="2"/>
  </si>
  <si>
    <t>小計　ａ’ 　</t>
    <rPh sb="0" eb="2">
      <t>ショウケイ</t>
    </rPh>
    <phoneticPr fontId="2"/>
  </si>
  <si>
    <t>２．設備改修工事（本体機器費：設備別に記載）</t>
    <rPh sb="2" eb="4">
      <t>セツビ</t>
    </rPh>
    <rPh sb="4" eb="6">
      <t>カイシュウ</t>
    </rPh>
    <rPh sb="6" eb="8">
      <t>コウジ</t>
    </rPh>
    <rPh sb="9" eb="11">
      <t>ホンタイ</t>
    </rPh>
    <rPh sb="11" eb="13">
      <t>キキ</t>
    </rPh>
    <rPh sb="13" eb="14">
      <t>ヒ</t>
    </rPh>
    <rPh sb="15" eb="17">
      <t>セツビ</t>
    </rPh>
    <rPh sb="17" eb="18">
      <t>ベツ</t>
    </rPh>
    <rPh sb="19" eb="21">
      <t>キサイ</t>
    </rPh>
    <phoneticPr fontId="2"/>
  </si>
  <si>
    <t>③</t>
    <phoneticPr fontId="2"/>
  </si>
  <si>
    <t>④</t>
    <phoneticPr fontId="2"/>
  </si>
  <si>
    <t>小計　ｂ</t>
    <rPh sb="0" eb="2">
      <t>ショウケイ</t>
    </rPh>
    <phoneticPr fontId="2"/>
  </si>
  <si>
    <t>３．設備改修工事（附帯工事費：設備別に記載）</t>
    <rPh sb="2" eb="4">
      <t>セツビ</t>
    </rPh>
    <rPh sb="4" eb="6">
      <t>カイシュウ</t>
    </rPh>
    <rPh sb="6" eb="8">
      <t>コウジ</t>
    </rPh>
    <rPh sb="9" eb="11">
      <t>フタイ</t>
    </rPh>
    <rPh sb="11" eb="14">
      <t>コウジヒ</t>
    </rPh>
    <rPh sb="15" eb="17">
      <t>セツビ</t>
    </rPh>
    <rPh sb="17" eb="18">
      <t>ベツ</t>
    </rPh>
    <rPh sb="19" eb="21">
      <t>キサイ</t>
    </rPh>
    <phoneticPr fontId="2"/>
  </si>
  <si>
    <t>①</t>
    <phoneticPr fontId="2"/>
  </si>
  <si>
    <t>②</t>
    <phoneticPr fontId="2"/>
  </si>
  <si>
    <t>小計　ｃ</t>
    <rPh sb="0" eb="2">
      <t>ショウケイ</t>
    </rPh>
    <phoneticPr fontId="2"/>
  </si>
  <si>
    <t xml:space="preserve">４．省エネ改修における建設工事等に係る事業費　　　　　　　　　　　　　　　　　　　　　合計　ｄ＝ａ＋ｂ＋ｃ　　 </t>
    <rPh sb="2" eb="3">
      <t>ショウ</t>
    </rPh>
    <rPh sb="5" eb="7">
      <t>カイシュウ</t>
    </rPh>
    <rPh sb="11" eb="13">
      <t>ケンセツ</t>
    </rPh>
    <rPh sb="13" eb="15">
      <t>コウジ</t>
    </rPh>
    <rPh sb="15" eb="16">
      <t>トウ</t>
    </rPh>
    <rPh sb="17" eb="18">
      <t>カカ</t>
    </rPh>
    <rPh sb="19" eb="22">
      <t>ジギョウヒ</t>
    </rPh>
    <phoneticPr fontId="2"/>
  </si>
  <si>
    <t>５．省エネ改修における建設工事等に係る補助対象事業費　　　　　　　　　　　　　　　合計　ｄ’＝ａ’＋ｂ＋ｃ　</t>
    <rPh sb="2" eb="3">
      <t>ショウ</t>
    </rPh>
    <rPh sb="5" eb="7">
      <t>カイシュウ</t>
    </rPh>
    <rPh sb="11" eb="13">
      <t>ケンセツ</t>
    </rPh>
    <rPh sb="13" eb="15">
      <t>コウジ</t>
    </rPh>
    <rPh sb="15" eb="16">
      <t>トウ</t>
    </rPh>
    <rPh sb="17" eb="18">
      <t>カカ</t>
    </rPh>
    <rPh sb="19" eb="21">
      <t>ホジョ</t>
    </rPh>
    <rPh sb="21" eb="23">
      <t>タイショウ</t>
    </rPh>
    <rPh sb="23" eb="26">
      <t>ジギョウヒ</t>
    </rPh>
    <phoneticPr fontId="2"/>
  </si>
  <si>
    <t>参考様式２－３</t>
    <phoneticPr fontId="2"/>
  </si>
  <si>
    <t>エネルギー使用量の計測等に係る補助対象事業費の内訳</t>
    <phoneticPr fontId="2"/>
  </si>
  <si>
    <t>６．設備費（計測機器費）</t>
    <phoneticPr fontId="2"/>
  </si>
  <si>
    <t>小計　①</t>
    <rPh sb="0" eb="2">
      <t>ショウケイ</t>
    </rPh>
    <phoneticPr fontId="2"/>
  </si>
  <si>
    <t>７．設置工事費（機器設置費等）</t>
    <phoneticPr fontId="2"/>
  </si>
  <si>
    <t>小計　②</t>
    <rPh sb="0" eb="2">
      <t>ショウケイ</t>
    </rPh>
    <phoneticPr fontId="2"/>
  </si>
  <si>
    <t>８．エネルギー使用量の計測等に係る事業費　合計　③＝①＋②</t>
    <rPh sb="17" eb="20">
      <t>ジギョウヒ</t>
    </rPh>
    <rPh sb="21" eb="23">
      <t>ゴウケイ</t>
    </rPh>
    <phoneticPr fontId="2"/>
  </si>
  <si>
    <t>省エネルギー性能の表示に係る補助対象事業費の内訳</t>
    <rPh sb="9" eb="11">
      <t>ヒョウジ</t>
    </rPh>
    <rPh sb="14" eb="16">
      <t>ホジョ</t>
    </rPh>
    <rPh sb="16" eb="18">
      <t>タイショウ</t>
    </rPh>
    <rPh sb="18" eb="20">
      <t>ジギョウ</t>
    </rPh>
    <rPh sb="20" eb="21">
      <t>ヒ</t>
    </rPh>
    <rPh sb="22" eb="24">
      <t>ウチワケ</t>
    </rPh>
    <phoneticPr fontId="2"/>
  </si>
  <si>
    <t>９．省エネルギー性能の表示に係る費用</t>
    <rPh sb="2" eb="3">
      <t>ショウ</t>
    </rPh>
    <rPh sb="8" eb="10">
      <t>セイノウ</t>
    </rPh>
    <rPh sb="11" eb="13">
      <t>ヒョウジ</t>
    </rPh>
    <rPh sb="14" eb="15">
      <t>カカ</t>
    </rPh>
    <rPh sb="16" eb="18">
      <t>ヒヨウ</t>
    </rPh>
    <phoneticPr fontId="2"/>
  </si>
  <si>
    <t>小計　④</t>
    <rPh sb="0" eb="2">
      <t>ショウケイ</t>
    </rPh>
    <phoneticPr fontId="2"/>
  </si>
  <si>
    <t>※</t>
    <phoneticPr fontId="2"/>
  </si>
  <si>
    <t>省エネルギー性能の表示に係る費用は、提案申請時の金額を超えて申請する事はできません。</t>
    <rPh sb="0" eb="1">
      <t>ショウ</t>
    </rPh>
    <rPh sb="6" eb="8">
      <t>セイノウ</t>
    </rPh>
    <rPh sb="9" eb="11">
      <t>ヒョウジ</t>
    </rPh>
    <rPh sb="12" eb="13">
      <t>カカ</t>
    </rPh>
    <rPh sb="14" eb="16">
      <t>ヒヨウ</t>
    </rPh>
    <rPh sb="18" eb="20">
      <t>テイアン</t>
    </rPh>
    <rPh sb="20" eb="23">
      <t>シンセイジ</t>
    </rPh>
    <rPh sb="24" eb="26">
      <t>キンガク</t>
    </rPh>
    <rPh sb="27" eb="28">
      <t>コ</t>
    </rPh>
    <rPh sb="30" eb="32">
      <t>シンセイ</t>
    </rPh>
    <rPh sb="34" eb="35">
      <t>コト</t>
    </rPh>
    <phoneticPr fontId="2"/>
  </si>
  <si>
    <t>尚、提案申請時から交付申請時の差額を省エネ改修工費費及びエネルギー使用量の測定等の費用として</t>
    <rPh sb="0" eb="1">
      <t>ナオ</t>
    </rPh>
    <rPh sb="2" eb="4">
      <t>テイアン</t>
    </rPh>
    <rPh sb="4" eb="6">
      <t>シンセイ</t>
    </rPh>
    <rPh sb="6" eb="7">
      <t>ジ</t>
    </rPh>
    <rPh sb="9" eb="11">
      <t>コウフ</t>
    </rPh>
    <rPh sb="11" eb="13">
      <t>シンセイ</t>
    </rPh>
    <rPh sb="13" eb="14">
      <t>ジ</t>
    </rPh>
    <rPh sb="15" eb="17">
      <t>サガク</t>
    </rPh>
    <rPh sb="18" eb="19">
      <t>ショウ</t>
    </rPh>
    <rPh sb="21" eb="23">
      <t>カイシュウ</t>
    </rPh>
    <rPh sb="23" eb="25">
      <t>コウヒ</t>
    </rPh>
    <rPh sb="25" eb="26">
      <t>ヒ</t>
    </rPh>
    <rPh sb="26" eb="27">
      <t>オヨ</t>
    </rPh>
    <rPh sb="33" eb="35">
      <t>シヨウ</t>
    </rPh>
    <rPh sb="35" eb="36">
      <t>リョウ</t>
    </rPh>
    <rPh sb="37" eb="39">
      <t>ソクテイ</t>
    </rPh>
    <rPh sb="39" eb="40">
      <t>ナド</t>
    </rPh>
    <rPh sb="41" eb="43">
      <t>ヒヨウ</t>
    </rPh>
    <phoneticPr fontId="2"/>
  </si>
  <si>
    <t>移動することもできません。</t>
    <phoneticPr fontId="2"/>
  </si>
  <si>
    <t>参考様式２－４</t>
    <phoneticPr fontId="2"/>
  </si>
  <si>
    <t>１．バリアフリー改修工事の工事内容および事業費の内訳</t>
    <rPh sb="8" eb="10">
      <t>カイシュウ</t>
    </rPh>
    <rPh sb="10" eb="12">
      <t>コウジ</t>
    </rPh>
    <rPh sb="13" eb="15">
      <t>コウジ</t>
    </rPh>
    <rPh sb="15" eb="17">
      <t>ナイヨウ</t>
    </rPh>
    <rPh sb="20" eb="22">
      <t>ジギョウ</t>
    </rPh>
    <rPh sb="22" eb="23">
      <t>ヒ</t>
    </rPh>
    <rPh sb="24" eb="26">
      <t>ウチワケ</t>
    </rPh>
    <phoneticPr fontId="2"/>
  </si>
  <si>
    <t>※１</t>
    <phoneticPr fontId="2"/>
  </si>
  <si>
    <t>様式１の提案申請書でバリアフリー改修工事を「実施する」にチェックされた場合は、</t>
    <rPh sb="0" eb="2">
      <t>ヨウシキ</t>
    </rPh>
    <rPh sb="4" eb="6">
      <t>テイアン</t>
    </rPh>
    <rPh sb="6" eb="9">
      <t>シンセイショ</t>
    </rPh>
    <rPh sb="16" eb="18">
      <t>カイシュウ</t>
    </rPh>
    <rPh sb="18" eb="20">
      <t>コウジ</t>
    </rPh>
    <rPh sb="22" eb="24">
      <t>ジッシ</t>
    </rPh>
    <rPh sb="35" eb="37">
      <t>バアイ</t>
    </rPh>
    <phoneticPr fontId="2"/>
  </si>
  <si>
    <t>本様式に沿って工事種別、施工部位の当該部分に□を■としてチェックをしてください。</t>
    <phoneticPr fontId="2"/>
  </si>
  <si>
    <t>また、併せて当該工事の工事箇所数およびその工事費を記入してください。</t>
    <rPh sb="3" eb="4">
      <t>アワ</t>
    </rPh>
    <phoneticPr fontId="2"/>
  </si>
  <si>
    <t>様式１で「実施しない」にチェックされた場合は、本様式の提出は必要ありません。</t>
    <rPh sb="0" eb="2">
      <t>ヨウシキ</t>
    </rPh>
    <rPh sb="19" eb="21">
      <t>バアイ</t>
    </rPh>
    <rPh sb="22" eb="23">
      <t>ホ</t>
    </rPh>
    <rPh sb="23" eb="24">
      <t>ホン</t>
    </rPh>
    <rPh sb="24" eb="26">
      <t>ヨウシキ</t>
    </rPh>
    <rPh sb="26" eb="28">
      <t>テイシュツ</t>
    </rPh>
    <rPh sb="29" eb="31">
      <t>ヒツヨウ</t>
    </rPh>
    <phoneticPr fontId="2"/>
  </si>
  <si>
    <t>※２</t>
    <phoneticPr fontId="2"/>
  </si>
  <si>
    <t>バリアフリー改修工事を実施する工事場所が分かる図面を別添資料として提出してください。</t>
    <rPh sb="6" eb="8">
      <t>カイシュウ</t>
    </rPh>
    <rPh sb="8" eb="10">
      <t>コウジ</t>
    </rPh>
    <rPh sb="11" eb="13">
      <t>ジッシ</t>
    </rPh>
    <rPh sb="15" eb="17">
      <t>コウジ</t>
    </rPh>
    <rPh sb="17" eb="19">
      <t>バショ</t>
    </rPh>
    <rPh sb="20" eb="21">
      <t>ワ</t>
    </rPh>
    <rPh sb="23" eb="25">
      <t>ズメン</t>
    </rPh>
    <rPh sb="26" eb="28">
      <t>ベッテン</t>
    </rPh>
    <rPh sb="28" eb="30">
      <t>シリョウ</t>
    </rPh>
    <rPh sb="33" eb="35">
      <t>テイシュツ</t>
    </rPh>
    <phoneticPr fontId="2"/>
  </si>
  <si>
    <t>施工部位</t>
    <rPh sb="0" eb="2">
      <t>セコウ</t>
    </rPh>
    <rPh sb="2" eb="4">
      <t>ブイ</t>
    </rPh>
    <phoneticPr fontId="2"/>
  </si>
  <si>
    <t>工事有</t>
    <rPh sb="0" eb="2">
      <t>コウジ</t>
    </rPh>
    <rPh sb="2" eb="3">
      <t>アリ</t>
    </rPh>
    <phoneticPr fontId="2"/>
  </si>
  <si>
    <t>工事
箇所数</t>
    <rPh sb="0" eb="2">
      <t>コウジ</t>
    </rPh>
    <rPh sb="3" eb="5">
      <t>カショ</t>
    </rPh>
    <rPh sb="5" eb="6">
      <t>スウ</t>
    </rPh>
    <phoneticPr fontId="2"/>
  </si>
  <si>
    <t>Ⅰ）出入口</t>
    <rPh sb="2" eb="5">
      <t>デイリグチ</t>
    </rPh>
    <phoneticPr fontId="2"/>
  </si>
  <si>
    <t>ヵ所</t>
    <rPh sb="1" eb="2">
      <t>ショ</t>
    </rPh>
    <phoneticPr fontId="2"/>
  </si>
  <si>
    <t>Ⅱ）廊下等</t>
    <rPh sb="2" eb="4">
      <t>ロウカ</t>
    </rPh>
    <rPh sb="4" eb="5">
      <t>トウ</t>
    </rPh>
    <phoneticPr fontId="2"/>
  </si>
  <si>
    <t>Ⅲ）階段</t>
    <rPh sb="2" eb="4">
      <t>カイダン</t>
    </rPh>
    <phoneticPr fontId="2"/>
  </si>
  <si>
    <t>Ⅳ）傾斜路（スロープ）</t>
    <rPh sb="2" eb="4">
      <t>ケイシャ</t>
    </rPh>
    <rPh sb="4" eb="5">
      <t>ロ</t>
    </rPh>
    <phoneticPr fontId="2"/>
  </si>
  <si>
    <t>Ⅴ）エレベーター（Ⅵ)に規定するものを除く。）及びその乗降ロビー</t>
    <rPh sb="12" eb="14">
      <t>キテイ</t>
    </rPh>
    <rPh sb="19" eb="20">
      <t>ノゾ</t>
    </rPh>
    <rPh sb="23" eb="24">
      <t>オヨ</t>
    </rPh>
    <rPh sb="27" eb="29">
      <t>ジョウコウ</t>
    </rPh>
    <phoneticPr fontId="2"/>
  </si>
  <si>
    <t>Ⅵ）特殊な構造又は使用形態のエレベーター</t>
    <rPh sb="2" eb="4">
      <t>トクシュ</t>
    </rPh>
    <rPh sb="5" eb="7">
      <t>コウゾウ</t>
    </rPh>
    <rPh sb="7" eb="8">
      <t>マタ</t>
    </rPh>
    <rPh sb="9" eb="11">
      <t>シヨウ</t>
    </rPh>
    <rPh sb="11" eb="13">
      <t>ケイタイ</t>
    </rPh>
    <phoneticPr fontId="2"/>
  </si>
  <si>
    <t>Ⅶ）特殊な構造又は使用形態のエスカレーター</t>
    <rPh sb="2" eb="4">
      <t>トクシュ</t>
    </rPh>
    <rPh sb="5" eb="7">
      <t>コウゾウ</t>
    </rPh>
    <rPh sb="7" eb="8">
      <t>マタ</t>
    </rPh>
    <rPh sb="9" eb="11">
      <t>シヨウ</t>
    </rPh>
    <rPh sb="11" eb="13">
      <t>ケイタイ</t>
    </rPh>
    <phoneticPr fontId="2"/>
  </si>
  <si>
    <t>車いす使用者用便房</t>
    <rPh sb="0" eb="1">
      <t>クルマ</t>
    </rPh>
    <rPh sb="3" eb="6">
      <t>シヨウシャ</t>
    </rPh>
    <rPh sb="6" eb="7">
      <t>ヨウ</t>
    </rPh>
    <rPh sb="7" eb="8">
      <t>ベン</t>
    </rPh>
    <rPh sb="8" eb="9">
      <t>ボウ</t>
    </rPh>
    <phoneticPr fontId="2"/>
  </si>
  <si>
    <t>Ⅷ）便所</t>
    <rPh sb="2" eb="4">
      <t>ベンジョ</t>
    </rPh>
    <phoneticPr fontId="2"/>
  </si>
  <si>
    <t>水洗器具を設けた便房</t>
    <rPh sb="0" eb="2">
      <t>スイセン</t>
    </rPh>
    <rPh sb="2" eb="4">
      <t>キグ</t>
    </rPh>
    <rPh sb="5" eb="6">
      <t>モウ</t>
    </rPh>
    <rPh sb="8" eb="9">
      <t>ベン</t>
    </rPh>
    <rPh sb="9" eb="10">
      <t>ボウ</t>
    </rPh>
    <phoneticPr fontId="2"/>
  </si>
  <si>
    <t>男子用小便器</t>
    <rPh sb="0" eb="3">
      <t>ダンシヨウ</t>
    </rPh>
    <rPh sb="3" eb="6">
      <t>ショウベンキ</t>
    </rPh>
    <phoneticPr fontId="2"/>
  </si>
  <si>
    <t xml:space="preserve"> ９．バリアフリー改修工事に係る事業費　合計</t>
    <rPh sb="9" eb="11">
      <t>カイシュウ</t>
    </rPh>
    <rPh sb="11" eb="13">
      <t>コウジ</t>
    </rPh>
    <rPh sb="14" eb="15">
      <t>カカ</t>
    </rPh>
    <rPh sb="16" eb="18">
      <t>ジギョウ</t>
    </rPh>
    <rPh sb="18" eb="19">
      <t>ヒ</t>
    </rPh>
    <rPh sb="20" eb="22">
      <t>ゴウケイ</t>
    </rPh>
    <phoneticPr fontId="2"/>
  </si>
  <si>
    <t>ヵ所</t>
    <phoneticPr fontId="2"/>
  </si>
  <si>
    <t>注２）特記すべき事項がある場合は、備考欄に記載してください。</t>
    <rPh sb="0" eb="1">
      <t>チュウ</t>
    </rPh>
    <rPh sb="3" eb="5">
      <t>トッキ</t>
    </rPh>
    <rPh sb="8" eb="10">
      <t>ジコウ</t>
    </rPh>
    <rPh sb="13" eb="15">
      <t>バアイ</t>
    </rPh>
    <rPh sb="17" eb="19">
      <t>ビコウ</t>
    </rPh>
    <rPh sb="19" eb="20">
      <t>ラン</t>
    </rPh>
    <rPh sb="21" eb="23">
      <t>キサイ</t>
    </rPh>
    <phoneticPr fontId="2"/>
  </si>
  <si>
    <t>複数棟用</t>
    <rPh sb="0" eb="2">
      <t>フクスウ</t>
    </rPh>
    <rPh sb="2" eb="3">
      <t>トウ</t>
    </rPh>
    <rPh sb="3" eb="4">
      <t>ヨウ</t>
    </rPh>
    <phoneticPr fontId="2"/>
  </si>
  <si>
    <t>参考様式２－１(集計表)</t>
    <rPh sb="8" eb="10">
      <t>シュウケイ</t>
    </rPh>
    <rPh sb="10" eb="11">
      <t>ヒョウ</t>
    </rPh>
    <phoneticPr fontId="2"/>
  </si>
  <si>
    <t>補助対象事業費内訳（１）
（バリアフリー改修工事無し）</t>
    <rPh sb="0" eb="2">
      <t>ホジョ</t>
    </rPh>
    <rPh sb="2" eb="4">
      <t>タイショウ</t>
    </rPh>
    <rPh sb="4" eb="7">
      <t>ジギョウヒ</t>
    </rPh>
    <rPh sb="7" eb="9">
      <t>ウチワケ</t>
    </rPh>
    <rPh sb="24" eb="25">
      <t>ナ</t>
    </rPh>
    <phoneticPr fontId="2"/>
  </si>
  <si>
    <t>項目の計算式のうち、ｂ～ｄ、ｄ'、③、④、オ、カ、キ、ク、ケ、ソは参考様式２－１（建物毎）の数値を記載してください。</t>
    <rPh sb="41" eb="43">
      <t>タテモノ</t>
    </rPh>
    <rPh sb="43" eb="44">
      <t>ゴト</t>
    </rPh>
    <rPh sb="46" eb="48">
      <t>スウチ</t>
    </rPh>
    <rPh sb="49" eb="51">
      <t>キサイ</t>
    </rPh>
    <phoneticPr fontId="2"/>
  </si>
  <si>
    <t>金額
(単位：千円）</t>
    <rPh sb="0" eb="2">
      <t>キンガク</t>
    </rPh>
    <phoneticPr fontId="2"/>
  </si>
  <si>
    <t>（１）省エネ改修における建設工事等</t>
    <rPh sb="12" eb="14">
      <t>ケンセツ</t>
    </rPh>
    <rPh sb="14" eb="16">
      <t>コウジ</t>
    </rPh>
    <rPh sb="16" eb="17">
      <t>トウ</t>
    </rPh>
    <phoneticPr fontId="2"/>
  </si>
  <si>
    <t xml:space="preserve"> 建物１：</t>
  </si>
  <si>
    <t xml:space="preserve"> 建物２：</t>
    <phoneticPr fontId="2"/>
  </si>
  <si>
    <t xml:space="preserve"> 建物３：</t>
  </si>
  <si>
    <t xml:space="preserve"> 全体</t>
    <rPh sb="1" eb="3">
      <t>ゼンタイ</t>
    </rPh>
    <phoneticPr fontId="2"/>
  </si>
  <si>
    <t xml:space="preserve"> Σｄ</t>
    <phoneticPr fontId="2"/>
  </si>
  <si>
    <t xml:space="preserve"> ③</t>
  </si>
  <si>
    <t xml:space="preserve"> Σ③</t>
    <phoneticPr fontId="2"/>
  </si>
  <si>
    <t>（３）省エネルギー性能の表示</t>
    <rPh sb="3" eb="4">
      <t>ショウ</t>
    </rPh>
    <rPh sb="9" eb="11">
      <t>セイノウ</t>
    </rPh>
    <rPh sb="12" eb="14">
      <t>ヒョウジ</t>
    </rPh>
    <phoneticPr fontId="2"/>
  </si>
  <si>
    <t xml:space="preserve"> ④</t>
    <phoneticPr fontId="2"/>
  </si>
  <si>
    <t xml:space="preserve"> Σ④</t>
    <phoneticPr fontId="2"/>
  </si>
  <si>
    <r>
      <t xml:space="preserve"> ア＝Σｄ＋Σ③</t>
    </r>
    <r>
      <rPr>
        <sz val="11"/>
        <rFont val="ＭＳ Ｐゴシック"/>
        <family val="3"/>
        <charset val="128"/>
      </rPr>
      <t>＋Σ④</t>
    </r>
    <phoneticPr fontId="2"/>
  </si>
  <si>
    <t>（１）省エネ改修における建設工事等</t>
    <phoneticPr fontId="2"/>
  </si>
  <si>
    <t xml:space="preserve"> 建物１：</t>
    <rPh sb="1" eb="3">
      <t>タテモノ</t>
    </rPh>
    <phoneticPr fontId="2"/>
  </si>
  <si>
    <t>工事費</t>
    <phoneticPr fontId="2"/>
  </si>
  <si>
    <t xml:space="preserve"> 建物２：</t>
    <rPh sb="1" eb="3">
      <t>タテモノ</t>
    </rPh>
    <phoneticPr fontId="2"/>
  </si>
  <si>
    <t xml:space="preserve"> イ＝ａ’＋ｃ</t>
  </si>
  <si>
    <t>全体</t>
    <rPh sb="0" eb="2">
      <t>ゼンタイ</t>
    </rPh>
    <phoneticPr fontId="2"/>
  </si>
  <si>
    <t xml:space="preserve"> Σイ</t>
    <phoneticPr fontId="2"/>
  </si>
  <si>
    <t>設備費</t>
    <rPh sb="0" eb="2">
      <t>セツビ</t>
    </rPh>
    <phoneticPr fontId="2"/>
  </si>
  <si>
    <t xml:space="preserve"> ウ＝ｂ</t>
  </si>
  <si>
    <t xml:space="preserve"> 建物３：</t>
    <phoneticPr fontId="2"/>
  </si>
  <si>
    <t xml:space="preserve"> Σウ</t>
    <phoneticPr fontId="2"/>
  </si>
  <si>
    <t xml:space="preserve"> エ＝ｄ’＝Σイ＋Σウ</t>
    <phoneticPr fontId="2"/>
  </si>
  <si>
    <t>建物１：</t>
    <phoneticPr fontId="2"/>
  </si>
  <si>
    <t xml:space="preserve"> オ</t>
    <phoneticPr fontId="2"/>
  </si>
  <si>
    <t>建物２：</t>
    <phoneticPr fontId="2"/>
  </si>
  <si>
    <t xml:space="preserve"> オ</t>
  </si>
  <si>
    <t>建物３：</t>
    <phoneticPr fontId="2"/>
  </si>
  <si>
    <t xml:space="preserve"> Σオ</t>
    <phoneticPr fontId="2"/>
  </si>
  <si>
    <t>工事費</t>
  </si>
  <si>
    <t xml:space="preserve"> カ</t>
    <phoneticPr fontId="2"/>
  </si>
  <si>
    <t xml:space="preserve"> カ</t>
  </si>
  <si>
    <t>全体</t>
    <phoneticPr fontId="2"/>
  </si>
  <si>
    <t xml:space="preserve"> Σカ</t>
    <phoneticPr fontId="2"/>
  </si>
  <si>
    <t xml:space="preserve"> キ</t>
    <phoneticPr fontId="2"/>
  </si>
  <si>
    <t xml:space="preserve"> キ</t>
  </si>
  <si>
    <t xml:space="preserve"> Σキ</t>
    <phoneticPr fontId="2"/>
  </si>
  <si>
    <t>参考様式２－１(集計表)</t>
    <rPh sb="0" eb="2">
      <t>サンコウ</t>
    </rPh>
    <rPh sb="8" eb="10">
      <t>シュウケイ</t>
    </rPh>
    <rPh sb="10" eb="11">
      <t>ヒョウ</t>
    </rPh>
    <phoneticPr fontId="2"/>
  </si>
  <si>
    <t>補助対象事業費内訳（２）
（バリアフリー改修工事無し）</t>
    <rPh sb="0" eb="2">
      <t>ホジョ</t>
    </rPh>
    <rPh sb="2" eb="4">
      <t>タイショウ</t>
    </rPh>
    <rPh sb="4" eb="7">
      <t>ジギョウヒ</t>
    </rPh>
    <rPh sb="7" eb="9">
      <t>ウチワケ</t>
    </rPh>
    <rPh sb="24" eb="25">
      <t>ナ</t>
    </rPh>
    <phoneticPr fontId="2"/>
  </si>
  <si>
    <t>（１）省エネ改修における建設工事等及びエネルギー使用量の計測等に係る補助額</t>
    <phoneticPr fontId="2"/>
  </si>
  <si>
    <t>建物１：</t>
    <rPh sb="0" eb="2">
      <t>タテモノ</t>
    </rPh>
    <phoneticPr fontId="2"/>
  </si>
  <si>
    <t xml:space="preserve"> ク</t>
    <phoneticPr fontId="2"/>
  </si>
  <si>
    <t xml:space="preserve"> ケ</t>
    <phoneticPr fontId="2"/>
  </si>
  <si>
    <t>建物２：</t>
    <rPh sb="0" eb="2">
      <t>タテモノ</t>
    </rPh>
    <phoneticPr fontId="2"/>
  </si>
  <si>
    <t xml:space="preserve"> ク</t>
  </si>
  <si>
    <t xml:space="preserve"> ケ</t>
  </si>
  <si>
    <t>建物３：</t>
    <rPh sb="0" eb="2">
      <t>タテモノ</t>
    </rPh>
    <phoneticPr fontId="2"/>
  </si>
  <si>
    <t xml:space="preserve"> ∑ク</t>
  </si>
  <si>
    <t xml:space="preserve"> ∑ケ</t>
  </si>
  <si>
    <t>（２）省エネルギー性能の表示に係る補助額</t>
    <rPh sb="3" eb="4">
      <t>ショウ</t>
    </rPh>
    <rPh sb="9" eb="11">
      <t>セイノウ</t>
    </rPh>
    <rPh sb="12" eb="14">
      <t>ヒョウジ</t>
    </rPh>
    <rPh sb="15" eb="16">
      <t>カカ</t>
    </rPh>
    <rPh sb="17" eb="19">
      <t>ホジョ</t>
    </rPh>
    <rPh sb="19" eb="20">
      <t>ガク</t>
    </rPh>
    <phoneticPr fontId="2"/>
  </si>
  <si>
    <t xml:space="preserve"> コ</t>
    <phoneticPr fontId="2"/>
  </si>
  <si>
    <t xml:space="preserve"> コ</t>
    <phoneticPr fontId="2"/>
  </si>
  <si>
    <t>全体</t>
    <rPh sb="0" eb="2">
      <t>ゼンタイ</t>
    </rPh>
    <phoneticPr fontId="2"/>
  </si>
  <si>
    <t xml:space="preserve"> Σコ</t>
    <phoneticPr fontId="2"/>
  </si>
  <si>
    <t xml:space="preserve"> ソ</t>
    <phoneticPr fontId="2"/>
  </si>
  <si>
    <t xml:space="preserve"> ソ</t>
  </si>
  <si>
    <t xml:space="preserve"> ∑ソ、または５０百万円のいずれか低い額</t>
    <phoneticPr fontId="2"/>
  </si>
  <si>
    <t>参考様式２－１(建物毎)</t>
    <rPh sb="8" eb="10">
      <t>タテモノ</t>
    </rPh>
    <rPh sb="10" eb="11">
      <t>ゴト</t>
    </rPh>
    <phoneticPr fontId="2"/>
  </si>
  <si>
    <t>※建物ごとに作成してください。</t>
    <rPh sb="1" eb="3">
      <t>タテモノ</t>
    </rPh>
    <rPh sb="6" eb="8">
      <t>サクセイ</t>
    </rPh>
    <phoneticPr fontId="2"/>
  </si>
  <si>
    <t xml:space="preserve">  オ：③が100万円を超える場合はｄ×10％と③のいずれか低い額、③が100万円以下の場合は③</t>
    <phoneticPr fontId="2"/>
  </si>
  <si>
    <t>補助対象事業費内訳（１）
（バリアフリー改修工事を実施する場合）</t>
    <rPh sb="0" eb="2">
      <t>ホジョ</t>
    </rPh>
    <rPh sb="2" eb="4">
      <t>タイショウ</t>
    </rPh>
    <rPh sb="4" eb="7">
      <t>ジギョウヒ</t>
    </rPh>
    <rPh sb="7" eb="9">
      <t>ウチワケ</t>
    </rPh>
    <rPh sb="25" eb="27">
      <t>ジッシ</t>
    </rPh>
    <rPh sb="29" eb="31">
      <t>バアイ</t>
    </rPh>
    <phoneticPr fontId="2"/>
  </si>
  <si>
    <t>項目の計算式のうち、ｂ～ｄ、ａ'、③、④、オ、カ、キ、ケ、コ、サ、シ、ナ、ニは参考様式２－１（建物毎）より、９．は参考様式２－４の数値を記載してください。</t>
    <rPh sb="47" eb="49">
      <t>タテモノ</t>
    </rPh>
    <rPh sb="49" eb="50">
      <t>ゴト</t>
    </rPh>
    <phoneticPr fontId="2"/>
  </si>
  <si>
    <t xml:space="preserve"> 建物３：</t>
    <phoneticPr fontId="2"/>
  </si>
  <si>
    <t>（３）省エネルギー性能の表示</t>
    <phoneticPr fontId="2"/>
  </si>
  <si>
    <t xml:space="preserve"> ９．</t>
  </si>
  <si>
    <t xml:space="preserve"> Σ９．</t>
    <phoneticPr fontId="2"/>
  </si>
  <si>
    <t xml:space="preserve"> ア＝Σｄ＋Σ③＋Σ④＋Σ９．</t>
    <phoneticPr fontId="2"/>
  </si>
  <si>
    <t xml:space="preserve"> エ＝ｄ’＝Σイ＋Σウ</t>
  </si>
  <si>
    <t>建物１：</t>
    <phoneticPr fontId="2"/>
  </si>
  <si>
    <t>建物２：</t>
    <phoneticPr fontId="2"/>
  </si>
  <si>
    <t>建物３：</t>
    <phoneticPr fontId="2"/>
  </si>
  <si>
    <t>（３）省エネルギー性能の表示</t>
    <phoneticPr fontId="2"/>
  </si>
  <si>
    <t xml:space="preserve"> ク＝ ９．</t>
    <phoneticPr fontId="2"/>
  </si>
  <si>
    <t xml:space="preserve"> ク＝ ９．</t>
  </si>
  <si>
    <t xml:space="preserve"> Σク</t>
    <phoneticPr fontId="2"/>
  </si>
  <si>
    <t>補助対象事業費内訳（２）
（バリアフリー改修工事を実施する場合）</t>
    <rPh sb="0" eb="2">
      <t>ホジョ</t>
    </rPh>
    <rPh sb="2" eb="4">
      <t>タイショウ</t>
    </rPh>
    <rPh sb="4" eb="7">
      <t>ジギョウヒ</t>
    </rPh>
    <rPh sb="7" eb="9">
      <t>ウチワケ</t>
    </rPh>
    <rPh sb="25" eb="27">
      <t>ジッシ</t>
    </rPh>
    <rPh sb="29" eb="31">
      <t>バアイ</t>
    </rPh>
    <phoneticPr fontId="2"/>
  </si>
  <si>
    <t xml:space="preserve"> コ</t>
  </si>
  <si>
    <t xml:space="preserve"> ∑ケ</t>
    <phoneticPr fontId="2"/>
  </si>
  <si>
    <t xml:space="preserve"> ∑コ</t>
    <phoneticPr fontId="2"/>
  </si>
  <si>
    <t>（２）省エネルギー性能の表示に係る補助額</t>
    <rPh sb="3" eb="4">
      <t>ショウ</t>
    </rPh>
    <rPh sb="9" eb="11">
      <t>セイノウ</t>
    </rPh>
    <rPh sb="12" eb="14">
      <t>ヒョウジ</t>
    </rPh>
    <rPh sb="15" eb="16">
      <t>カカ</t>
    </rPh>
    <rPh sb="17" eb="19">
      <t>ホジョ</t>
    </rPh>
    <rPh sb="19" eb="20">
      <t>ガク</t>
    </rPh>
    <phoneticPr fontId="2"/>
  </si>
  <si>
    <t xml:space="preserve"> サ</t>
  </si>
  <si>
    <t xml:space="preserve"> ∑サ</t>
    <phoneticPr fontId="2"/>
  </si>
  <si>
    <t>（３）バリアフリー改修工事</t>
    <phoneticPr fontId="2"/>
  </si>
  <si>
    <t xml:space="preserve"> シ</t>
    <phoneticPr fontId="2"/>
  </si>
  <si>
    <t xml:space="preserve"> シ</t>
  </si>
  <si>
    <t xml:space="preserve"> ∑シ</t>
    <phoneticPr fontId="2"/>
  </si>
  <si>
    <t>建設工事等、ｴﾈﾙｷﾞｰ計測等及び省ｴﾈﾙｷﾞｰ性能の表示</t>
    <phoneticPr fontId="2"/>
  </si>
  <si>
    <t xml:space="preserve"> ス：「∑ナ」、または５０百万円のいずれか低い額</t>
    <phoneticPr fontId="2"/>
  </si>
  <si>
    <t xml:space="preserve"> ス＋セ</t>
    <phoneticPr fontId="2"/>
  </si>
  <si>
    <t>※建物ごとに作成してください。</t>
    <phoneticPr fontId="2"/>
  </si>
  <si>
    <t>○棟目／計○棟</t>
    <phoneticPr fontId="2"/>
  </si>
  <si>
    <t xml:space="preserve"> カ＝オ×②／③</t>
    <phoneticPr fontId="2"/>
  </si>
  <si>
    <t xml:space="preserve"> ニ：ト、または２５百万円のいずれか低い額。
ただし、「ナ」の金額以下であること</t>
    <rPh sb="10" eb="11">
      <t>ヒャク</t>
    </rPh>
    <rPh sb="11" eb="13">
      <t>マンエン</t>
    </rPh>
    <rPh sb="18" eb="19">
      <t>ヒク</t>
    </rPh>
    <rPh sb="20" eb="21">
      <t>ガク</t>
    </rPh>
    <rPh sb="31" eb="33">
      <t>キンガク</t>
    </rPh>
    <rPh sb="33" eb="35">
      <t>イカ</t>
    </rPh>
    <phoneticPr fontId="2"/>
  </si>
  <si>
    <t>金額
(単位：千円)</t>
    <rPh sb="0" eb="2">
      <t>キンガク</t>
    </rPh>
    <phoneticPr fontId="2"/>
  </si>
  <si>
    <t>４．省エネ改修における建設工事等に係る事業費</t>
    <rPh sb="2" eb="3">
      <t>ショウ</t>
    </rPh>
    <rPh sb="5" eb="7">
      <t>カイシュウ</t>
    </rPh>
    <rPh sb="11" eb="13">
      <t>ケンセツ</t>
    </rPh>
    <rPh sb="13" eb="15">
      <t>コウジ</t>
    </rPh>
    <rPh sb="15" eb="16">
      <t>トウ</t>
    </rPh>
    <rPh sb="17" eb="18">
      <t>カカ</t>
    </rPh>
    <rPh sb="19" eb="22">
      <t>ジギョウヒ</t>
    </rPh>
    <phoneticPr fontId="2"/>
  </si>
  <si>
    <t>　合計　ｄ＝ａ＋ｂ＋ｃ</t>
    <phoneticPr fontId="2"/>
  </si>
  <si>
    <t>５．省エネ改修における建設工事等に係る補助対象事業費</t>
    <rPh sb="2" eb="3">
      <t>ショウ</t>
    </rPh>
    <rPh sb="5" eb="7">
      <t>カイシュウ</t>
    </rPh>
    <rPh sb="11" eb="13">
      <t>ケンセツ</t>
    </rPh>
    <rPh sb="13" eb="15">
      <t>コウジ</t>
    </rPh>
    <rPh sb="15" eb="16">
      <t>トウ</t>
    </rPh>
    <rPh sb="17" eb="18">
      <t>カカ</t>
    </rPh>
    <rPh sb="19" eb="21">
      <t>ホジョ</t>
    </rPh>
    <rPh sb="21" eb="23">
      <t>タイショウ</t>
    </rPh>
    <rPh sb="23" eb="26">
      <t>ジギョウヒ</t>
    </rPh>
    <phoneticPr fontId="2"/>
  </si>
  <si>
    <t xml:space="preserve"> 　合計　ｄ’＝ａ’＋ｂ＋ｃ　</t>
    <phoneticPr fontId="2"/>
  </si>
  <si>
    <t>補助対象事業費内訳</t>
    <rPh sb="0" eb="2">
      <t>ホジョ</t>
    </rPh>
    <rPh sb="2" eb="4">
      <t>タイショウ</t>
    </rPh>
    <rPh sb="4" eb="7">
      <t>ジギョウヒ</t>
    </rPh>
    <rPh sb="7" eb="9">
      <t>ウチワケ</t>
    </rPh>
    <phoneticPr fontId="2"/>
  </si>
  <si>
    <t>金額
（単位：千円）</t>
    <rPh sb="0" eb="2">
      <t>キンガク</t>
    </rPh>
    <phoneticPr fontId="2"/>
  </si>
  <si>
    <t>補 助 金 精 算 調 書</t>
  </si>
  <si>
    <t>（単位：円）</t>
  </si>
  <si>
    <t>区　　分</t>
    <phoneticPr fontId="2"/>
  </si>
  <si>
    <t>金　　額</t>
  </si>
  <si>
    <t>備　　考</t>
  </si>
  <si>
    <t>交付決定の内容</t>
  </si>
  <si>
    <t>補助事業に要する経費</t>
    <phoneticPr fontId="2"/>
  </si>
  <si>
    <t>補助金額</t>
    <phoneticPr fontId="2"/>
  </si>
  <si>
    <t>補助金換算額</t>
  </si>
  <si>
    <t>精算対象支払額</t>
    <phoneticPr fontId="2"/>
  </si>
  <si>
    <t>精算補助金額</t>
    <phoneticPr fontId="2"/>
  </si>
  <si>
    <t>補助金不用額</t>
    <phoneticPr fontId="2"/>
  </si>
  <si>
    <t>5=2-4</t>
    <phoneticPr fontId="2"/>
  </si>
  <si>
    <t>補助金受入済額</t>
    <rPh sb="0" eb="3">
      <t>ホジョキン</t>
    </rPh>
    <rPh sb="3" eb="5">
      <t>ウケイ</t>
    </rPh>
    <rPh sb="5" eb="6">
      <t>スミ</t>
    </rPh>
    <rPh sb="6" eb="7">
      <t>ガク</t>
    </rPh>
    <phoneticPr fontId="2"/>
  </si>
  <si>
    <t>差引受入未済額または超過額</t>
    <phoneticPr fontId="2"/>
  </si>
  <si>
    <t>7=6-4</t>
    <phoneticPr fontId="2"/>
  </si>
  <si>
    <t>※　精算補助金額は他の補助金の受け入れ未済額とすること。</t>
    <rPh sb="9" eb="10">
      <t>タ</t>
    </rPh>
    <rPh sb="11" eb="14">
      <t>ホジョキン</t>
    </rPh>
    <phoneticPr fontId="2"/>
  </si>
  <si>
    <t>※　添付する他の様式と金額が整合していること。</t>
  </si>
  <si>
    <t>科 目 別 決 算 内 訳</t>
    <phoneticPr fontId="2"/>
  </si>
  <si>
    <t>(単位：円)</t>
    <phoneticPr fontId="2"/>
  </si>
  <si>
    <t>省エネ改修工事費
(Ａ)</t>
    <rPh sb="0" eb="1">
      <t>ショウ</t>
    </rPh>
    <rPh sb="3" eb="5">
      <t>カイシュウ</t>
    </rPh>
    <rPh sb="5" eb="8">
      <t>コウジヒ</t>
    </rPh>
    <phoneticPr fontId="2"/>
  </si>
  <si>
    <r>
      <rPr>
        <sz val="10"/>
        <rFont val="ＭＳ 明朝"/>
        <family val="1"/>
        <charset val="128"/>
      </rPr>
      <t xml:space="preserve">附帯事務費（Ｄ) </t>
    </r>
    <r>
      <rPr>
        <sz val="11"/>
        <rFont val="ＭＳ 明朝"/>
        <family val="1"/>
        <charset val="128"/>
      </rPr>
      <t xml:space="preserve">
</t>
    </r>
    <r>
      <rPr>
        <sz val="9"/>
        <rFont val="ＭＳ 明朝"/>
        <family val="1"/>
        <charset val="128"/>
      </rPr>
      <t>((A＋B＋C)×2.2%以内)</t>
    </r>
    <phoneticPr fontId="2"/>
  </si>
  <si>
    <r>
      <t xml:space="preserve">補助金申請額合計
</t>
    </r>
    <r>
      <rPr>
        <sz val="9"/>
        <rFont val="ＭＳ 明朝"/>
        <family val="1"/>
        <charset val="128"/>
      </rPr>
      <t>（Ｉ）＝（Ｇ+Ｈ）</t>
    </r>
    <rPh sb="0" eb="3">
      <t>ホジョキン</t>
    </rPh>
    <rPh sb="3" eb="6">
      <t>シンセイガク</t>
    </rPh>
    <rPh sb="6" eb="7">
      <t>ゴウ</t>
    </rPh>
    <phoneticPr fontId="2"/>
  </si>
  <si>
    <t>交付決定額
(Ｊ)</t>
    <rPh sb="0" eb="2">
      <t>コウフ</t>
    </rPh>
    <phoneticPr fontId="2"/>
  </si>
  <si>
    <t>　　「あり」の場合は他の補助を受ける内容を具体的に記載した資料を添付して下さい。</t>
    <rPh sb="36" eb="37">
      <t>クダ</t>
    </rPh>
    <phoneticPr fontId="2"/>
  </si>
  <si>
    <t>（記載上の注意）</t>
  </si>
  <si>
    <r>
      <t>１.</t>
    </r>
    <r>
      <rPr>
        <sz val="7"/>
        <rFont val="ＭＳ 明朝"/>
        <family val="1"/>
        <charset val="128"/>
      </rPr>
      <t>  </t>
    </r>
    <r>
      <rPr>
        <sz val="9"/>
        <rFont val="ＭＳ 明朝"/>
        <family val="1"/>
        <charset val="128"/>
      </rPr>
      <t>交付申請（または交付変更承認申請）に基づく交付決定額を上段（　）内に記載すること。</t>
    </r>
    <phoneticPr fontId="2"/>
  </si>
  <si>
    <r>
      <t>２.</t>
    </r>
    <r>
      <rPr>
        <sz val="7"/>
        <rFont val="ＭＳ 明朝"/>
        <family val="1"/>
        <charset val="128"/>
      </rPr>
      <t>  </t>
    </r>
    <r>
      <rPr>
        <sz val="9"/>
        <rFont val="ＭＳ 明朝"/>
        <family val="1"/>
        <charset val="128"/>
      </rPr>
      <t>補助対象事業費には他の補助金を受けるものを含めることはできません。</t>
    </r>
    <phoneticPr fontId="2"/>
  </si>
  <si>
    <r>
      <t>３.</t>
    </r>
    <r>
      <rPr>
        <sz val="7"/>
        <rFont val="ＭＳ 明朝"/>
        <family val="1"/>
        <charset val="128"/>
      </rPr>
      <t>  </t>
    </r>
    <r>
      <rPr>
        <sz val="9"/>
        <rFont val="ＭＳ 明朝"/>
        <family val="1"/>
        <charset val="128"/>
      </rPr>
      <t>実績報告書は円単位での作成となりますが、交付申請額の合計額は交付決定額以内の金額で千円未満を切り</t>
    </r>
    <phoneticPr fontId="2"/>
  </si>
  <si>
    <t xml:space="preserve">    捨てて記入して下さい。</t>
    <phoneticPr fontId="2"/>
  </si>
  <si>
    <t>別紙３</t>
    <phoneticPr fontId="2"/>
  </si>
  <si>
    <t>※1　</t>
    <phoneticPr fontId="2"/>
  </si>
  <si>
    <t>バリアフリー改修に係る工事費は、バリアフリー改修工事を行う場合のみ記載すること。</t>
    <rPh sb="6" eb="8">
      <t>カイシュウ</t>
    </rPh>
    <rPh sb="9" eb="10">
      <t>カカワ</t>
    </rPh>
    <rPh sb="11" eb="14">
      <t>コウジヒ</t>
    </rPh>
    <rPh sb="22" eb="24">
      <t>カイシュウ</t>
    </rPh>
    <rPh sb="24" eb="26">
      <t>コウジ</t>
    </rPh>
    <rPh sb="27" eb="28">
      <t>オコナ</t>
    </rPh>
    <rPh sb="29" eb="31">
      <t>バアイ</t>
    </rPh>
    <rPh sb="33" eb="35">
      <t>キサイ</t>
    </rPh>
    <phoneticPr fontId="2"/>
  </si>
  <si>
    <t>注１．交付申請(又は交付変更承認申請）に基づく交付決定額を上段（　）内に記載すること。</t>
  </si>
  <si>
    <t>注２．事業量の減少による減額があった場合はその変更内容および額の積算内訳を添付すること。</t>
  </si>
  <si>
    <t>(単位：円)</t>
  </si>
  <si>
    <t>注１．積算内訳の欄には，当該経費に係る額の算出について積算内訳の概要を記載すること。</t>
  </si>
  <si>
    <t>注２．使途の欄には、必要に応じて、当該積算内訳についての使途の内容を記載すること。</t>
  </si>
  <si>
    <t>注３．旅費については、「氏名」、「期間」、「金額」、「行先」、「目的」の分かる一覧表を添付すること。</t>
    <phoneticPr fontId="2"/>
  </si>
  <si>
    <t>注４．交付申請（または交付変更承認申請）に基づく交付決定額を上段（　）内に記載すること。</t>
    <phoneticPr fontId="2"/>
  </si>
  <si>
    <t>注５．領収書は提示を求めた際に提出できるよう、申請者にて保管すること。</t>
    <phoneticPr fontId="2"/>
  </si>
  <si>
    <t>（１）交付申請時からの省エネ改修工事における設計変更の有無</t>
    <phoneticPr fontId="2"/>
  </si>
  <si>
    <t xml:space="preserve"> （３）交付申請時からのバリアフリー改修工事における設計変更の有無</t>
    <phoneticPr fontId="2"/>
  </si>
  <si>
    <t>上記（３）で「有」を選択した場合、次の内容を記載すること。</t>
  </si>
  <si>
    <t>Ⅰ</t>
  </si>
  <si>
    <t>Ⅱ</t>
  </si>
  <si>
    <t>Ⅲ</t>
  </si>
  <si>
    <t>仕様番号</t>
  </si>
  <si>
    <t>チェック</t>
  </si>
  <si>
    <t>Ⅳ</t>
  </si>
  <si>
    <t>Ⅴ</t>
  </si>
  <si>
    <t>Ⅵ</t>
  </si>
  <si>
    <t>Ⅶ</t>
  </si>
  <si>
    <t>Ⅷ</t>
  </si>
  <si>
    <t>種別</t>
  </si>
  <si>
    <t>車椅子使用者</t>
  </si>
  <si>
    <t>水洗</t>
  </si>
  <si>
    <t>男子</t>
  </si>
  <si>
    <t>(注)　該当するチェック欄にチェック(☑または■)をすること。</t>
  </si>
  <si>
    <t>１．省エネ改修工事費</t>
    <rPh sb="2" eb="3">
      <t>ショウ</t>
    </rPh>
    <rPh sb="5" eb="7">
      <t>カイシュウ</t>
    </rPh>
    <rPh sb="7" eb="9">
      <t>コウジ</t>
    </rPh>
    <rPh sb="9" eb="10">
      <t>ヒ</t>
    </rPh>
    <phoneticPr fontId="2"/>
  </si>
  <si>
    <t>（単位：円）</t>
    <rPh sb="1" eb="3">
      <t>タンイ</t>
    </rPh>
    <rPh sb="4" eb="5">
      <t>エン</t>
    </rPh>
    <phoneticPr fontId="2"/>
  </si>
  <si>
    <t>No.</t>
    <phoneticPr fontId="2"/>
  </si>
  <si>
    <t>見積書頁</t>
    <rPh sb="0" eb="3">
      <t>ミツモリショ</t>
    </rPh>
    <rPh sb="3" eb="4">
      <t>ページ</t>
    </rPh>
    <phoneticPr fontId="2"/>
  </si>
  <si>
    <t>交付申請時</t>
    <rPh sb="0" eb="2">
      <t>コウフ</t>
    </rPh>
    <rPh sb="2" eb="4">
      <t>シンセイ</t>
    </rPh>
    <rPh sb="4" eb="5">
      <t>ジ</t>
    </rPh>
    <phoneticPr fontId="2"/>
  </si>
  <si>
    <t>実績報告時</t>
    <rPh sb="0" eb="2">
      <t>ジッセキ</t>
    </rPh>
    <rPh sb="2" eb="4">
      <t>ホウコク</t>
    </rPh>
    <rPh sb="4" eb="5">
      <t>ジ</t>
    </rPh>
    <phoneticPr fontId="2"/>
  </si>
  <si>
    <t>増減額</t>
    <rPh sb="0" eb="3">
      <t>ゾウゲンガク</t>
    </rPh>
    <phoneticPr fontId="2"/>
  </si>
  <si>
    <t>項目名称</t>
    <phoneticPr fontId="2"/>
  </si>
  <si>
    <t>単価</t>
    <rPh sb="0" eb="2">
      <t>タンカ</t>
    </rPh>
    <phoneticPr fontId="2"/>
  </si>
  <si>
    <t>金額</t>
    <rPh sb="0" eb="2">
      <t>キンガク</t>
    </rPh>
    <phoneticPr fontId="2"/>
  </si>
  <si>
    <t>２．エネルギー使用量の計測等に係る事業費</t>
    <phoneticPr fontId="2"/>
  </si>
  <si>
    <t>３．省エネルギー性能の表示に係る事業費</t>
    <phoneticPr fontId="2"/>
  </si>
  <si>
    <t>４．バリアフリー改修に係る工事費</t>
    <phoneticPr fontId="2"/>
  </si>
  <si>
    <t>別記様式第12</t>
    <phoneticPr fontId="2"/>
  </si>
  <si>
    <t>請　　求　　書</t>
    <phoneticPr fontId="2"/>
  </si>
  <si>
    <t>請求額　　金</t>
    <phoneticPr fontId="2"/>
  </si>
  <si>
    <t>円</t>
    <phoneticPr fontId="2"/>
  </si>
  <si>
    <t>請求者　住所　</t>
    <phoneticPr fontId="2"/>
  </si>
  <si>
    <t>氏名又は名称　</t>
    <phoneticPr fontId="2"/>
  </si>
  <si>
    <t>代表者の職名・氏名　</t>
    <phoneticPr fontId="2"/>
  </si>
  <si>
    <t>＜ 振 込 先 ＞</t>
    <phoneticPr fontId="2"/>
  </si>
  <si>
    <t>振込先</t>
    <phoneticPr fontId="2"/>
  </si>
  <si>
    <t>支店名</t>
    <phoneticPr fontId="2"/>
  </si>
  <si>
    <t>銀行コード</t>
    <phoneticPr fontId="2"/>
  </si>
  <si>
    <t>預金種別</t>
    <phoneticPr fontId="2"/>
  </si>
  <si>
    <t>口座番号(右詰)</t>
    <phoneticPr fontId="2"/>
  </si>
  <si>
    <t>※交付申請時および交付変更承認申請時から変更がある場合のみ記入</t>
    <rPh sb="1" eb="3">
      <t>コウフ</t>
    </rPh>
    <rPh sb="3" eb="6">
      <t>シンセイジ</t>
    </rPh>
    <rPh sb="9" eb="11">
      <t>コウフ</t>
    </rPh>
    <rPh sb="11" eb="13">
      <t>ヘンコウ</t>
    </rPh>
    <rPh sb="13" eb="15">
      <t>ショウニン</t>
    </rPh>
    <rPh sb="15" eb="17">
      <t>シンセイ</t>
    </rPh>
    <rPh sb="17" eb="18">
      <t>ジ</t>
    </rPh>
    <rPh sb="20" eb="22">
      <t>ヘンコウ</t>
    </rPh>
    <rPh sb="25" eb="27">
      <t>バアイ</t>
    </rPh>
    <rPh sb="29" eb="31">
      <t>キニュウ</t>
    </rPh>
    <phoneticPr fontId="2"/>
  </si>
  <si>
    <t>実績報告書を提出の際、</t>
    <rPh sb="0" eb="2">
      <t>ジッセキ</t>
    </rPh>
    <rPh sb="2" eb="5">
      <t>ホウコクショ</t>
    </rPh>
    <rPh sb="6" eb="8">
      <t>テイシュツ</t>
    </rPh>
    <rPh sb="9" eb="10">
      <t>サイ</t>
    </rPh>
    <phoneticPr fontId="2"/>
  </si>
  <si>
    <t>※事務代行者連絡先は、交付申請時（または交付変更時）から変更がある場合のみ</t>
    <rPh sb="1" eb="3">
      <t>ジム</t>
    </rPh>
    <rPh sb="3" eb="5">
      <t>ダイコウ</t>
    </rPh>
    <rPh sb="5" eb="6">
      <t>シャ</t>
    </rPh>
    <rPh sb="6" eb="9">
      <t>レンラクサキ</t>
    </rPh>
    <rPh sb="11" eb="13">
      <t>コウフ</t>
    </rPh>
    <rPh sb="13" eb="16">
      <t>シンセイジ</t>
    </rPh>
    <rPh sb="20" eb="22">
      <t>コウフ</t>
    </rPh>
    <rPh sb="22" eb="24">
      <t>ヘンコウ</t>
    </rPh>
    <rPh sb="24" eb="25">
      <t>ジ</t>
    </rPh>
    <rPh sb="28" eb="30">
      <t>ヘンコウ</t>
    </rPh>
    <rPh sb="33" eb="35">
      <t>バアイ</t>
    </rPh>
    <phoneticPr fontId="2"/>
  </si>
  <si>
    <t>［実績報告書］</t>
    <phoneticPr fontId="2"/>
  </si>
  <si>
    <t>原本写し</t>
    <rPh sb="0" eb="2">
      <t>ゲンポン</t>
    </rPh>
    <rPh sb="2" eb="3">
      <t>ウツ</t>
    </rPh>
    <phoneticPr fontId="2"/>
  </si>
  <si>
    <t>交付決定通知書</t>
    <rPh sb="0" eb="2">
      <t>コウフ</t>
    </rPh>
    <rPh sb="2" eb="4">
      <t>ケッテイ</t>
    </rPh>
    <rPh sb="4" eb="7">
      <t>ツウチショ</t>
    </rPh>
    <phoneticPr fontId="2"/>
  </si>
  <si>
    <t>補助金精算調書</t>
    <rPh sb="0" eb="3">
      <t>ホジョキン</t>
    </rPh>
    <rPh sb="3" eb="5">
      <t>セイサン</t>
    </rPh>
    <rPh sb="5" eb="7">
      <t>チョウショ</t>
    </rPh>
    <phoneticPr fontId="2"/>
  </si>
  <si>
    <t>科目別決算内訳</t>
    <rPh sb="0" eb="2">
      <t>カモク</t>
    </rPh>
    <rPh sb="2" eb="3">
      <t>ベツ</t>
    </rPh>
    <rPh sb="3" eb="5">
      <t>ケッサン</t>
    </rPh>
    <rPh sb="5" eb="7">
      <t>ウチワケ</t>
    </rPh>
    <phoneticPr fontId="2"/>
  </si>
  <si>
    <t>科目別決算内訳の明細</t>
    <rPh sb="8" eb="10">
      <t>メイサイ</t>
    </rPh>
    <phoneticPr fontId="2"/>
  </si>
  <si>
    <t>別紙４</t>
    <phoneticPr fontId="2"/>
  </si>
  <si>
    <t>附帯事務費明細書</t>
    <rPh sb="0" eb="2">
      <t>フタイ</t>
    </rPh>
    <rPh sb="2" eb="5">
      <t>ジムヒ</t>
    </rPh>
    <rPh sb="5" eb="7">
      <t>メイサイ</t>
    </rPh>
    <rPh sb="7" eb="8">
      <t>ショ</t>
    </rPh>
    <phoneticPr fontId="2"/>
  </si>
  <si>
    <t>BELS等第三者機関の省エネルギー性能に関する評価結果</t>
    <rPh sb="4" eb="5">
      <t>トウ</t>
    </rPh>
    <rPh sb="5" eb="6">
      <t>ダイ</t>
    </rPh>
    <rPh sb="6" eb="8">
      <t>サンシャ</t>
    </rPh>
    <rPh sb="8" eb="10">
      <t>キカン</t>
    </rPh>
    <rPh sb="11" eb="12">
      <t>ショウ</t>
    </rPh>
    <rPh sb="17" eb="19">
      <t>セイノウ</t>
    </rPh>
    <rPh sb="20" eb="21">
      <t>カン</t>
    </rPh>
    <rPh sb="23" eb="25">
      <t>ヒョウカ</t>
    </rPh>
    <rPh sb="25" eb="27">
      <t>ケッカ</t>
    </rPh>
    <phoneticPr fontId="2"/>
  </si>
  <si>
    <t>任意様式１０</t>
    <phoneticPr fontId="2"/>
  </si>
  <si>
    <t>改修工事の内容（仕様・数量）を確認できるもの</t>
    <rPh sb="0" eb="2">
      <t>カイシュウ</t>
    </rPh>
    <rPh sb="2" eb="4">
      <t>コウジ</t>
    </rPh>
    <rPh sb="5" eb="7">
      <t>ナイヨウ</t>
    </rPh>
    <rPh sb="8" eb="10">
      <t>シヨウ</t>
    </rPh>
    <rPh sb="11" eb="13">
      <t>スウリョウ</t>
    </rPh>
    <rPh sb="15" eb="17">
      <t>カクニン</t>
    </rPh>
    <phoneticPr fontId="2"/>
  </si>
  <si>
    <t>任意様式１３</t>
    <phoneticPr fontId="2"/>
  </si>
  <si>
    <t>任意様式１４</t>
    <phoneticPr fontId="2"/>
  </si>
  <si>
    <t>設計変更がある場合の設計図面</t>
    <rPh sb="0" eb="2">
      <t>セッケイ</t>
    </rPh>
    <rPh sb="2" eb="4">
      <t>ヘンコウ</t>
    </rPh>
    <rPh sb="7" eb="9">
      <t>バアイ</t>
    </rPh>
    <rPh sb="10" eb="12">
      <t>セッケイ</t>
    </rPh>
    <rPh sb="12" eb="14">
      <t>ズメン</t>
    </rPh>
    <phoneticPr fontId="2"/>
  </si>
  <si>
    <t>設計図には工事完了・設計変更部分を明示すること。</t>
    <phoneticPr fontId="2"/>
  </si>
  <si>
    <t>任意様式１５</t>
    <phoneticPr fontId="2"/>
  </si>
  <si>
    <t>改修写真や計測機器の設置状況の写真等、完了出来形が判別できるもの</t>
    <rPh sb="0" eb="2">
      <t>カイシュウ</t>
    </rPh>
    <rPh sb="2" eb="4">
      <t>シャシン</t>
    </rPh>
    <rPh sb="5" eb="7">
      <t>ケイソク</t>
    </rPh>
    <rPh sb="7" eb="9">
      <t>キキ</t>
    </rPh>
    <rPh sb="10" eb="12">
      <t>セッチ</t>
    </rPh>
    <rPh sb="12" eb="14">
      <t>ジョウキョウ</t>
    </rPh>
    <rPh sb="15" eb="17">
      <t>シャシン</t>
    </rPh>
    <rPh sb="17" eb="18">
      <t>トウ</t>
    </rPh>
    <rPh sb="19" eb="21">
      <t>カンリョウ</t>
    </rPh>
    <rPh sb="21" eb="24">
      <t>デキガタ</t>
    </rPh>
    <rPh sb="25" eb="27">
      <t>ハンベツ</t>
    </rPh>
    <phoneticPr fontId="2"/>
  </si>
  <si>
    <t>・平面図には写真を撮った方向を矢印及び番号で図示。
・補助対象工事が適切に実施されたことが確認できる写真を提出。改修前、改修中、改修後の写真を現場ボードを入れて撮影。</t>
    <phoneticPr fontId="2"/>
  </si>
  <si>
    <t xml:space="preserve">その他協議会が確認に必要と判断するもの　　　　　　　 　　　 </t>
    <rPh sb="3" eb="6">
      <t>キョウギカイ</t>
    </rPh>
    <rPh sb="7" eb="9">
      <t>カクニン</t>
    </rPh>
    <rPh sb="10" eb="12">
      <t>ヒツヨウ</t>
    </rPh>
    <rPh sb="13" eb="15">
      <t>ハンダン</t>
    </rPh>
    <phoneticPr fontId="2"/>
  </si>
  <si>
    <t>[補助金の支払い]</t>
    <rPh sb="1" eb="4">
      <t>ホジョキン</t>
    </rPh>
    <rPh sb="5" eb="7">
      <t>シハラ</t>
    </rPh>
    <phoneticPr fontId="2"/>
  </si>
  <si>
    <t>請求書</t>
    <phoneticPr fontId="2"/>
  </si>
  <si>
    <t>※額確定後に提出すること。</t>
    <rPh sb="1" eb="2">
      <t>ガク</t>
    </rPh>
    <rPh sb="2" eb="4">
      <t>カクテイ</t>
    </rPh>
    <rPh sb="4" eb="5">
      <t>ゴ</t>
    </rPh>
    <rPh sb="6" eb="8">
      <t>テイシュツ</t>
    </rPh>
    <phoneticPr fontId="2"/>
  </si>
  <si>
    <t>令和　年　月　日</t>
    <rPh sb="0" eb="2">
      <t>レイワ</t>
    </rPh>
    <rPh sb="3" eb="4">
      <t>ネン</t>
    </rPh>
    <rPh sb="5" eb="6">
      <t>ツキ</t>
    </rPh>
    <rPh sb="7" eb="8">
      <t>ヒ</t>
    </rPh>
    <phoneticPr fontId="2"/>
  </si>
  <si>
    <t>個人の場合</t>
    <rPh sb="0" eb="2">
      <t>コジン</t>
    </rPh>
    <rPh sb="3" eb="5">
      <t>バアイ</t>
    </rPh>
    <phoneticPr fontId="2"/>
  </si>
  <si>
    <t>令和　年　月　日　</t>
    <rPh sb="0" eb="2">
      <t>レイワ</t>
    </rPh>
    <rPh sb="3" eb="4">
      <t>トシ</t>
    </rPh>
    <rPh sb="5" eb="6">
      <t>ツキ</t>
    </rPh>
    <rPh sb="7" eb="8">
      <t>ヒ</t>
    </rPh>
    <phoneticPr fontId="2"/>
  </si>
  <si>
    <t>令和　年　月　日</t>
    <rPh sb="0" eb="2">
      <t>レイワ</t>
    </rPh>
    <rPh sb="3" eb="4">
      <t>ネン</t>
    </rPh>
    <rPh sb="5" eb="6">
      <t>ツキ</t>
    </rPh>
    <rPh sb="7" eb="8">
      <t>ヒ</t>
    </rPh>
    <phoneticPr fontId="2"/>
  </si>
  <si>
    <t>令和　年　月　日</t>
    <phoneticPr fontId="2"/>
  </si>
  <si>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phoneticPr fontId="2"/>
  </si>
  <si>
    <t>事業費総額（契約予定時）の見積書</t>
    <rPh sb="0" eb="3">
      <t>ジギョウヒ</t>
    </rPh>
    <rPh sb="3" eb="5">
      <t>ソウガク</t>
    </rPh>
    <phoneticPr fontId="2"/>
  </si>
  <si>
    <t>任意様式１１</t>
  </si>
  <si>
    <t>任意様式１２</t>
  </si>
  <si>
    <t>任意様式１６</t>
  </si>
  <si>
    <t>（任意様式１６）</t>
    <phoneticPr fontId="2"/>
  </si>
  <si>
    <t>任意様式１１</t>
    <rPh sb="0" eb="2">
      <t>ニンイ</t>
    </rPh>
    <rPh sb="2" eb="4">
      <t>ヨウシキ</t>
    </rPh>
    <phoneticPr fontId="2"/>
  </si>
  <si>
    <t>事業費総額（契約予定時）の見積書</t>
    <phoneticPr fontId="2"/>
  </si>
  <si>
    <t>　よくご確認のうえ、不備のないようご入力ください。</t>
    <rPh sb="10" eb="12">
      <t>フビ</t>
    </rPh>
    <rPh sb="18" eb="20">
      <t>ニュウリョク</t>
    </rPh>
    <phoneticPr fontId="2"/>
  </si>
  <si>
    <t>補助金申請額</t>
    <rPh sb="0" eb="3">
      <t>ホジョキン</t>
    </rPh>
    <rPh sb="3" eb="6">
      <t>シンセイガク</t>
    </rPh>
    <phoneticPr fontId="2"/>
  </si>
  <si>
    <t>　当該申請に係る建築物等の設計内容と、提案申請書に記載されている建築物の設計内容との適合状況は、次のとおりであることを証明します。</t>
    <phoneticPr fontId="2"/>
  </si>
  <si>
    <t>令和　年　月　日</t>
    <rPh sb="0" eb="2">
      <t>レイワ</t>
    </rPh>
    <phoneticPr fontId="2"/>
  </si>
  <si>
    <t>※２　「勾配が1/20以下の傾斜部分の上端に近接する場合」「高さ16cm以下で勾配1/12以下の傾斜部分上端に接する場合」「自動車車庫に</t>
    <phoneticPr fontId="2"/>
  </si>
  <si>
    <t>　　　設ける場合」を除く。</t>
    <phoneticPr fontId="2"/>
  </si>
  <si>
    <t>※４　「勾配が1/20以下の傾斜部分の上端に近接する場合」「高さ16cm以下で勾配1/12以下の傾斜部分の上端に接する場合」「自動車車庫</t>
    <phoneticPr fontId="2"/>
  </si>
  <si>
    <t>　　　に設ける場合」「傾斜部分と連続して手すりを設ける場合」を除く。</t>
    <phoneticPr fontId="2"/>
  </si>
  <si>
    <t>令和　年　月　日</t>
  </si>
  <si>
    <t>令和　年　月　日</t>
    <rPh sb="0" eb="2">
      <t>レイワ</t>
    </rPh>
    <rPh sb="3" eb="4">
      <t>ネン</t>
    </rPh>
    <rPh sb="5" eb="6">
      <t>ガツ</t>
    </rPh>
    <rPh sb="7" eb="8">
      <t>ニチ</t>
    </rPh>
    <phoneticPr fontId="2"/>
  </si>
  <si>
    <r>
      <t>b.屋根・外壁小計</t>
    </r>
    <r>
      <rPr>
        <sz val="7"/>
        <rFont val="ＭＳ Ｐゴシック"/>
        <family val="3"/>
        <charset val="128"/>
      </rPr>
      <t>（開口部を除く）</t>
    </r>
    <rPh sb="2" eb="4">
      <t>ヤネ</t>
    </rPh>
    <rPh sb="5" eb="7">
      <t>ガイヘキ</t>
    </rPh>
    <rPh sb="7" eb="9">
      <t>ショウケイ</t>
    </rPh>
    <rPh sb="10" eb="13">
      <t>カイコウブ</t>
    </rPh>
    <rPh sb="14" eb="15">
      <t>ノゾ</t>
    </rPh>
    <phoneticPr fontId="2"/>
  </si>
  <si>
    <t>注7）</t>
    <rPh sb="0" eb="1">
      <t>チュウ</t>
    </rPh>
    <phoneticPr fontId="2"/>
  </si>
  <si>
    <t>改修前エネルギー消費割合は、参考様式１－３の別添資料「記入上の留意点②」を参照の上、記載してください。</t>
    <phoneticPr fontId="2"/>
  </si>
  <si>
    <t>注8）</t>
    <rPh sb="0" eb="1">
      <t>チュウ</t>
    </rPh>
    <phoneticPr fontId="2"/>
  </si>
  <si>
    <t>設備別の改修割合は、補助対象外設備も含めて全設備を分母として計算してください。その計算根拠を参考様式１－４に必ず記載してください。</t>
    <phoneticPr fontId="2"/>
  </si>
  <si>
    <t>建築物の全体の省エネ・省CO2に寄与する設備（太陽光発電を除く）に関しては、その他の欄に記入してください。その効果については、建築物の一次エネルギー消費量の削減量を試算し、その数値を「建物全体省エネ率」に記載してください。</t>
    <rPh sb="23" eb="26">
      <t>タイヨウコウ</t>
    </rPh>
    <rPh sb="26" eb="28">
      <t>ハツデン</t>
    </rPh>
    <rPh sb="29" eb="30">
      <t>ノゾ</t>
    </rPh>
    <rPh sb="40" eb="41">
      <t>タ</t>
    </rPh>
    <rPh sb="42" eb="43">
      <t>ラン</t>
    </rPh>
    <rPh sb="44" eb="46">
      <t>キニュウ</t>
    </rPh>
    <rPh sb="67" eb="68">
      <t>イチ</t>
    </rPh>
    <rPh sb="80" eb="81">
      <t>リョウ</t>
    </rPh>
    <rPh sb="99" eb="100">
      <t>リツ</t>
    </rPh>
    <rPh sb="102" eb="104">
      <t>キサイ</t>
    </rPh>
    <phoneticPr fontId="2"/>
  </si>
  <si>
    <t>別紙１</t>
    <phoneticPr fontId="2"/>
  </si>
  <si>
    <t>別紙２</t>
    <phoneticPr fontId="2"/>
  </si>
  <si>
    <t>建　築　主
(建物所有者)</t>
    <rPh sb="7" eb="9">
      <t>タテモノ</t>
    </rPh>
    <rPh sb="9" eb="12">
      <t>ショユウシャ</t>
    </rPh>
    <phoneticPr fontId="2"/>
  </si>
  <si>
    <t>　建築主
　(建物所有者)</t>
    <rPh sb="1" eb="3">
      <t>ケンチク</t>
    </rPh>
    <rPh sb="3" eb="4">
      <t>ヌシ</t>
    </rPh>
    <rPh sb="7" eb="9">
      <t>タテモノ</t>
    </rPh>
    <rPh sb="9" eb="11">
      <t>ショユウ</t>
    </rPh>
    <rPh sb="11" eb="12">
      <t>シャ</t>
    </rPh>
    <phoneticPr fontId="2"/>
  </si>
  <si>
    <t>*:小数点第２位以下を切り捨てて小数点第１位まで記載すること</t>
    <phoneticPr fontId="2"/>
  </si>
  <si>
    <r>
      <t>建物全体のエネルギー消費量に対する改修割合 合計（％） (小数点第１位まで記載)</t>
    </r>
    <r>
      <rPr>
        <vertAlign val="superscript"/>
        <sz val="9"/>
        <rFont val="ＭＳ Ｐゴシック"/>
        <family val="3"/>
        <charset val="128"/>
      </rPr>
      <t>＊</t>
    </r>
    <phoneticPr fontId="2"/>
  </si>
  <si>
    <r>
      <t>建物全体に対する省エネ率　[D]÷[A]×100　</t>
    </r>
    <r>
      <rPr>
        <sz val="9"/>
        <rFont val="ＭＳ Ｐゴシック"/>
        <family val="3"/>
        <charset val="128"/>
      </rPr>
      <t>(小数点第１位まで記載)</t>
    </r>
    <r>
      <rPr>
        <vertAlign val="superscript"/>
        <sz val="9"/>
        <rFont val="ＭＳ Ｐゴシック"/>
        <family val="3"/>
        <charset val="128"/>
      </rPr>
      <t>＊</t>
    </r>
    <rPh sb="0" eb="2">
      <t>タテモノ</t>
    </rPh>
    <rPh sb="2" eb="4">
      <t>ゼンタイ</t>
    </rPh>
    <rPh sb="5" eb="6">
      <t>タイ</t>
    </rPh>
    <rPh sb="8" eb="9">
      <t>ショウ</t>
    </rPh>
    <rPh sb="11" eb="12">
      <t>リツ</t>
    </rPh>
    <phoneticPr fontId="2"/>
  </si>
  <si>
    <t>年間使用量（単位）
(①)</t>
    <rPh sb="0" eb="2">
      <t>ネンカン</t>
    </rPh>
    <rPh sb="2" eb="5">
      <t>シヨウリョウ</t>
    </rPh>
    <phoneticPr fontId="2"/>
  </si>
  <si>
    <t>一次エネルギー換算値
（単位）　(②)</t>
    <rPh sb="0" eb="2">
      <t>イチジ</t>
    </rPh>
    <rPh sb="7" eb="9">
      <t>カンサン</t>
    </rPh>
    <rPh sb="9" eb="10">
      <t>チ</t>
    </rPh>
    <phoneticPr fontId="2"/>
  </si>
  <si>
    <t>一次エネルギー消費量
(①×②)</t>
    <rPh sb="0" eb="2">
      <t>イチジ</t>
    </rPh>
    <rPh sb="7" eb="10">
      <t>ショウヒリョウ</t>
    </rPh>
    <phoneticPr fontId="2"/>
  </si>
  <si>
    <t>※1　建物ごとに１枚の計算シートを作成してください。</t>
    <phoneticPr fontId="2"/>
  </si>
  <si>
    <t>※2　複数棟を提案する場合、全提案のうち何棟目の計算シートかを上記に明記してください。</t>
    <phoneticPr fontId="2"/>
  </si>
  <si>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0" eb="1">
      <t>チュウ</t>
    </rPh>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カカワ</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2"/>
  </si>
  <si>
    <r>
      <t xml:space="preserve">その他
</t>
    </r>
    <r>
      <rPr>
        <sz val="9"/>
        <rFont val="ＭＳ Ｐゴシック"/>
        <family val="3"/>
        <charset val="128"/>
      </rPr>
      <t>(太陽光発電を除く)</t>
    </r>
    <rPh sb="2" eb="3">
      <t>タ</t>
    </rPh>
    <rPh sb="5" eb="8">
      <t>タイヨウコウ</t>
    </rPh>
    <rPh sb="8" eb="10">
      <t>ハツデン</t>
    </rPh>
    <rPh sb="11" eb="12">
      <t>ノゾ</t>
    </rPh>
    <phoneticPr fontId="2"/>
  </si>
  <si>
    <t xml:space="preserve">※1　建物ごとに１枚の計算シートを作成してください。 </t>
    <phoneticPr fontId="2"/>
  </si>
  <si>
    <t>※3　簡易計算にあたっては、次ページ別添資料の「記入上の留意点」をよく読んで、数値等を記入してください。</t>
    <phoneticPr fontId="2"/>
  </si>
  <si>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2"/>
  </si>
  <si>
    <t>（GJ/㎥）</t>
    <phoneticPr fontId="2"/>
  </si>
  <si>
    <t>※「項目別の改修割合」の欄は参考様式１－１の１．（２）③の値を記載してください。</t>
    <rPh sb="2" eb="4">
      <t>コウモク</t>
    </rPh>
    <rPh sb="4" eb="5">
      <t>ベツ</t>
    </rPh>
    <rPh sb="6" eb="8">
      <t>カイシュウ</t>
    </rPh>
    <rPh sb="8" eb="10">
      <t>ワリアイ</t>
    </rPh>
    <rPh sb="12" eb="13">
      <t>ラン</t>
    </rPh>
    <rPh sb="16" eb="18">
      <t>ヨウシキ</t>
    </rPh>
    <rPh sb="29" eb="30">
      <t>アタイ</t>
    </rPh>
    <rPh sb="31" eb="33">
      <t>キサイ</t>
    </rPh>
    <phoneticPr fontId="2"/>
  </si>
  <si>
    <t>見なし
省エネ率
(％) (①)</t>
    <rPh sb="0" eb="1">
      <t>ミ</t>
    </rPh>
    <rPh sb="4" eb="5">
      <t>ショウ</t>
    </rPh>
    <rPh sb="7" eb="8">
      <t>リツ</t>
    </rPh>
    <phoneticPr fontId="2"/>
  </si>
  <si>
    <t>項目別の
改修割合
(％) (②)</t>
    <rPh sb="0" eb="2">
      <t>コウモク</t>
    </rPh>
    <rPh sb="2" eb="3">
      <t>ベツ</t>
    </rPh>
    <rPh sb="5" eb="7">
      <t>カイシュウ</t>
    </rPh>
    <rPh sb="7" eb="9">
      <t>ワリアイ</t>
    </rPh>
    <phoneticPr fontId="2"/>
  </si>
  <si>
    <t>*:小数点第２位以下を切り捨てて小数点第１位まで記載すること</t>
  </si>
  <si>
    <t>※「改修前ｴﾈﾙｷﾞｰ消費割合」、「設備別の改修割合」の欄は様式１－１の２．（２）①、②の値を記載してください。</t>
    <rPh sb="2" eb="4">
      <t>カイシュウ</t>
    </rPh>
    <rPh sb="4" eb="5">
      <t>マエ</t>
    </rPh>
    <rPh sb="11" eb="13">
      <t>ショウヒ</t>
    </rPh>
    <rPh sb="13" eb="15">
      <t>ワリアイ</t>
    </rPh>
    <rPh sb="18" eb="20">
      <t>セツビ</t>
    </rPh>
    <rPh sb="20" eb="21">
      <t>ベツ</t>
    </rPh>
    <rPh sb="22" eb="24">
      <t>カイシュウ</t>
    </rPh>
    <rPh sb="24" eb="26">
      <t>ワリアイ</t>
    </rPh>
    <rPh sb="28" eb="29">
      <t>ラン</t>
    </rPh>
    <rPh sb="30" eb="32">
      <t>ヨウシキ</t>
    </rPh>
    <rPh sb="45" eb="46">
      <t>アタイ</t>
    </rPh>
    <rPh sb="47" eb="49">
      <t>キサイ</t>
    </rPh>
    <phoneticPr fontId="2"/>
  </si>
  <si>
    <t>分類別
省エネ率
(％) (②)</t>
    <rPh sb="0" eb="2">
      <t>ブンルイ</t>
    </rPh>
    <rPh sb="2" eb="3">
      <t>ベツ</t>
    </rPh>
    <rPh sb="4" eb="5">
      <t>ショウ</t>
    </rPh>
    <rPh sb="7" eb="8">
      <t>リツ</t>
    </rPh>
    <phoneticPr fontId="2"/>
  </si>
  <si>
    <t>設備別の
改修割合
(％) (③)</t>
    <rPh sb="0" eb="2">
      <t>セツビ</t>
    </rPh>
    <rPh sb="2" eb="3">
      <t>ベツ</t>
    </rPh>
    <rPh sb="5" eb="7">
      <t>カイシュウ</t>
    </rPh>
    <rPh sb="7" eb="9">
      <t>ワリアイ</t>
    </rPh>
    <phoneticPr fontId="2"/>
  </si>
  <si>
    <r>
      <t xml:space="preserve">確認欄
</t>
    </r>
    <r>
      <rPr>
        <sz val="8"/>
        <color indexed="8"/>
        <rFont val="ＭＳ Ｐ明朝"/>
        <family val="1"/>
        <charset val="128"/>
      </rPr>
      <t>(手書き可)</t>
    </r>
    <rPh sb="0" eb="2">
      <t>カクニン</t>
    </rPh>
    <rPh sb="2" eb="3">
      <t>ラン</t>
    </rPh>
    <rPh sb="5" eb="7">
      <t>テガ</t>
    </rPh>
    <rPh sb="8" eb="9">
      <t>カ</t>
    </rPh>
    <phoneticPr fontId="2"/>
  </si>
  <si>
    <r>
      <t xml:space="preserve">確認欄
</t>
    </r>
    <r>
      <rPr>
        <sz val="8"/>
        <color indexed="8"/>
        <rFont val="ＭＳ Ｐ明朝"/>
        <family val="1"/>
        <charset val="128"/>
      </rPr>
      <t>(手書き可)</t>
    </r>
    <rPh sb="0" eb="2">
      <t>カクニン</t>
    </rPh>
    <rPh sb="2" eb="3">
      <t>ラン</t>
    </rPh>
    <phoneticPr fontId="2"/>
  </si>
  <si>
    <t>増減額内訳書</t>
    <rPh sb="0" eb="1">
      <t>ゾウ</t>
    </rPh>
    <rPh sb="1" eb="3">
      <t>ゲンガク</t>
    </rPh>
    <rPh sb="3" eb="6">
      <t>ウチワケショ</t>
    </rPh>
    <phoneticPr fontId="2"/>
  </si>
  <si>
    <t>注6）</t>
    <phoneticPr fontId="2"/>
  </si>
  <si>
    <t>参考様式１－３の別添資料「別表１ 建物用途区分」を参考に主要な用途をいずれか一つ■で選択してください。</t>
    <phoneticPr fontId="2"/>
  </si>
  <si>
    <r>
      <t>建物全体省エネ率(％)(①×②÷100)(小数点第１位まで記載)</t>
    </r>
    <r>
      <rPr>
        <vertAlign val="superscript"/>
        <sz val="7"/>
        <rFont val="ＭＳ Ｐゴシック"/>
        <family val="3"/>
        <charset val="128"/>
      </rPr>
      <t>＊</t>
    </r>
    <rPh sb="0" eb="2">
      <t>タテモノ</t>
    </rPh>
    <rPh sb="2" eb="4">
      <t>ゼンタイ</t>
    </rPh>
    <rPh sb="4" eb="5">
      <t>ショウ</t>
    </rPh>
    <rPh sb="7" eb="8">
      <t>リツ</t>
    </rPh>
    <phoneticPr fontId="2"/>
  </si>
  <si>
    <r>
      <t>建物全体省エネ率(％)(①×②×③÷10000)(小数点第１位まで記載)</t>
    </r>
    <r>
      <rPr>
        <vertAlign val="superscript"/>
        <sz val="7"/>
        <rFont val="ＭＳ Ｐゴシック"/>
        <family val="3"/>
        <charset val="128"/>
      </rPr>
      <t>＊</t>
    </r>
    <rPh sb="0" eb="2">
      <t>タテモノ</t>
    </rPh>
    <rPh sb="2" eb="4">
      <t>ゼンタイ</t>
    </rPh>
    <rPh sb="4" eb="5">
      <t>ショウ</t>
    </rPh>
    <rPh sb="7" eb="8">
      <t>リツ</t>
    </rPh>
    <phoneticPr fontId="2"/>
  </si>
  <si>
    <r>
      <t>（３）建物全体の省エネ率合計　（％）　</t>
    </r>
    <r>
      <rPr>
        <sz val="10"/>
        <rFont val="ＭＳ Ｐゴシック"/>
        <family val="3"/>
        <charset val="128"/>
      </rPr>
      <t>(小数点第１位まで記載)</t>
    </r>
    <r>
      <rPr>
        <vertAlign val="superscript"/>
        <sz val="10"/>
        <rFont val="ＭＳ Ｐゴシック"/>
        <family val="3"/>
        <charset val="128"/>
      </rPr>
      <t>＊</t>
    </r>
    <rPh sb="3" eb="5">
      <t>タテモノ</t>
    </rPh>
    <rPh sb="5" eb="7">
      <t>ゼンタイ</t>
    </rPh>
    <rPh sb="8" eb="9">
      <t>ショウ</t>
    </rPh>
    <rPh sb="11" eb="12">
      <t>リツ</t>
    </rPh>
    <rPh sb="12" eb="14">
      <t>ゴウケイ</t>
    </rPh>
    <phoneticPr fontId="2"/>
  </si>
  <si>
    <t>交付時</t>
    <rPh sb="0" eb="2">
      <t>コウフ</t>
    </rPh>
    <rPh sb="2" eb="3">
      <t>ジ</t>
    </rPh>
    <phoneticPr fontId="2"/>
  </si>
  <si>
    <t>無</t>
  </si>
  <si>
    <r>
      <t>躯体（外皮）の改修面積割合（％）
（③＝①÷②×100）
 (小数点第１位まで記載)</t>
    </r>
    <r>
      <rPr>
        <vertAlign val="superscript"/>
        <sz val="10"/>
        <rFont val="ＭＳ Ｐゴシック"/>
        <family val="3"/>
        <charset val="128"/>
      </rPr>
      <t>＊</t>
    </r>
    <rPh sb="0" eb="2">
      <t>クタイ</t>
    </rPh>
    <rPh sb="3" eb="5">
      <t>ガイヒ</t>
    </rPh>
    <rPh sb="7" eb="9">
      <t>カイシュウ</t>
    </rPh>
    <rPh sb="9" eb="11">
      <t>メンセキ</t>
    </rPh>
    <rPh sb="11" eb="13">
      <t>ワリアイ</t>
    </rPh>
    <rPh sb="39" eb="41">
      <t>キサイ</t>
    </rPh>
    <phoneticPr fontId="2"/>
  </si>
  <si>
    <r>
      <t>建物全体のエネルギー消費量に対する改修割合(％) （③＝①×②÷100）
(小数点第１位まで記載)</t>
    </r>
    <r>
      <rPr>
        <vertAlign val="superscript"/>
        <sz val="8.5"/>
        <rFont val="ＭＳ Ｐゴシック"/>
        <family val="3"/>
        <charset val="128"/>
      </rPr>
      <t>*</t>
    </r>
    <rPh sb="0" eb="2">
      <t>タテモノ</t>
    </rPh>
    <rPh sb="2" eb="4">
      <t>ゼンタイ</t>
    </rPh>
    <rPh sb="10" eb="12">
      <t>ショウヒ</t>
    </rPh>
    <rPh sb="12" eb="13">
      <t>リョウ</t>
    </rPh>
    <rPh sb="14" eb="15">
      <t>タイ</t>
    </rPh>
    <rPh sb="17" eb="19">
      <t>カイシュウ</t>
    </rPh>
    <rPh sb="19" eb="21">
      <t>ワリアイ</t>
    </rPh>
    <phoneticPr fontId="2"/>
  </si>
  <si>
    <t>注６．附帯事務費は本補助金事務にかかった費用と判断できるものとし、実費を超える額での申請は不可</t>
    <phoneticPr fontId="2"/>
  </si>
  <si>
    <t>　　　とする。</t>
    <phoneticPr fontId="2"/>
  </si>
  <si>
    <t>（補助対象事業部分の納品時の納品書または出荷証明書）</t>
    <phoneticPr fontId="2"/>
  </si>
  <si>
    <t>（補助対象事業部分の支払済領収書および送金伝票等の写し）</t>
    <rPh sb="19" eb="21">
      <t>ソウキン</t>
    </rPh>
    <rPh sb="21" eb="23">
      <t>デンピョウ</t>
    </rPh>
    <rPh sb="23" eb="24">
      <t>トウ</t>
    </rPh>
    <phoneticPr fontId="2"/>
  </si>
  <si>
    <t>【建築士は内容について責任を持つものとし、その旨を証明する本書類を提出すること。不正があった場合は、建築士法に基づき処分を行う場合があることに留意すること。】</t>
    <phoneticPr fontId="2"/>
  </si>
  <si>
    <t>　当該報告に係る建築物等の整備内容と、交付申請書に記載されている内容との適合状況は、次のとおりであることを証明します。</t>
    <phoneticPr fontId="2"/>
  </si>
  <si>
    <t>　部署名</t>
    <rPh sb="1" eb="3">
      <t>ブショ</t>
    </rPh>
    <rPh sb="3" eb="4">
      <t>メイ</t>
    </rPh>
    <phoneticPr fontId="2"/>
  </si>
  <si>
    <t>※本補助金の交付後に１及び２の内容に虚偽等が存することが判明した場合には、
　本補助金の返還を求めることがあります。</t>
    <phoneticPr fontId="2"/>
  </si>
  <si>
    <t>　本確認書の内容について誤りはなく、事実と相違していることが発覚した場合は、
本補助金の全額返還となることがあることについて確認しました。</t>
    <rPh sb="1" eb="2">
      <t>ホン</t>
    </rPh>
    <rPh sb="2" eb="5">
      <t>カクニンショ</t>
    </rPh>
    <rPh sb="6" eb="8">
      <t>ナイヨウ</t>
    </rPh>
    <rPh sb="12" eb="13">
      <t>アヤマ</t>
    </rPh>
    <rPh sb="18" eb="20">
      <t>ジジツ</t>
    </rPh>
    <rPh sb="21" eb="23">
      <t>ソウイ</t>
    </rPh>
    <rPh sb="30" eb="32">
      <t>ハッカク</t>
    </rPh>
    <rPh sb="34" eb="36">
      <t>バアイ</t>
    </rPh>
    <phoneticPr fontId="2"/>
  </si>
  <si>
    <t>建物全体の省エネ率（％）</t>
    <rPh sb="0" eb="2">
      <t>タテモノ</t>
    </rPh>
    <rPh sb="2" eb="4">
      <t>ゼンタイ</t>
    </rPh>
    <rPh sb="5" eb="6">
      <t>ショウ</t>
    </rPh>
    <rPh sb="8" eb="9">
      <t>リツ</t>
    </rPh>
    <phoneticPr fontId="2"/>
  </si>
  <si>
    <t>躯体(外皮)の改修面積割合（％）</t>
    <rPh sb="0" eb="2">
      <t>クタイ</t>
    </rPh>
    <rPh sb="3" eb="5">
      <t>ガイヒ</t>
    </rPh>
    <rPh sb="7" eb="9">
      <t>カイシュウ</t>
    </rPh>
    <rPh sb="9" eb="11">
      <t>メンセキ</t>
    </rPh>
    <rPh sb="11" eb="13">
      <t>ワリアイ</t>
    </rPh>
    <phoneticPr fontId="2"/>
  </si>
  <si>
    <t>採択時</t>
    <rPh sb="0" eb="2">
      <t>サイタク</t>
    </rPh>
    <rPh sb="2" eb="3">
      <t>ジ</t>
    </rPh>
    <phoneticPr fontId="2"/>
  </si>
  <si>
    <t>適合性の評価は、どちらか該当する方を選択すること。</t>
    <phoneticPr fontId="2"/>
  </si>
  <si>
    <t xml:space="preserve"> セ：「∑ニ」、または２５百万円のいずれか低い額。ただし、「ス」の金額以下であること</t>
    <phoneticPr fontId="2"/>
  </si>
  <si>
    <r>
      <t>５</t>
    </r>
    <r>
      <rPr>
        <sz val="12"/>
        <color indexed="8"/>
        <rFont val="ＭＳ 明朝"/>
        <family val="1"/>
        <charset val="128"/>
      </rPr>
      <t>．採択されたバリアフリー改修の補助対象となる改修箇所と仕様 (※1)</t>
    </r>
  </si>
  <si>
    <r>
      <t>一覧表を添付すること（注３参照</t>
    </r>
    <r>
      <rPr>
        <sz val="12"/>
        <color indexed="8"/>
        <rFont val="ＭＳ 明朝"/>
        <family val="1"/>
        <charset val="128"/>
      </rPr>
      <t xml:space="preserve">）
</t>
    </r>
    <phoneticPr fontId="2"/>
  </si>
  <si>
    <t>建設事業者　</t>
    <rPh sb="0" eb="2">
      <t>ケンセツ</t>
    </rPh>
    <rPh sb="2" eb="4">
      <t>ジギョウ</t>
    </rPh>
    <rPh sb="4" eb="5">
      <t>シャ</t>
    </rPh>
    <phoneticPr fontId="2"/>
  </si>
  <si>
    <t>令和</t>
    <rPh sb="0" eb="2">
      <t>レイワ</t>
    </rPh>
    <phoneticPr fontId="2"/>
  </si>
  <si>
    <t>改修前ｴﾈﾙｷﾞｰ消費割合
(％) (①)</t>
    <rPh sb="0" eb="2">
      <t>カイシュウ</t>
    </rPh>
    <rPh sb="2" eb="3">
      <t>マエ</t>
    </rPh>
    <rPh sb="9" eb="11">
      <t>ショウヒ</t>
    </rPh>
    <rPh sb="11" eb="13">
      <t>ワリアイ</t>
    </rPh>
    <phoneticPr fontId="2"/>
  </si>
  <si>
    <t>参考様式１－６</t>
    <rPh sb="0" eb="2">
      <t>サンコウ</t>
    </rPh>
    <rPh sb="2" eb="4">
      <t>ヨウシキ</t>
    </rPh>
    <phoneticPr fontId="2"/>
  </si>
  <si>
    <t>省エネ効果等の計算根拠</t>
    <rPh sb="0" eb="1">
      <t>ショウ</t>
    </rPh>
    <rPh sb="3" eb="5">
      <t>コウカ</t>
    </rPh>
    <rPh sb="5" eb="6">
      <t>ナド</t>
    </rPh>
    <rPh sb="7" eb="9">
      <t>ケイサン</t>
    </rPh>
    <rPh sb="9" eb="11">
      <t>コンキョ</t>
    </rPh>
    <phoneticPr fontId="2"/>
  </si>
  <si>
    <t>＜設備別の改修割合の計算根拠＞</t>
    <rPh sb="1" eb="3">
      <t>セツビ</t>
    </rPh>
    <rPh sb="3" eb="4">
      <t>ベツ</t>
    </rPh>
    <rPh sb="5" eb="7">
      <t>カイシュウ</t>
    </rPh>
    <rPh sb="7" eb="9">
      <t>ワリアイ</t>
    </rPh>
    <rPh sb="10" eb="12">
      <t>ケイサン</t>
    </rPh>
    <rPh sb="12" eb="14">
      <t>コンキョ</t>
    </rPh>
    <phoneticPr fontId="2"/>
  </si>
  <si>
    <t>＜省エネ効果の計算根拠＞</t>
    <rPh sb="1" eb="2">
      <t>ショウ</t>
    </rPh>
    <rPh sb="4" eb="6">
      <t>コウカ</t>
    </rPh>
    <rPh sb="7" eb="9">
      <t>ケイサン</t>
    </rPh>
    <rPh sb="9" eb="11">
      <t>コンキョ</t>
    </rPh>
    <phoneticPr fontId="2"/>
  </si>
  <si>
    <t>参考様式１－４</t>
    <rPh sb="0" eb="2">
      <t>サンコウ</t>
    </rPh>
    <rPh sb="2" eb="4">
      <t>ヨウシキ</t>
    </rPh>
    <phoneticPr fontId="2"/>
  </si>
  <si>
    <t>〔代表提案者〕</t>
    <rPh sb="1" eb="3">
      <t>ダイヒョウ</t>
    </rPh>
    <rPh sb="3" eb="6">
      <t>テイアンシャ</t>
    </rPh>
    <phoneticPr fontId="2"/>
  </si>
  <si>
    <t>フリガナ</t>
    <phoneticPr fontId="2"/>
  </si>
  <si>
    <t>Ｅ-ｍａｉｌ</t>
  </si>
  <si>
    <t>担当者名
（問合せ窓口）</t>
    <rPh sb="0" eb="2">
      <t>タントウ</t>
    </rPh>
    <rPh sb="2" eb="3">
      <t>シャ</t>
    </rPh>
    <rPh sb="3" eb="4">
      <t>メイ</t>
    </rPh>
    <rPh sb="6" eb="7">
      <t>ト</t>
    </rPh>
    <rPh sb="7" eb="8">
      <t>ア</t>
    </rPh>
    <rPh sb="9" eb="11">
      <t>マドグチ</t>
    </rPh>
    <phoneticPr fontId="2"/>
  </si>
  <si>
    <t>代表提案者様のお問い合わせ窓口のご記入ください。</t>
    <rPh sb="0" eb="2">
      <t>ダイヒョウ</t>
    </rPh>
    <rPh sb="2" eb="5">
      <t>テイアンシャ</t>
    </rPh>
    <rPh sb="5" eb="6">
      <t>サマ</t>
    </rPh>
    <rPh sb="8" eb="9">
      <t>ト</t>
    </rPh>
    <rPh sb="10" eb="11">
      <t>ア</t>
    </rPh>
    <rPh sb="13" eb="15">
      <t>マドグチ</t>
    </rPh>
    <rPh sb="17" eb="19">
      <t>キニュウ</t>
    </rPh>
    <phoneticPr fontId="2"/>
  </si>
  <si>
    <t>該当する項目すべてにチェックがされている亊を確認してください。</t>
    <rPh sb="0" eb="2">
      <t>ガイトウ</t>
    </rPh>
    <rPh sb="4" eb="6">
      <t>コウモク</t>
    </rPh>
    <rPh sb="20" eb="21">
      <t>コト</t>
    </rPh>
    <rPh sb="22" eb="24">
      <t>カクニン</t>
    </rPh>
    <phoneticPr fontId="2"/>
  </si>
  <si>
    <t>（参考様式１－１～１－６）</t>
    <phoneticPr fontId="2"/>
  </si>
  <si>
    <t>ＢＥＬＳ等第三者機関の省エネルギー性能に関する評価結果及び引受承諾書</t>
    <rPh sb="27" eb="28">
      <t>オヨ</t>
    </rPh>
    <rPh sb="29" eb="31">
      <t>ヒキウケ</t>
    </rPh>
    <rPh sb="31" eb="34">
      <t>ショウダクショ</t>
    </rPh>
    <phoneticPr fontId="2"/>
  </si>
  <si>
    <t>平成○○年○○月～令和○○年○○月</t>
    <rPh sb="0" eb="2">
      <t>ヘイセイ</t>
    </rPh>
    <phoneticPr fontId="2"/>
  </si>
  <si>
    <t>減額内訳書</t>
    <phoneticPr fontId="2"/>
  </si>
  <si>
    <t>減額内訳書（事業量の増減による増減額があった場合はその変更内容および額）</t>
    <rPh sb="8" eb="9">
      <t>リョウ</t>
    </rPh>
    <rPh sb="10" eb="11">
      <t>ゾウ</t>
    </rPh>
    <rPh sb="15" eb="16">
      <t>ゾウ</t>
    </rPh>
    <phoneticPr fontId="2"/>
  </si>
  <si>
    <t>V：燃料別一次エネルギー換算値は、「建築物エネルギー消費性能基準等に定める省令における算出方法等に係る事項（平成28年１月29日、国土交通省告示第265号)」別表第1による値としてください。同表に記載されていないものは、組成等の実況による数値を使用してください。</t>
    <phoneticPr fontId="2"/>
  </si>
  <si>
    <t>V</t>
    <phoneticPr fontId="2"/>
  </si>
  <si>
    <t>注）住所は、都道府県名から記載してください。</t>
    <phoneticPr fontId="2"/>
  </si>
  <si>
    <t>V</t>
    <phoneticPr fontId="2"/>
  </si>
  <si>
    <t>m3</t>
  </si>
  <si>
    <t>V</t>
    <phoneticPr fontId="2"/>
  </si>
  <si>
    <t>燃料消費量の換算値</t>
    <rPh sb="0" eb="2">
      <t>ネンリョウ</t>
    </rPh>
    <rPh sb="2" eb="5">
      <t>ショウヒリョウ</t>
    </rPh>
    <rPh sb="6" eb="8">
      <t>カンサン</t>
    </rPh>
    <rPh sb="8" eb="9">
      <t>チ</t>
    </rPh>
    <phoneticPr fontId="2"/>
  </si>
  <si>
    <t>i×9.76</t>
    <phoneticPr fontId="2"/>
  </si>
  <si>
    <t>j×9.76</t>
    <phoneticPr fontId="2"/>
  </si>
  <si>
    <t>i´×9.76</t>
    <phoneticPr fontId="2"/>
  </si>
  <si>
    <t>j´×9.76</t>
    <phoneticPr fontId="2"/>
  </si>
  <si>
    <t>m3</t>
    <phoneticPr fontId="2"/>
  </si>
  <si>
    <t>ｋW</t>
    <phoneticPr fontId="2"/>
  </si>
  <si>
    <t>ℓ</t>
    <phoneticPr fontId="2"/>
  </si>
  <si>
    <t>ℓh</t>
    <phoneticPr fontId="2"/>
  </si>
  <si>
    <t>m3h</t>
    <phoneticPr fontId="2"/>
  </si>
  <si>
    <t>ｋWh</t>
    <phoneticPr fontId="2"/>
  </si>
  <si>
    <t>ｋgh</t>
    <phoneticPr fontId="2"/>
  </si>
  <si>
    <t>灯油</t>
    <rPh sb="0" eb="2">
      <t>トウユ</t>
    </rPh>
    <phoneticPr fontId="2"/>
  </si>
  <si>
    <t>重油</t>
    <rPh sb="0" eb="2">
      <t>ジュウユ</t>
    </rPh>
    <phoneticPr fontId="2"/>
  </si>
  <si>
    <t>ガス</t>
    <phoneticPr fontId="2"/>
  </si>
  <si>
    <t>燃料消費量(灯油)</t>
    <rPh sb="0" eb="2">
      <t>ネンリョウ</t>
    </rPh>
    <rPh sb="2" eb="5">
      <t>ショウヒリョウ</t>
    </rPh>
    <rPh sb="6" eb="8">
      <t>トウユ</t>
    </rPh>
    <phoneticPr fontId="2"/>
  </si>
  <si>
    <t>燃料消費量(重油)</t>
    <rPh sb="0" eb="2">
      <t>ネンリョウ</t>
    </rPh>
    <rPh sb="2" eb="5">
      <t>ショウヒリョウ</t>
    </rPh>
    <rPh sb="6" eb="8">
      <t>ジュウユ</t>
    </rPh>
    <phoneticPr fontId="2"/>
  </si>
  <si>
    <t>燃料消費量(ガス)</t>
    <rPh sb="0" eb="2">
      <t>ネンリョウ</t>
    </rPh>
    <rPh sb="2" eb="5">
      <t>ショウヒリョウ</t>
    </rPh>
    <phoneticPr fontId="2"/>
  </si>
  <si>
    <t>kg</t>
    <phoneticPr fontId="2"/>
  </si>
  <si>
    <t>ｍ3/h kg/h</t>
  </si>
  <si>
    <t>kcal</t>
  </si>
  <si>
    <t>kW</t>
    <phoneticPr fontId="2"/>
  </si>
  <si>
    <t>kcal/h</t>
    <phoneticPr fontId="2"/>
  </si>
  <si>
    <t>kWh</t>
    <phoneticPr fontId="2"/>
  </si>
  <si>
    <t>ｍ3, kg</t>
    <phoneticPr fontId="2"/>
  </si>
  <si>
    <t>口座名：</t>
    <rPh sb="0" eb="3">
      <t>コウザメイ</t>
    </rPh>
    <phoneticPr fontId="2"/>
  </si>
  <si>
    <t>記入漏れ等がないか確認。額の確定通知書受領後提出。</t>
    <phoneticPr fontId="2"/>
  </si>
  <si>
    <t>銀行コード</t>
    <rPh sb="0" eb="2">
      <t>ギンコウ</t>
    </rPh>
    <phoneticPr fontId="2"/>
  </si>
  <si>
    <t>銀行名</t>
    <rPh sb="0" eb="2">
      <t>ギンコウ</t>
    </rPh>
    <rPh sb="2" eb="3">
      <t>メイ</t>
    </rPh>
    <phoneticPr fontId="2"/>
  </si>
  <si>
    <t>支店コード</t>
    <rPh sb="0" eb="2">
      <t>シテン</t>
    </rPh>
    <phoneticPr fontId="2"/>
  </si>
  <si>
    <t>支店名</t>
    <rPh sb="0" eb="3">
      <t>シテンメイ</t>
    </rPh>
    <phoneticPr fontId="2"/>
  </si>
  <si>
    <t>貯　蓄</t>
    <rPh sb="0" eb="1">
      <t>チョ</t>
    </rPh>
    <rPh sb="2" eb="3">
      <t>チク</t>
    </rPh>
    <phoneticPr fontId="2"/>
  </si>
  <si>
    <t>（右詰）</t>
    <rPh sb="1" eb="2">
      <t>ミギ</t>
    </rPh>
    <rPh sb="2" eb="3">
      <t>ツ</t>
    </rPh>
    <phoneticPr fontId="2"/>
  </si>
  <si>
    <t>普通　・　当座　・　貯蓄　・　その他</t>
    <rPh sb="10" eb="12">
      <t>チョチク</t>
    </rPh>
    <phoneticPr fontId="2"/>
  </si>
  <si>
    <t>口座名(カナ)</t>
    <phoneticPr fontId="2"/>
  </si>
  <si>
    <t>口座名(漢字)</t>
    <phoneticPr fontId="2"/>
  </si>
  <si>
    <t>支店名コード</t>
    <phoneticPr fontId="2"/>
  </si>
  <si>
    <t>銀行名</t>
    <rPh sb="2" eb="3">
      <t>メイ</t>
    </rPh>
    <phoneticPr fontId="2"/>
  </si>
  <si>
    <t>号をもって補助金の交付決定を</t>
    <rPh sb="0" eb="1">
      <t>ゴウ</t>
    </rPh>
    <rPh sb="5" eb="8">
      <t>ホジョキン</t>
    </rPh>
    <rPh sb="9" eb="11">
      <t>コウフ</t>
    </rPh>
    <rPh sb="11" eb="13">
      <t>ケッテイ</t>
    </rPh>
    <phoneticPr fontId="2"/>
  </si>
  <si>
    <t>規定第１０の規定により、関係書類を添え、下記のとおり報告します。</t>
    <phoneticPr fontId="2"/>
  </si>
  <si>
    <t>　　　　</t>
    <phoneticPr fontId="2"/>
  </si>
  <si>
    <t>令和　　年　　月　　日</t>
    <rPh sb="0" eb="2">
      <t>レイワ</t>
    </rPh>
    <phoneticPr fontId="2"/>
  </si>
  <si>
    <r>
      <rPr>
        <sz val="6"/>
        <rFont val="ＭＳ 明朝"/>
        <family val="1"/>
        <charset val="128"/>
      </rPr>
      <t xml:space="preserve"> </t>
    </r>
    <r>
      <rPr>
        <sz val="12"/>
        <rFont val="ＭＳ 明朝"/>
        <family val="1"/>
        <charset val="128"/>
      </rPr>
      <t>号で交付決定の</t>
    </r>
    <phoneticPr fontId="2"/>
  </si>
  <si>
    <t>燃料消費量の
換算値</t>
    <rPh sb="0" eb="2">
      <t>ネンリョウ</t>
    </rPh>
    <rPh sb="2" eb="4">
      <t>ショウヒ</t>
    </rPh>
    <rPh sb="4" eb="5">
      <t>リョウ</t>
    </rPh>
    <rPh sb="7" eb="9">
      <t>カンサン</t>
    </rPh>
    <rPh sb="9" eb="10">
      <t>チ</t>
    </rPh>
    <phoneticPr fontId="2"/>
  </si>
  <si>
    <t>燃料消費量の
換算値</t>
    <rPh sb="0" eb="2">
      <t>ネンリョウ</t>
    </rPh>
    <rPh sb="2" eb="5">
      <t>ショウヒリョウ</t>
    </rPh>
    <rPh sb="7" eb="9">
      <t>カンサン</t>
    </rPh>
    <rPh sb="9" eb="10">
      <t>チ</t>
    </rPh>
    <phoneticPr fontId="2"/>
  </si>
  <si>
    <t>項目別の全体面積（㎡）
（②）</t>
    <rPh sb="0" eb="2">
      <t>コウモク</t>
    </rPh>
    <rPh sb="2" eb="3">
      <t>ベツ</t>
    </rPh>
    <rPh sb="4" eb="6">
      <t>ゼンタイ</t>
    </rPh>
    <rPh sb="6" eb="8">
      <t>メンセキ</t>
    </rPh>
    <phoneticPr fontId="2"/>
  </si>
  <si>
    <t>■ 中小規模</t>
  </si>
  <si>
    <t>■</t>
  </si>
  <si>
    <t>高機能換気設備</t>
    <rPh sb="0" eb="3">
      <t>コウキノウ</t>
    </rPh>
    <rPh sb="3" eb="5">
      <t>カンキ</t>
    </rPh>
    <rPh sb="5" eb="7">
      <t>セツビ</t>
    </rPh>
    <phoneticPr fontId="2"/>
  </si>
  <si>
    <t>㎥/ｈ・台</t>
    <rPh sb="4" eb="5">
      <t>ダイ</t>
    </rPh>
    <phoneticPr fontId="2"/>
  </si>
  <si>
    <t>㎥/ｈ</t>
    <phoneticPr fontId="2"/>
  </si>
  <si>
    <t>a
処理風量</t>
    <rPh sb="2" eb="4">
      <t>ショリ</t>
    </rPh>
    <rPh sb="4" eb="6">
      <t>フウリョウ</t>
    </rPh>
    <phoneticPr fontId="2"/>
  </si>
  <si>
    <t>b
台数</t>
    <rPh sb="2" eb="4">
      <t>ダイスウ</t>
    </rPh>
    <phoneticPr fontId="2"/>
  </si>
  <si>
    <t>c=a×b
処理風量</t>
    <rPh sb="6" eb="8">
      <t>ショリ</t>
    </rPh>
    <rPh sb="8" eb="10">
      <t>フウリョウ</t>
    </rPh>
    <phoneticPr fontId="2"/>
  </si>
  <si>
    <t>g
熱交換率</t>
    <rPh sb="2" eb="3">
      <t>ネツ</t>
    </rPh>
    <rPh sb="3" eb="5">
      <t>コウカン</t>
    </rPh>
    <rPh sb="5" eb="6">
      <t>リツ</t>
    </rPh>
    <phoneticPr fontId="2"/>
  </si>
  <si>
    <t>※1：導入する高機能換気設備のうち処理風量、熱交換効率が分かる資料（仕様書等）を提出してください。</t>
    <rPh sb="3" eb="5">
      <t>ドウニュウ</t>
    </rPh>
    <rPh sb="7" eb="10">
      <t>コウキノウ</t>
    </rPh>
    <rPh sb="10" eb="12">
      <t>カンキ</t>
    </rPh>
    <rPh sb="12" eb="14">
      <t>セツビ</t>
    </rPh>
    <rPh sb="17" eb="19">
      <t>ショリ</t>
    </rPh>
    <rPh sb="19" eb="21">
      <t>フウリョウ</t>
    </rPh>
    <rPh sb="22" eb="23">
      <t>ネツ</t>
    </rPh>
    <rPh sb="23" eb="25">
      <t>コウカン</t>
    </rPh>
    <rPh sb="25" eb="27">
      <t>コウリツ</t>
    </rPh>
    <rPh sb="28" eb="29">
      <t>ワ</t>
    </rPh>
    <rPh sb="31" eb="33">
      <t>シリョウ</t>
    </rPh>
    <rPh sb="34" eb="37">
      <t>シヨウショ</t>
    </rPh>
    <rPh sb="37" eb="38">
      <t>ナド</t>
    </rPh>
    <rPh sb="40" eb="42">
      <t>テイシュツ</t>
    </rPh>
    <phoneticPr fontId="2"/>
  </si>
  <si>
    <t>1-1）　換気対象室名</t>
    <rPh sb="5" eb="7">
      <t>カンキ</t>
    </rPh>
    <rPh sb="7" eb="9">
      <t>タイショウ</t>
    </rPh>
    <rPh sb="9" eb="10">
      <t>シツ</t>
    </rPh>
    <rPh sb="10" eb="11">
      <t>メイ</t>
    </rPh>
    <phoneticPr fontId="2"/>
  </si>
  <si>
    <t>1-5）　高機能換気設備</t>
    <rPh sb="5" eb="8">
      <t>コウキノウ</t>
    </rPh>
    <rPh sb="8" eb="10">
      <t>カンキ</t>
    </rPh>
    <rPh sb="10" eb="12">
      <t>セツビ</t>
    </rPh>
    <phoneticPr fontId="2"/>
  </si>
  <si>
    <t>（換気対象室を図面に明示してください）</t>
    <rPh sb="1" eb="3">
      <t>カンキ</t>
    </rPh>
    <rPh sb="3" eb="5">
      <t>タイショウ</t>
    </rPh>
    <rPh sb="5" eb="6">
      <t>シツ</t>
    </rPh>
    <rPh sb="7" eb="9">
      <t>ズメン</t>
    </rPh>
    <rPh sb="10" eb="12">
      <t>メイジ</t>
    </rPh>
    <phoneticPr fontId="2"/>
  </si>
  <si>
    <t>令和４年度住宅・建築物環境対策事業費補助金交付申請書</t>
    <rPh sb="0" eb="2">
      <t>レイワ</t>
    </rPh>
    <rPh sb="3" eb="5">
      <t>ネンド</t>
    </rPh>
    <phoneticPr fontId="2"/>
  </si>
  <si>
    <t>令和４年度既存建築物省エネ化推進事業</t>
    <rPh sb="0" eb="2">
      <t>レイワ</t>
    </rPh>
    <rPh sb="3" eb="5">
      <t>ネンド</t>
    </rPh>
    <rPh sb="4" eb="5">
      <t>ド</t>
    </rPh>
    <rPh sb="5" eb="7">
      <t>キゾン</t>
    </rPh>
    <rPh sb="7" eb="10">
      <t>ケンチクブツ</t>
    </rPh>
    <rPh sb="10" eb="11">
      <t>ショウ</t>
    </rPh>
    <rPh sb="13" eb="14">
      <t>カ</t>
    </rPh>
    <rPh sb="14" eb="16">
      <t>スイシン</t>
    </rPh>
    <rPh sb="16" eb="18">
      <t>ジギョウ</t>
    </rPh>
    <phoneticPr fontId="2"/>
  </si>
  <si>
    <t>令和４年度既存建築物省エネ化推進事業</t>
    <rPh sb="0" eb="2">
      <t>レイワ</t>
    </rPh>
    <rPh sb="3" eb="5">
      <t>ネンド</t>
    </rPh>
    <rPh sb="4" eb="5">
      <t>ド</t>
    </rPh>
    <rPh sb="5" eb="7">
      <t>キゾン</t>
    </rPh>
    <rPh sb="7" eb="11">
      <t>ケンチクブツショウ</t>
    </rPh>
    <rPh sb="13" eb="18">
      <t>カスイシンジギョウ</t>
    </rPh>
    <phoneticPr fontId="2"/>
  </si>
  <si>
    <t>　令和４年度既存建築物省エネ化推進事業補助金交付規程第５第２項に基づき、過去３カ年度内に国土交通省住宅局所管事業補助金における同規定第１３（交付決定の取り消し）に相当する理由での補助金の返還の有無について以下の通り申告を求めます。なお、該当する事案がある場合には、本補助金への申請が原則として制限されます。</t>
    <rPh sb="1" eb="3">
      <t>レイワ</t>
    </rPh>
    <rPh sb="4" eb="6">
      <t>ネンド</t>
    </rPh>
    <rPh sb="6" eb="8">
      <t>キゾン</t>
    </rPh>
    <rPh sb="8" eb="11">
      <t>ケンチクブツ</t>
    </rPh>
    <rPh sb="11" eb="12">
      <t>ショウ</t>
    </rPh>
    <rPh sb="14" eb="15">
      <t>カ</t>
    </rPh>
    <rPh sb="15" eb="17">
      <t>スイシン</t>
    </rPh>
    <rPh sb="17" eb="19">
      <t>ジギョウ</t>
    </rPh>
    <rPh sb="19" eb="22">
      <t>ホジョキン</t>
    </rPh>
    <rPh sb="26" eb="27">
      <t>ダイ</t>
    </rPh>
    <rPh sb="28" eb="29">
      <t>ダイ</t>
    </rPh>
    <rPh sb="30" eb="31">
      <t>コウ</t>
    </rPh>
    <rPh sb="32" eb="33">
      <t>モト</t>
    </rPh>
    <rPh sb="36" eb="38">
      <t>カコ</t>
    </rPh>
    <phoneticPr fontId="2"/>
  </si>
  <si>
    <t>　令和４年度既存建築物省エネ化推進事業補助金交付規程第５第３項に基づき、当該申請を制限される者への該当の有無について申告を求めます。なお、該当がある場合は、本補助金への申請を制限されます。</t>
    <rPh sb="1" eb="3">
      <t>レイワ</t>
    </rPh>
    <rPh sb="6" eb="8">
      <t>キゾン</t>
    </rPh>
    <rPh sb="8" eb="11">
      <t>ケンチクブツ</t>
    </rPh>
    <rPh sb="11" eb="12">
      <t>ショウ</t>
    </rPh>
    <rPh sb="14" eb="15">
      <t>カ</t>
    </rPh>
    <rPh sb="15" eb="17">
      <t>スイシン</t>
    </rPh>
    <rPh sb="17" eb="19">
      <t>ジギョウ</t>
    </rPh>
    <rPh sb="32" eb="33">
      <t>モト</t>
    </rPh>
    <rPh sb="36" eb="38">
      <t>トウガイ</t>
    </rPh>
    <rPh sb="38" eb="40">
      <t>シンセイ</t>
    </rPh>
    <phoneticPr fontId="2"/>
  </si>
  <si>
    <t>令和４年度既存建築物省エネ化推進事業補助金交付規程第１３（交付決定の取り消し）に該当した場合には、本申請に係る個人情報について他府省庁・独立行政法人を含む他の補助金担当課に当該返還事案の概要（法人又は申請者名・補助金名・交付決定額・補助事業の実施期間・返還を生じた理由・講じられた措置の内容等）を提供することがあります。</t>
    <rPh sb="0" eb="2">
      <t>レイワ</t>
    </rPh>
    <rPh sb="5" eb="7">
      <t>キゾン</t>
    </rPh>
    <rPh sb="7" eb="10">
      <t>ケンチクブツ</t>
    </rPh>
    <rPh sb="10" eb="11">
      <t>ショウ</t>
    </rPh>
    <rPh sb="13" eb="14">
      <t>カ</t>
    </rPh>
    <rPh sb="14" eb="16">
      <t>スイシン</t>
    </rPh>
    <rPh sb="16" eb="18">
      <t>ジギョウ</t>
    </rPh>
    <phoneticPr fontId="2"/>
  </si>
  <si>
    <t>令和４年度住宅・建築物環境対策事業費補助金交付変更承認申請書</t>
    <phoneticPr fontId="2"/>
  </si>
  <si>
    <t>令和４年度住宅・建築物環境対策事業費補助金完了実績報告書</t>
    <phoneticPr fontId="2"/>
  </si>
  <si>
    <t>使用する計算シートを選択してください</t>
    <rPh sb="0" eb="2">
      <t>シヨウ</t>
    </rPh>
    <rPh sb="4" eb="6">
      <t>ケイサン</t>
    </rPh>
    <rPh sb="10" eb="12">
      <t>センタク</t>
    </rPh>
    <phoneticPr fontId="2"/>
  </si>
  <si>
    <t>参考様式１－２</t>
    <rPh sb="0" eb="4">
      <t>サンコウヨウシキ</t>
    </rPh>
    <phoneticPr fontId="2"/>
  </si>
  <si>
    <r>
      <t>参考様式１－３</t>
    </r>
    <r>
      <rPr>
        <sz val="7"/>
        <color theme="1"/>
        <rFont val="ＭＳ Ｐゴシック"/>
        <family val="3"/>
        <charset val="128"/>
      </rPr>
      <t>(簡易計算用)</t>
    </r>
    <rPh sb="0" eb="4">
      <t>サンコウヨウシキ</t>
    </rPh>
    <rPh sb="8" eb="12">
      <t>カンイケイサン</t>
    </rPh>
    <rPh sb="12" eb="13">
      <t>ヨウ</t>
    </rPh>
    <phoneticPr fontId="2"/>
  </si>
  <si>
    <t>都市ガス</t>
    <rPh sb="0" eb="2">
      <t>トシ</t>
    </rPh>
    <phoneticPr fontId="2"/>
  </si>
  <si>
    <t>　使用年月</t>
    <rPh sb="1" eb="3">
      <t>シヨウ</t>
    </rPh>
    <rPh sb="3" eb="5">
      <t>ネンゲツ</t>
    </rPh>
    <phoneticPr fontId="2"/>
  </si>
  <si>
    <t>　↓　エネルギー会社の検針票等から月毎の使用量を転記してください。</t>
    <rPh sb="8" eb="10">
      <t>カイシャ</t>
    </rPh>
    <rPh sb="11" eb="14">
      <t>ケンシンヒョウ</t>
    </rPh>
    <rPh sb="14" eb="15">
      <t>トウ</t>
    </rPh>
    <rPh sb="17" eb="18">
      <t>ツキ</t>
    </rPh>
    <rPh sb="18" eb="19">
      <t>ゴト</t>
    </rPh>
    <rPh sb="20" eb="23">
      <t>シヨウリョウ</t>
    </rPh>
    <rPh sb="24" eb="26">
      <t>テンキ</t>
    </rPh>
    <phoneticPr fontId="2"/>
  </si>
  <si>
    <r>
      <rPr>
        <sz val="10"/>
        <rFont val="ＭＳ 明朝"/>
        <family val="1"/>
        <charset val="128"/>
      </rPr>
      <t xml:space="preserve"> </t>
    </r>
    <r>
      <rPr>
        <sz val="12"/>
        <rFont val="ＭＳ 明朝"/>
        <family val="1"/>
        <charset val="128"/>
      </rPr>
      <t>あった令和４年度既存建築物省エネ化推進事業に係る国庫補助金として、上記</t>
    </r>
    <phoneticPr fontId="2"/>
  </si>
  <si>
    <t xml:space="preserve"> の金額を請求いたします。</t>
    <phoneticPr fontId="2"/>
  </si>
  <si>
    <t>令和４年度　既存建築物省エネ化推進事業</t>
    <rPh sb="0" eb="2">
      <t>レイワ</t>
    </rPh>
    <rPh sb="3" eb="5">
      <t>ネンド</t>
    </rPh>
    <rPh sb="4" eb="5">
      <t>ド</t>
    </rPh>
    <rPh sb="6" eb="8">
      <t>キゾン</t>
    </rPh>
    <rPh sb="8" eb="11">
      <t>ケンチクブツ</t>
    </rPh>
    <rPh sb="11" eb="12">
      <t>ショウ</t>
    </rPh>
    <rPh sb="14" eb="15">
      <t>カ</t>
    </rPh>
    <rPh sb="15" eb="17">
      <t>スイシン</t>
    </rPh>
    <rPh sb="17" eb="19">
      <t>ジギョウ</t>
    </rPh>
    <phoneticPr fontId="2"/>
  </si>
  <si>
    <t>　私は上記の者を交付申請書等の問い合わせ先となることを定め、令和４年度既存建築物</t>
    <rPh sb="1" eb="2">
      <t>ワタシ</t>
    </rPh>
    <rPh sb="3" eb="5">
      <t>ジョウキ</t>
    </rPh>
    <rPh sb="6" eb="7">
      <t>モノ</t>
    </rPh>
    <rPh sb="8" eb="10">
      <t>コウフ</t>
    </rPh>
    <rPh sb="10" eb="12">
      <t>シンセイ</t>
    </rPh>
    <rPh sb="12" eb="13">
      <t>ショ</t>
    </rPh>
    <rPh sb="13" eb="14">
      <t>トウ</t>
    </rPh>
    <rPh sb="15" eb="16">
      <t>ト</t>
    </rPh>
    <rPh sb="17" eb="18">
      <t>ア</t>
    </rPh>
    <rPh sb="20" eb="21">
      <t>サキ</t>
    </rPh>
    <rPh sb="27" eb="28">
      <t>サダ</t>
    </rPh>
    <rPh sb="30" eb="32">
      <t>レイワ</t>
    </rPh>
    <rPh sb="33" eb="35">
      <t>ネンド</t>
    </rPh>
    <rPh sb="34" eb="35">
      <t>ド</t>
    </rPh>
    <rPh sb="35" eb="37">
      <t>キゾン</t>
    </rPh>
    <rPh sb="37" eb="40">
      <t>ケンチクブツ</t>
    </rPh>
    <phoneticPr fontId="2"/>
  </si>
  <si>
    <t>令和４年度住宅・建築物環境対策事業費補助金完了実績報告書</t>
    <rPh sb="0" eb="2">
      <t>レイワ</t>
    </rPh>
    <rPh sb="3" eb="5">
      <t>ネンド</t>
    </rPh>
    <rPh sb="4" eb="5">
      <t>ド</t>
    </rPh>
    <rPh sb="5" eb="7">
      <t>ジュウタク</t>
    </rPh>
    <rPh sb="8" eb="11">
      <t>ケンチクブツ</t>
    </rPh>
    <rPh sb="11" eb="13">
      <t>カンキョウ</t>
    </rPh>
    <rPh sb="13" eb="15">
      <t>タイサク</t>
    </rPh>
    <rPh sb="15" eb="18">
      <t>ジギョウヒ</t>
    </rPh>
    <rPh sb="18" eb="21">
      <t>ホジョキン</t>
    </rPh>
    <rPh sb="21" eb="23">
      <t>カンリョウ</t>
    </rPh>
    <rPh sb="23" eb="25">
      <t>ジッセキ</t>
    </rPh>
    <rPh sb="25" eb="28">
      <t>ホウコクショ</t>
    </rPh>
    <phoneticPr fontId="2"/>
  </si>
  <si>
    <t>収入印紙を貼った公式文書の写しを提出。
（交付決定後、補助対象工事内容に変更が生じた場合）
※契約額に変更が無い場合も工事内容の変更があれば要提出</t>
    <phoneticPr fontId="2"/>
  </si>
  <si>
    <t>改修工事の工事費等支払いの事実を証明する書類</t>
    <rPh sb="20" eb="22">
      <t>ショルイ</t>
    </rPh>
    <phoneticPr fontId="2"/>
  </si>
  <si>
    <t xml:space="preserve"> ただし、令和　年　月　日付、ＫＫＪ０４発第ＫＣ</t>
    <phoneticPr fontId="2"/>
  </si>
  <si>
    <t>令和　年 　月 　日付けＫＫＪ０４発第ＫＣ</t>
    <rPh sb="0" eb="2">
      <t>レイワ</t>
    </rPh>
    <rPh sb="3" eb="4">
      <t>ネン</t>
    </rPh>
    <rPh sb="6" eb="7">
      <t>ガツ</t>
    </rPh>
    <rPh sb="9" eb="10">
      <t>ニチ</t>
    </rPh>
    <rPh sb="10" eb="11">
      <t>ツ</t>
    </rPh>
    <rPh sb="17" eb="18">
      <t>ハツ</t>
    </rPh>
    <rPh sb="18" eb="19">
      <t>ダイ</t>
    </rPh>
    <phoneticPr fontId="2"/>
  </si>
  <si>
    <t>　令和　年　月　日付けＫＫＪ０４発第ＫＣ　　　　号をもって交付決定の通知を受けた標記事業については、当該決定の額及びその内容を変更したいので、下記のとおり申請します。</t>
    <phoneticPr fontId="2"/>
  </si>
  <si>
    <t>令和４年度住宅・建築物環境対策事業費補助金交付変更承認申請書</t>
    <rPh sb="0" eb="2">
      <t>レイワ</t>
    </rPh>
    <rPh sb="3" eb="5">
      <t>ネンド</t>
    </rPh>
    <phoneticPr fontId="2"/>
  </si>
  <si>
    <t>　令和４年度住宅・建築物環境対策事業費に要する費用について、補助金の交付を受けたいので、令和４年度既存建築物省エネ化推進事業補助金交付規程第５の規定により、関係書類を添えて下記の通り申請します。なお、当該手続にあたっては、令和４年度既存建築物省エネ化推進事業補助金交付規程を遵守します。</t>
    <rPh sb="44" eb="46">
      <t>レイワ</t>
    </rPh>
    <rPh sb="111" eb="113">
      <t>レイワ</t>
    </rPh>
    <phoneticPr fontId="2"/>
  </si>
  <si>
    <t>　４．補助事業の概要（別添提案申請書様式３－１のとおり）</t>
    <phoneticPr fontId="2"/>
  </si>
  <si>
    <t>A</t>
  </si>
  <si>
    <t>２４．</t>
  </si>
  <si>
    <t>（別添２）</t>
    <phoneticPr fontId="2"/>
  </si>
  <si>
    <t>（提案申請様式３-１）</t>
    <rPh sb="1" eb="3">
      <t>テイアン</t>
    </rPh>
    <rPh sb="3" eb="5">
      <t>シンセイ</t>
    </rPh>
    <rPh sb="5" eb="7">
      <t>ヨウシキ</t>
    </rPh>
    <phoneticPr fontId="2"/>
  </si>
  <si>
    <t>提案事業の概要（省エネルギー改修工事及びエネルギー計測・管理等）</t>
    <rPh sb="0" eb="4">
      <t>テイアンジギョウ</t>
    </rPh>
    <rPh sb="5" eb="7">
      <t>ガイヨウ</t>
    </rPh>
    <rPh sb="8" eb="9">
      <t>ショウ</t>
    </rPh>
    <rPh sb="14" eb="18">
      <t>カイシュウコウジ</t>
    </rPh>
    <rPh sb="18" eb="19">
      <t>オヨ</t>
    </rPh>
    <rPh sb="25" eb="27">
      <t>ケイソク</t>
    </rPh>
    <rPh sb="28" eb="30">
      <t>カンリ</t>
    </rPh>
    <rPh sb="30" eb="31">
      <t>ナド</t>
    </rPh>
    <phoneticPr fontId="2"/>
  </si>
  <si>
    <t>提案事業の概要（省エネルギー改修工事及びエネルギー計測・管理等）</t>
    <rPh sb="0" eb="4">
      <t>テイアンジギョウ</t>
    </rPh>
    <rPh sb="5" eb="7">
      <t>ガイヨウ</t>
    </rPh>
    <rPh sb="8" eb="9">
      <t>ショウ</t>
    </rPh>
    <rPh sb="14" eb="18">
      <t>カイシュウコウジ</t>
    </rPh>
    <rPh sb="18" eb="19">
      <t>オヨ</t>
    </rPh>
    <rPh sb="25" eb="27">
      <t>ケイソク</t>
    </rPh>
    <rPh sb="28" eb="30">
      <t>カンリ</t>
    </rPh>
    <rPh sb="30" eb="31">
      <t>トウ</t>
    </rPh>
    <phoneticPr fontId="2"/>
  </si>
  <si>
    <t xml:space="preserve">工事の完了を証明する書類　　　　　　　　　　　 　　　 </t>
    <rPh sb="0" eb="2">
      <t>コウジ</t>
    </rPh>
    <rPh sb="3" eb="5">
      <t>カンリョウ</t>
    </rPh>
    <rPh sb="6" eb="8">
      <t>ショウメイ</t>
    </rPh>
    <rPh sb="10" eb="12">
      <t>ショルイ</t>
    </rPh>
    <phoneticPr fontId="2"/>
  </si>
  <si>
    <t>任意様式５</t>
    <phoneticPr fontId="2"/>
  </si>
  <si>
    <t>（任意様式５）</t>
    <phoneticPr fontId="2"/>
  </si>
  <si>
    <t>（任意様式６）</t>
    <phoneticPr fontId="2"/>
  </si>
  <si>
    <t>（任意様式７）</t>
    <phoneticPr fontId="2"/>
  </si>
  <si>
    <t>（任意様式８）</t>
    <phoneticPr fontId="2"/>
  </si>
  <si>
    <t>工事の完了を証明する書類</t>
    <rPh sb="0" eb="2">
      <t>コウジ</t>
    </rPh>
    <rPh sb="3" eb="5">
      <t>カンリョウ</t>
    </rPh>
    <rPh sb="6" eb="8">
      <t>ショウメイ</t>
    </rPh>
    <rPh sb="10" eb="12">
      <t>ショルイ</t>
    </rPh>
    <phoneticPr fontId="2"/>
  </si>
  <si>
    <t>提案申請様式3-1</t>
    <rPh sb="0" eb="2">
      <t>テイアン</t>
    </rPh>
    <rPh sb="2" eb="4">
      <t>シンセイ</t>
    </rPh>
    <phoneticPr fontId="2"/>
  </si>
  <si>
    <t>提案内容への適合確認書</t>
    <phoneticPr fontId="2"/>
  </si>
  <si>
    <t>別添１-２</t>
    <rPh sb="0" eb="2">
      <t>ベッテン</t>
    </rPh>
    <phoneticPr fontId="2"/>
  </si>
  <si>
    <t>別添１-１</t>
    <rPh sb="0" eb="2">
      <t>ベッテン</t>
    </rPh>
    <phoneticPr fontId="2"/>
  </si>
  <si>
    <t>　当該申請に係る建築物等の設計内容と、提案申請書に記載されている建築物の設計内容との適合状況は、次のとおりである。</t>
    <phoneticPr fontId="2"/>
  </si>
  <si>
    <t>(注)該当する欄のみ記載すること。</t>
    <phoneticPr fontId="2"/>
  </si>
  <si>
    <t>無</t>
    <phoneticPr fontId="2"/>
  </si>
  <si>
    <t>２．申請者等の概要</t>
    <phoneticPr fontId="2"/>
  </si>
  <si>
    <r>
      <t>設備所有者
(</t>
    </r>
    <r>
      <rPr>
        <sz val="8"/>
        <color theme="1"/>
        <rFont val="ＭＳ 明朝"/>
        <family val="1"/>
        <charset val="128"/>
      </rPr>
      <t>建物所有者と異なる場合)</t>
    </r>
    <rPh sb="0" eb="2">
      <t>セツビ</t>
    </rPh>
    <rPh sb="2" eb="5">
      <t>ショユウシャ</t>
    </rPh>
    <rPh sb="7" eb="12">
      <t>タテモノショユウシャ</t>
    </rPh>
    <rPh sb="13" eb="14">
      <t>コト</t>
    </rPh>
    <rPh sb="16" eb="18">
      <t>バアイ</t>
    </rPh>
    <phoneticPr fontId="2"/>
  </si>
  <si>
    <t>名称・役職・氏名</t>
    <phoneticPr fontId="2"/>
  </si>
  <si>
    <t>建設事業者</t>
    <rPh sb="0" eb="2">
      <t>ケンセツ</t>
    </rPh>
    <rPh sb="2" eb="5">
      <t>ジギョウシャ</t>
    </rPh>
    <phoneticPr fontId="2"/>
  </si>
  <si>
    <t>建設業許可番号(</t>
    <phoneticPr fontId="2"/>
  </si>
  <si>
    <t>)許可(</t>
    <phoneticPr fontId="2"/>
  </si>
  <si>
    <t>)第(</t>
    <phoneticPr fontId="2"/>
  </si>
  <si>
    <t>氏名又は名称</t>
    <phoneticPr fontId="2"/>
  </si>
  <si>
    <t>代表提案者</t>
    <rPh sb="0" eb="5">
      <t>ダイヒョウテイアンシャ</t>
    </rPh>
    <phoneticPr fontId="2"/>
  </si>
  <si>
    <t>（</t>
  </si>
  <si>
    <t>建築士</t>
    <rPh sb="0" eb="3">
      <t>ケンチクシ</t>
    </rPh>
    <phoneticPr fontId="2"/>
  </si>
  <si>
    <t>登録番号</t>
    <phoneticPr fontId="2"/>
  </si>
  <si>
    <t>)知事登録</t>
    <phoneticPr fontId="2"/>
  </si>
  <si>
    <t>第(</t>
    <rPh sb="0" eb="1">
      <t>ダイ</t>
    </rPh>
    <phoneticPr fontId="2"/>
  </si>
  <si>
    <t>建築士（</t>
    <phoneticPr fontId="2"/>
  </si>
  <si>
    <t xml:space="preserve"> 登録番号(</t>
    <rPh sb="1" eb="3">
      <t>トウロク</t>
    </rPh>
    <rPh sb="3" eb="5">
      <t>バンゴウ</t>
    </rPh>
    <phoneticPr fontId="2"/>
  </si>
  <si>
    <t>建築士事務所</t>
    <rPh sb="0" eb="6">
      <t>ケンチクシジムショ</t>
    </rPh>
    <phoneticPr fontId="2"/>
  </si>
  <si>
    <t>知事登録</t>
    <rPh sb="0" eb="2">
      <t>チジ</t>
    </rPh>
    <rPh sb="2" eb="4">
      <t>トウロク</t>
    </rPh>
    <phoneticPr fontId="2"/>
  </si>
  <si>
    <t>住所</t>
    <rPh sb="0" eb="2">
      <t>ジュウショ</t>
    </rPh>
    <phoneticPr fontId="2"/>
  </si>
  <si>
    <t>建築士事務所名
または会社名</t>
    <phoneticPr fontId="2"/>
  </si>
  <si>
    <t>　氏　名</t>
    <rPh sb="1" eb="2">
      <t>シ</t>
    </rPh>
    <rPh sb="3" eb="4">
      <t>ナ</t>
    </rPh>
    <phoneticPr fontId="2"/>
  </si>
  <si>
    <t>　　造　　　　地上　　階　　　地下　　階</t>
    <phoneticPr fontId="2"/>
  </si>
  <si>
    <t>　　造　　　　地上　　階　　　地下　　階</t>
    <rPh sb="2" eb="3">
      <t>ゾウ</t>
    </rPh>
    <rPh sb="7" eb="9">
      <t>チジョウ</t>
    </rPh>
    <phoneticPr fontId="2"/>
  </si>
  <si>
    <r>
      <t>設備所有者
(</t>
    </r>
    <r>
      <rPr>
        <sz val="10"/>
        <color theme="1"/>
        <rFont val="ＭＳ 明朝"/>
        <family val="1"/>
        <charset val="128"/>
      </rPr>
      <t>建物所有者と異なる場合</t>
    </r>
    <r>
      <rPr>
        <sz val="11"/>
        <color theme="1"/>
        <rFont val="ＭＳ 明朝"/>
        <family val="1"/>
        <charset val="128"/>
      </rPr>
      <t>)</t>
    </r>
    <rPh sb="0" eb="2">
      <t>セツビ</t>
    </rPh>
    <rPh sb="2" eb="5">
      <t>ショユウシャ</t>
    </rPh>
    <rPh sb="7" eb="12">
      <t>タテモノショユウシャ</t>
    </rPh>
    <rPh sb="13" eb="14">
      <t>コト</t>
    </rPh>
    <rPh sb="16" eb="18">
      <t>バアイ</t>
    </rPh>
    <phoneticPr fontId="2"/>
  </si>
  <si>
    <r>
      <t>参考様式１－３</t>
    </r>
    <r>
      <rPr>
        <sz val="7"/>
        <color theme="1"/>
        <rFont val="ＭＳ 明朝"/>
        <family val="1"/>
        <charset val="128"/>
      </rPr>
      <t>(簡易計算用)</t>
    </r>
    <rPh sb="0" eb="4">
      <t>サンコウヨウシキ</t>
    </rPh>
    <rPh sb="8" eb="12">
      <t>カンイケイサン</t>
    </rPh>
    <rPh sb="12" eb="13">
      <t>ヨウ</t>
    </rPh>
    <phoneticPr fontId="2"/>
  </si>
  <si>
    <t>（別添１-１）</t>
    <phoneticPr fontId="2"/>
  </si>
  <si>
    <t>１７．</t>
  </si>
  <si>
    <t>２５．</t>
  </si>
  <si>
    <t>（別添１-２）</t>
    <phoneticPr fontId="2"/>
  </si>
  <si>
    <t xml:space="preserve"> 【建築士は内容について責任を持つものとし、その旨を証明する本書類を提出すること。</t>
    <phoneticPr fontId="2"/>
  </si>
  <si>
    <t>　 不正があった場合は、建築士法に基づき処分を行う場合があることに留意すること。】</t>
    <phoneticPr fontId="2"/>
  </si>
  <si>
    <t>別添1-1</t>
    <phoneticPr fontId="2"/>
  </si>
  <si>
    <t>別添1-2</t>
    <phoneticPr fontId="2"/>
  </si>
  <si>
    <t>提案内容への適合確認書（実績報告）</t>
    <phoneticPr fontId="2"/>
  </si>
  <si>
    <t>８．</t>
    <phoneticPr fontId="2"/>
  </si>
  <si>
    <t>１０．</t>
    <phoneticPr fontId="2"/>
  </si>
  <si>
    <t>１２．</t>
    <phoneticPr fontId="2"/>
  </si>
  <si>
    <t>１３．</t>
    <phoneticPr fontId="2"/>
  </si>
  <si>
    <t>建築士による提案内容への適合確認書 (実績報告)</t>
    <phoneticPr fontId="2"/>
  </si>
  <si>
    <t>提案内容への適合確認書 (実績報告)</t>
    <phoneticPr fontId="2"/>
  </si>
  <si>
    <t>交付時</t>
    <phoneticPr fontId="2"/>
  </si>
  <si>
    <t>実績時</t>
    <phoneticPr fontId="2"/>
  </si>
  <si>
    <t>（２）変更内容が提案された省エネ性能(省エネ率)に関係するものであるかないか</t>
    <rPh sb="19" eb="20">
      <t>ショウ</t>
    </rPh>
    <rPh sb="22" eb="23">
      <t>リツ</t>
    </rPh>
    <phoneticPr fontId="2"/>
  </si>
  <si>
    <t>変更内容及び理由</t>
    <rPh sb="0" eb="4">
      <t>ヘンコウナイヨウ</t>
    </rPh>
    <rPh sb="4" eb="5">
      <t>オヨ</t>
    </rPh>
    <rPh sb="6" eb="8">
      <t>リユウ</t>
    </rPh>
    <phoneticPr fontId="2"/>
  </si>
  <si>
    <t>　当該報告に係る建築物等の整備内容と、交付申請書に記載されている内容との適合状況は、次のとおりである。</t>
    <phoneticPr fontId="2"/>
  </si>
  <si>
    <t>（１）で「有」を選択した場合、次の内容を記載すること。</t>
    <phoneticPr fontId="2"/>
  </si>
  <si>
    <r>
      <t>注１．建物全体の省エネ率または躯体(外皮)の改修面積割合に</t>
    </r>
    <r>
      <rPr>
        <u/>
        <sz val="10"/>
        <color theme="1"/>
        <rFont val="ＭＳ 明朝"/>
        <family val="1"/>
        <charset val="128"/>
      </rPr>
      <t>変更がある場合は、</t>
    </r>
    <phoneticPr fontId="2"/>
  </si>
  <si>
    <r>
      <t>　　　</t>
    </r>
    <r>
      <rPr>
        <u/>
        <sz val="10"/>
        <color theme="1"/>
        <rFont val="ＭＳ 明朝"/>
        <family val="1"/>
        <charset val="128"/>
      </rPr>
      <t>最終の計算書(参考様式１ 等)を添付すること。</t>
    </r>
    <phoneticPr fontId="2"/>
  </si>
  <si>
    <t>（提案事業が建築基準法上の確認を要する場合）</t>
    <rPh sb="1" eb="5">
      <t>テイアンジギョウ</t>
    </rPh>
    <rPh sb="6" eb="12">
      <t>ケンチクキジュンホウジョウ</t>
    </rPh>
    <rPh sb="13" eb="15">
      <t>カクニン</t>
    </rPh>
    <rPh sb="16" eb="17">
      <t>ヨウ</t>
    </rPh>
    <rPh sb="19" eb="21">
      <t>バアイ</t>
    </rPh>
    <phoneticPr fontId="2"/>
  </si>
  <si>
    <r>
      <t xml:space="preserve">設備所有者
</t>
    </r>
    <r>
      <rPr>
        <sz val="9"/>
        <color theme="1"/>
        <rFont val="ＭＳ 明朝"/>
        <family val="1"/>
        <charset val="128"/>
      </rPr>
      <t>(建物所有者と異なる場合)</t>
    </r>
    <rPh sb="0" eb="2">
      <t>セツビ</t>
    </rPh>
    <rPh sb="2" eb="5">
      <t>ショユウシャ</t>
    </rPh>
    <rPh sb="7" eb="12">
      <t>タテモノショユウシャ</t>
    </rPh>
    <rPh sb="13" eb="14">
      <t>コト</t>
    </rPh>
    <rPh sb="16" eb="18">
      <t>バアイ</t>
    </rPh>
    <phoneticPr fontId="2"/>
  </si>
  <si>
    <t>任意様式１(原本)</t>
    <rPh sb="6" eb="8">
      <t>ゲンポン</t>
    </rPh>
    <phoneticPr fontId="2"/>
  </si>
  <si>
    <t>確認済証写し</t>
    <rPh sb="0" eb="2">
      <t>カクニン</t>
    </rPh>
    <rPh sb="2" eb="4">
      <t>スミショウ</t>
    </rPh>
    <rPh sb="4" eb="5">
      <t>ウツ</t>
    </rPh>
    <phoneticPr fontId="2"/>
  </si>
  <si>
    <t>別添1-2添付資料</t>
    <rPh sb="0" eb="2">
      <t>ベッテン</t>
    </rPh>
    <rPh sb="5" eb="7">
      <t>テンプ</t>
    </rPh>
    <rPh sb="7" eb="9">
      <t>シリョウ</t>
    </rPh>
    <phoneticPr fontId="2"/>
  </si>
  <si>
    <t>（提案事業が建築基準法上の確認不要の場合）</t>
    <rPh sb="1" eb="5">
      <t>テイアンジギョウ</t>
    </rPh>
    <rPh sb="6" eb="12">
      <t>ケンチクキジュンホウジョウ</t>
    </rPh>
    <rPh sb="13" eb="15">
      <t>カクニン</t>
    </rPh>
    <rPh sb="15" eb="17">
      <t>フヨウ</t>
    </rPh>
    <rPh sb="18" eb="20">
      <t>バアイ</t>
    </rPh>
    <phoneticPr fontId="2"/>
  </si>
  <si>
    <t>５．交付申請されたバリアフリー改修の補助対象となる改修箇所と仕様</t>
    <phoneticPr fontId="2"/>
  </si>
  <si>
    <t>３．計画の変更等の適合状況</t>
    <rPh sb="2" eb="4">
      <t>ケイカク</t>
    </rPh>
    <rPh sb="5" eb="7">
      <t>ヘンコウ</t>
    </rPh>
    <rPh sb="7" eb="8">
      <t>トウ</t>
    </rPh>
    <rPh sb="9" eb="11">
      <t>テキゴウ</t>
    </rPh>
    <rPh sb="11" eb="13">
      <t>ジョウキョウ</t>
    </rPh>
    <phoneticPr fontId="2"/>
  </si>
  <si>
    <r>
      <t xml:space="preserve">補助対象設備
</t>
    </r>
    <r>
      <rPr>
        <sz val="6"/>
        <rFont val="ＭＳ Ｐゴシック"/>
        <family val="3"/>
        <charset val="128"/>
      </rPr>
      <t>改修予定機器</t>
    </r>
    <phoneticPr fontId="110"/>
  </si>
  <si>
    <t>g
熱交換率
(40％以上）</t>
    <rPh sb="2" eb="3">
      <t>ネツ</t>
    </rPh>
    <rPh sb="3" eb="5">
      <t>コウカン</t>
    </rPh>
    <rPh sb="5" eb="6">
      <t>リツ</t>
    </rPh>
    <phoneticPr fontId="2"/>
  </si>
  <si>
    <r>
      <t>※2：熱交換効率40％以上であること　　</t>
    </r>
    <r>
      <rPr>
        <sz val="11"/>
        <color rgb="FFFF0000"/>
        <rFont val="ＭＳ Ｐゴシック"/>
        <family val="3"/>
        <charset val="128"/>
      </rPr>
      <t>40％未満の場合はセルが赤く表示されます。</t>
    </r>
    <rPh sb="3" eb="4">
      <t>ネツ</t>
    </rPh>
    <rPh sb="4" eb="6">
      <t>コウカン</t>
    </rPh>
    <rPh sb="6" eb="8">
      <t>コウリツ</t>
    </rPh>
    <rPh sb="11" eb="13">
      <t>イジョウ</t>
    </rPh>
    <rPh sb="23" eb="25">
      <t>ミマン</t>
    </rPh>
    <rPh sb="26" eb="28">
      <t>バアイ</t>
    </rPh>
    <rPh sb="32" eb="33">
      <t>アカ</t>
    </rPh>
    <rPh sb="34" eb="36">
      <t>ヒョウジ</t>
    </rPh>
    <phoneticPr fontId="2"/>
  </si>
  <si>
    <t>改修工事費等の支払いの事実を証明できるもの</t>
    <rPh sb="0" eb="2">
      <t>カイシュウ</t>
    </rPh>
    <rPh sb="2" eb="4">
      <t>コウジ</t>
    </rPh>
    <rPh sb="4" eb="5">
      <t>ヒ</t>
    </rPh>
    <rPh sb="5" eb="6">
      <t>トウ</t>
    </rPh>
    <rPh sb="7" eb="9">
      <t>シハラ</t>
    </rPh>
    <rPh sb="11" eb="13">
      <t>ジジツ</t>
    </rPh>
    <rPh sb="14" eb="16">
      <t>ショウメイ</t>
    </rPh>
    <phoneticPr fontId="2"/>
  </si>
  <si>
    <t>４．計画の変更等の適合状況</t>
    <rPh sb="2" eb="4">
      <t>ケイカク</t>
    </rPh>
    <rPh sb="5" eb="7">
      <t>ヘンコウ</t>
    </rPh>
    <rPh sb="7" eb="8">
      <t>トウ</t>
    </rPh>
    <rPh sb="9" eb="11">
      <t>テキゴウ</t>
    </rPh>
    <rPh sb="11" eb="13">
      <t>ジョウキョウ</t>
    </rPh>
    <phoneticPr fontId="2"/>
  </si>
  <si>
    <t>　↑ 合計を参考様式１(省エネ効果の計算シート)　改修前のエネルギー消費量(建物全体)『年間使用量』に転記してください。</t>
    <rPh sb="3" eb="5">
      <t>ゴウケイ</t>
    </rPh>
    <rPh sb="6" eb="10">
      <t>サンコウヨウシキ</t>
    </rPh>
    <rPh sb="12" eb="13">
      <t>ショウ</t>
    </rPh>
    <rPh sb="15" eb="17">
      <t>コウカ</t>
    </rPh>
    <rPh sb="18" eb="20">
      <t>ケイサン</t>
    </rPh>
    <rPh sb="44" eb="49">
      <t>ネンカンシヨウリョウ</t>
    </rPh>
    <rPh sb="51" eb="53">
      <t>テンキ</t>
    </rPh>
    <phoneticPr fontId="2"/>
  </si>
  <si>
    <t>◇事業の要件／チェックシート</t>
    <rPh sb="1" eb="3">
      <t>ジギョウ</t>
    </rPh>
    <rPh sb="4" eb="6">
      <t>ヨウケン</t>
    </rPh>
    <phoneticPr fontId="2"/>
  </si>
  <si>
    <t>応募番号</t>
    <rPh sb="0" eb="4">
      <t>オウボバンゴウ</t>
    </rPh>
    <phoneticPr fontId="2"/>
  </si>
  <si>
    <t>自動転記</t>
    <rPh sb="0" eb="4">
      <t>ジドウテンキ</t>
    </rPh>
    <phoneticPr fontId="2"/>
  </si>
  <si>
    <t>事業名</t>
    <rPh sb="0" eb="3">
      <t>ジギョウメイ</t>
    </rPh>
    <phoneticPr fontId="2"/>
  </si>
  <si>
    <t>躯体（外皮）の省エネ改修を行います。</t>
    <phoneticPr fontId="2"/>
  </si>
  <si>
    <t>高機能換気設備を設置し、換気経路の確保等の躯体（外皮）改修を行います。
躯体（外皮）の省エネ改修は行いません。</t>
    <rPh sb="0" eb="3">
      <t>コウキノウ</t>
    </rPh>
    <rPh sb="3" eb="5">
      <t>カンキ</t>
    </rPh>
    <rPh sb="5" eb="7">
      <t>セツビ</t>
    </rPh>
    <rPh sb="8" eb="10">
      <t>セッチ</t>
    </rPh>
    <rPh sb="30" eb="31">
      <t>オコナ</t>
    </rPh>
    <phoneticPr fontId="2"/>
  </si>
  <si>
    <t>改修前と比較して２０％以上の省エネ効果が見込まれる改修工事を実施します。</t>
    <phoneticPr fontId="2"/>
  </si>
  <si>
    <t>改修前と比較して１５％以上の省エネ効果が見込まれる改修工事を実施します。
躯体（外皮）の改修面積割合が20％を超えています。</t>
    <phoneticPr fontId="2"/>
  </si>
  <si>
    <t>高機能換気設備を設置します。
設置する当該階単位においてエネルギー消費量が改修前と比較して２０％以上の省エネ効果が見込まれる改修工事を実施します。</t>
    <rPh sb="8" eb="10">
      <t>セッチ</t>
    </rPh>
    <rPh sb="15" eb="17">
      <t>セッチ</t>
    </rPh>
    <phoneticPr fontId="2"/>
  </si>
  <si>
    <t>基準エネルギー消費量の１．１倍を満たします。（平成28年４月１日時点で現に存するもの）</t>
    <rPh sb="16" eb="17">
      <t>ミ</t>
    </rPh>
    <phoneticPr fontId="2"/>
  </si>
  <si>
    <t>基準エネルギー消費量の１．０倍を満たします。（上記以外）</t>
    <rPh sb="16" eb="17">
      <t>ミ</t>
    </rPh>
    <rPh sb="23" eb="25">
      <t>ジョウキ</t>
    </rPh>
    <rPh sb="25" eb="27">
      <t>イガイ</t>
    </rPh>
    <phoneticPr fontId="2"/>
  </si>
  <si>
    <t>エネルギー使用量の実態を把握する計測を行い、継続的なエネルギー管理、省エネルギー活動に取り組みます。
改修後のエネルギー使用量については、2年間の期間について月別のエネルギー使用量を報告します。</t>
    <rPh sb="51" eb="54">
      <t>カイシュウゴ</t>
    </rPh>
    <rPh sb="60" eb="63">
      <t>シヨウリョウ</t>
    </rPh>
    <rPh sb="70" eb="72">
      <t>ネンカン</t>
    </rPh>
    <rPh sb="73" eb="75">
      <t>キカン</t>
    </rPh>
    <rPh sb="79" eb="81">
      <t>ツキベツ</t>
    </rPh>
    <rPh sb="87" eb="90">
      <t>シヨウリョウ</t>
    </rPh>
    <rPh sb="91" eb="93">
      <t>ホウコク</t>
    </rPh>
    <phoneticPr fontId="2"/>
  </si>
  <si>
    <t>省エネルギー改修工事とバリアフリー改修工事に係る事業費の合計は５００万円以上です。</t>
    <phoneticPr fontId="2"/>
  </si>
  <si>
    <t>⑧</t>
    <phoneticPr fontId="2"/>
  </si>
  <si>
    <t>⑨</t>
    <phoneticPr fontId="2"/>
  </si>
  <si>
    <t>事業完了後のアンケート調査票の提出や、事例集等への情報提供に協力します。</t>
    <phoneticPr fontId="2"/>
  </si>
  <si>
    <t>このチェックシートをファイルに綴じてご提出ください。</t>
    <phoneticPr fontId="2"/>
  </si>
  <si>
    <t>別添８-１</t>
    <rPh sb="0" eb="2">
      <t>ベッテン</t>
    </rPh>
    <phoneticPr fontId="2"/>
  </si>
  <si>
    <t>別添８-２</t>
    <rPh sb="0" eb="2">
      <t>ベッテン</t>
    </rPh>
    <phoneticPr fontId="2"/>
  </si>
  <si>
    <t>耐震性の基準への適合確認書</t>
    <phoneticPr fontId="2"/>
  </si>
  <si>
    <t>３．耐震性の基準への適合状況</t>
    <phoneticPr fontId="2"/>
  </si>
  <si>
    <t>　当該申請に係る建築物の耐震性の基準への適合状況は下記のとおりであり、当該申請に係る建築物が耐震性を有することを証明します。</t>
    <phoneticPr fontId="2"/>
  </si>
  <si>
    <t>計測単位
を
記入</t>
    <rPh sb="0" eb="2">
      <t>ケイソク</t>
    </rPh>
    <rPh sb="2" eb="4">
      <t>タンイ</t>
    </rPh>
    <rPh sb="7" eb="9">
      <t>キニュウ</t>
    </rPh>
    <phoneticPr fontId="2"/>
  </si>
  <si>
    <t>月</t>
    <rPh sb="0" eb="1">
      <t>ツキ</t>
    </rPh>
    <phoneticPr fontId="2"/>
  </si>
  <si>
    <t>月</t>
    <rPh sb="0" eb="1">
      <t>ゲツ</t>
    </rPh>
    <phoneticPr fontId="2"/>
  </si>
  <si>
    <t>月</t>
  </si>
  <si>
    <t>㎥</t>
    <phoneticPr fontId="2"/>
  </si>
  <si>
    <t>㎏</t>
    <phoneticPr fontId="2"/>
  </si>
  <si>
    <t>←採択通知書の補助限度額を記入してください</t>
    <rPh sb="1" eb="6">
      <t>サイタクツウチショ</t>
    </rPh>
    <rPh sb="7" eb="12">
      <t>ホジョゲンドガク</t>
    </rPh>
    <rPh sb="13" eb="15">
      <t>キニュウ</t>
    </rPh>
    <phoneticPr fontId="2"/>
  </si>
  <si>
    <t>改修後の建築物の省エネルギー性能を表示します。　(第三者評価の評価結果（BELSプレート等）の設置・表示）</t>
    <rPh sb="25" eb="28">
      <t>ダイサンシャ</t>
    </rPh>
    <rPh sb="28" eb="30">
      <t>ヒョウカ</t>
    </rPh>
    <rPh sb="31" eb="33">
      <t>ヒョウカ</t>
    </rPh>
    <rPh sb="33" eb="35">
      <t>ケッカ</t>
    </rPh>
    <rPh sb="47" eb="49">
      <t>セッチ</t>
    </rPh>
    <rPh sb="50" eb="52">
      <t>ヒョウジ</t>
    </rPh>
    <phoneticPr fontId="2"/>
  </si>
  <si>
    <r>
      <t>採択年度中に着手(</t>
    </r>
    <r>
      <rPr>
        <sz val="8"/>
        <rFont val="ＭＳ Ｐ明朝"/>
        <family val="1"/>
        <charset val="128"/>
      </rPr>
      <t>※)</t>
    </r>
    <r>
      <rPr>
        <sz val="9"/>
        <rFont val="ＭＳ Ｐ明朝"/>
        <family val="1"/>
        <charset val="128"/>
      </rPr>
      <t>し、原則として当該年度に事業を完了します。
　　　※事業の着手＝補助対象工事を含む請負契約の締結</t>
    </r>
    <phoneticPr fontId="2"/>
  </si>
  <si>
    <t>躯体（外皮）の省エネ改修について　</t>
    <phoneticPr fontId="2"/>
  </si>
  <si>
    <r>
      <t>　事業の要件</t>
    </r>
    <r>
      <rPr>
        <sz val="11"/>
        <color theme="1"/>
        <rFont val="ＭＳ Ｐゴシック"/>
        <family val="3"/>
        <charset val="128"/>
      </rPr>
      <t>　（該当する項目の□を■としてチェック）</t>
    </r>
    <phoneticPr fontId="2"/>
  </si>
  <si>
    <t>建物全体におけるエネルギー消費量の改修前と比較した省エネ効果</t>
    <phoneticPr fontId="2"/>
  </si>
  <si>
    <r>
      <t>改修後に耐震性を有します。
　</t>
    </r>
    <r>
      <rPr>
        <sz val="8"/>
        <color theme="1"/>
        <rFont val="ＭＳ Ｐ明朝"/>
        <family val="1"/>
        <charset val="128"/>
      </rPr>
      <t>新耐震基準（昭和56年6月1日施行）又は耐震改修促進法に基づく「地震に対する安全上耐震関係規定に準ずるもの」に適合</t>
    </r>
    <phoneticPr fontId="2"/>
  </si>
  <si>
    <t>　　当該申請に係る建築物の耐震性の基準への適合状況は下記のとおりである。</t>
    <phoneticPr fontId="2"/>
  </si>
  <si>
    <t>（耐震性を有する建物である場合）</t>
    <rPh sb="1" eb="3">
      <t>タイシン</t>
    </rPh>
    <rPh sb="3" eb="4">
      <t>セイ</t>
    </rPh>
    <rPh sb="5" eb="6">
      <t>ユウ</t>
    </rPh>
    <rPh sb="8" eb="10">
      <t>タテモノ</t>
    </rPh>
    <rPh sb="13" eb="15">
      <t>バアイ</t>
    </rPh>
    <phoneticPr fontId="2"/>
  </si>
  <si>
    <t>３．耐震性の基準への適合状況</t>
    <rPh sb="2" eb="4">
      <t>タイシン</t>
    </rPh>
    <rPh sb="4" eb="5">
      <t>セイ</t>
    </rPh>
    <rPh sb="6" eb="8">
      <t>キジュン</t>
    </rPh>
    <rPh sb="10" eb="12">
      <t>テキゴウ</t>
    </rPh>
    <rPh sb="12" eb="14">
      <t>ジョウキョウ</t>
    </rPh>
    <phoneticPr fontId="2"/>
  </si>
  <si>
    <t>※「耐震性を有する」とは新耐震基準（昭和56年6月1日に施行された建築基準法施行令第3章および第5章の4に規定する基準をいう）に適合、又は、耐震改修促進法に基づく「地震に対する安全上耐震関係規定に準ずるものとして　国土交通大臣が定める基準」（平成18年国土交通省告示185号）に適合しているものを表す。</t>
    <rPh sb="2" eb="5">
      <t>タイシンセイ</t>
    </rPh>
    <rPh sb="6" eb="7">
      <t>ユウ</t>
    </rPh>
    <rPh sb="12" eb="13">
      <t>シン</t>
    </rPh>
    <rPh sb="13" eb="15">
      <t>タイシン</t>
    </rPh>
    <rPh sb="15" eb="17">
      <t>キジュン</t>
    </rPh>
    <rPh sb="18" eb="20">
      <t>ショウワ</t>
    </rPh>
    <rPh sb="22" eb="23">
      <t>ネン</t>
    </rPh>
    <rPh sb="24" eb="25">
      <t>ガツ</t>
    </rPh>
    <rPh sb="26" eb="27">
      <t>ニチ</t>
    </rPh>
    <rPh sb="28" eb="30">
      <t>シコウ</t>
    </rPh>
    <rPh sb="33" eb="35">
      <t>ケンチク</t>
    </rPh>
    <rPh sb="35" eb="38">
      <t>キジュンホウ</t>
    </rPh>
    <rPh sb="38" eb="41">
      <t>シコウレイ</t>
    </rPh>
    <rPh sb="41" eb="42">
      <t>ダイ</t>
    </rPh>
    <rPh sb="43" eb="44">
      <t>ショウ</t>
    </rPh>
    <rPh sb="47" eb="48">
      <t>ダイ</t>
    </rPh>
    <rPh sb="49" eb="50">
      <t>ショウ</t>
    </rPh>
    <phoneticPr fontId="2"/>
  </si>
  <si>
    <t>イ）　表示登記がなされた日付が昭和58年4月1日以降である登記事項証明書</t>
    <phoneticPr fontId="2"/>
  </si>
  <si>
    <t>ハ）　その他耐震性を有することを証明する書類（耐震診断の結果等）</t>
    <phoneticPr fontId="2"/>
  </si>
  <si>
    <t>ロ）　建築確認がなされた日付が昭和56年6月1日以降である建築確認検査済証等</t>
    <phoneticPr fontId="2"/>
  </si>
  <si>
    <t>確　認</t>
    <rPh sb="0" eb="1">
      <t>カク</t>
    </rPh>
    <rPh sb="2" eb="3">
      <t>ニン</t>
    </rPh>
    <phoneticPr fontId="2"/>
  </si>
  <si>
    <t>電話番号</t>
  </si>
  <si>
    <t>イ）　耐震性を有することを証明する書類（耐震診断の結果等）</t>
    <phoneticPr fontId="2"/>
  </si>
  <si>
    <t>※「耐震性を有する」とは新耐震基準（昭和56年6月1日に施行された建築基準法施行令第3章および第5章の4に規定する基準をいう。）に適合、又は、耐震改修促進法に基づく「地震に対する安全上耐震関係規定に準ずるものとして国土交通大臣が定める基準」（平成18年国土交通省告示185号）に適合しているものを表す。</t>
    <phoneticPr fontId="2"/>
  </si>
  <si>
    <t>適合性の評価は、改修前後の設備機器等の名称、仕様、COP等の性能値を確認すること。
また、参考様式1-1～1-5に記載してあるエネルギーの消費量算定根拠及び参考様式1-6に記載してあるエネルギー計測・管理の内容を確認すること。</t>
    <phoneticPr fontId="2"/>
  </si>
  <si>
    <t>別添８-２</t>
    <phoneticPr fontId="2"/>
  </si>
  <si>
    <t>別添８-１</t>
    <phoneticPr fontId="2"/>
  </si>
  <si>
    <t>代表提案者の口座情報等を記入</t>
    <rPh sb="0" eb="2">
      <t>ダイヒョウ</t>
    </rPh>
    <rPh sb="2" eb="5">
      <t>テイアンシャ</t>
    </rPh>
    <rPh sb="6" eb="8">
      <t>コウザ</t>
    </rPh>
    <rPh sb="8" eb="10">
      <t>ジョウホウ</t>
    </rPh>
    <rPh sb="10" eb="11">
      <t>トウ</t>
    </rPh>
    <rPh sb="12" eb="14">
      <t>キニュウ</t>
    </rPh>
    <phoneticPr fontId="2"/>
  </si>
  <si>
    <t>（提案事業と併せて耐震工事を行う場合）</t>
    <rPh sb="1" eb="3">
      <t>テイアン</t>
    </rPh>
    <rPh sb="3" eb="5">
      <t>ジギョウ</t>
    </rPh>
    <rPh sb="6" eb="7">
      <t>アワ</t>
    </rPh>
    <rPh sb="9" eb="11">
      <t>タイシン</t>
    </rPh>
    <rPh sb="11" eb="13">
      <t>コウジ</t>
    </rPh>
    <rPh sb="14" eb="15">
      <t>オコナ</t>
    </rPh>
    <rPh sb="16" eb="18">
      <t>バアイ</t>
    </rPh>
    <phoneticPr fontId="2"/>
  </si>
  <si>
    <t>（別添８-１）</t>
    <phoneticPr fontId="2"/>
  </si>
  <si>
    <t>（別添８-２）</t>
  </si>
  <si>
    <t>２６．</t>
  </si>
  <si>
    <t>別添8-2添付資料</t>
    <rPh sb="0" eb="2">
      <t>ベッテン</t>
    </rPh>
    <rPh sb="5" eb="7">
      <t>テンプ</t>
    </rPh>
    <rPh sb="7" eb="9">
      <t>シリョウ</t>
    </rPh>
    <phoneticPr fontId="2"/>
  </si>
  <si>
    <t>請負契約代金の支払済領収書及び送金伝票等の写しを提出。
※請負契約にBELS申請費等が含まれない場合は別途領収書を提出。</t>
    <rPh sb="13" eb="14">
      <t>オヨ</t>
    </rPh>
    <rPh sb="15" eb="17">
      <t>ソウキン</t>
    </rPh>
    <rPh sb="17" eb="19">
      <t>デンピョウ</t>
    </rPh>
    <rPh sb="19" eb="20">
      <t>トウ</t>
    </rPh>
    <rPh sb="21" eb="22">
      <t>ウツ</t>
    </rPh>
    <rPh sb="24" eb="26">
      <t>テイシュツ</t>
    </rPh>
    <rPh sb="57" eb="59">
      <t>テイシュツ</t>
    </rPh>
    <phoneticPr fontId="2"/>
  </si>
  <si>
    <r>
      <t xml:space="preserve">提案事業が建築確認を要する場合は完了検査済証の写しおよび建築士事務所に所属する建築士が確認した工事監理報告書を提出。
</t>
    </r>
    <r>
      <rPr>
        <b/>
        <u/>
        <sz val="8.5"/>
        <rFont val="ＭＳ Ｐ明朝"/>
        <family val="1"/>
        <charset val="128"/>
      </rPr>
      <t>※建築確認不要の事業の場合は提出不要。</t>
    </r>
    <rPh sb="0" eb="4">
      <t>テイアンジギョウ</t>
    </rPh>
    <rPh sb="5" eb="9">
      <t>ケンチクカクニン</t>
    </rPh>
    <rPh sb="10" eb="11">
      <t>ヨウ</t>
    </rPh>
    <rPh sb="13" eb="15">
      <t>バアイ</t>
    </rPh>
    <rPh sb="16" eb="18">
      <t>カンリョウ</t>
    </rPh>
    <rPh sb="18" eb="22">
      <t>ケンサスミショウ</t>
    </rPh>
    <rPh sb="23" eb="24">
      <t>ウツ</t>
    </rPh>
    <rPh sb="28" eb="34">
      <t>ケンチクシジムショ</t>
    </rPh>
    <rPh sb="35" eb="37">
      <t>ショゾク</t>
    </rPh>
    <rPh sb="39" eb="42">
      <t>ケンチクシ</t>
    </rPh>
    <rPh sb="43" eb="45">
      <t>カクニン</t>
    </rPh>
    <rPh sb="47" eb="54">
      <t>コウジカンリホウコクショ</t>
    </rPh>
    <rPh sb="55" eb="57">
      <t>テイシュツ</t>
    </rPh>
    <rPh sb="60" eb="62">
      <t>ケンチク</t>
    </rPh>
    <rPh sb="62" eb="64">
      <t>カクニン</t>
    </rPh>
    <rPh sb="64" eb="66">
      <t>フヨウ</t>
    </rPh>
    <rPh sb="67" eb="69">
      <t>ジギョウ</t>
    </rPh>
    <rPh sb="70" eb="72">
      <t>バアイ</t>
    </rPh>
    <rPh sb="73" eb="75">
      <t>テイシュツ</t>
    </rPh>
    <rPh sb="75" eb="77">
      <t>フヨウ</t>
    </rPh>
    <phoneticPr fontId="2"/>
  </si>
  <si>
    <t>（別添８-２）</t>
    <phoneticPr fontId="2"/>
  </si>
  <si>
    <t>　下記項目については、本シートに入力したものが以降の申請書の同項目に反映されます。</t>
    <rPh sb="1" eb="3">
      <t>カキ</t>
    </rPh>
    <rPh sb="3" eb="5">
      <t>コウモク</t>
    </rPh>
    <rPh sb="23" eb="25">
      <t>イコウ</t>
    </rPh>
    <rPh sb="26" eb="28">
      <t>シンセイ</t>
    </rPh>
    <rPh sb="28" eb="29">
      <t>ショ</t>
    </rPh>
    <rPh sb="30" eb="31">
      <t>ドウ</t>
    </rPh>
    <rPh sb="31" eb="33">
      <t>コウモク</t>
    </rPh>
    <rPh sb="34" eb="36">
      <t>ハンエイ</t>
    </rPh>
    <phoneticPr fontId="2"/>
  </si>
  <si>
    <t>交付申請額・日付等の整合を確認</t>
    <rPh sb="0" eb="2">
      <t>コウフ</t>
    </rPh>
    <rPh sb="2" eb="5">
      <t>シンセイガク</t>
    </rPh>
    <rPh sb="6" eb="8">
      <t>ヒヅケ</t>
    </rPh>
    <rPh sb="8" eb="9">
      <t>トウ</t>
    </rPh>
    <rPh sb="10" eb="12">
      <t>セイゴウ</t>
    </rPh>
    <rPh sb="13" eb="15">
      <t>カクニン</t>
    </rPh>
    <phoneticPr fontId="2"/>
  </si>
  <si>
    <t>別添１-１</t>
    <phoneticPr fontId="2"/>
  </si>
  <si>
    <t>別添１-２</t>
  </si>
  <si>
    <t>建築士事務所に所属する建築士であることを確認</t>
    <rPh sb="20" eb="22">
      <t>カクニン</t>
    </rPh>
    <phoneticPr fontId="2"/>
  </si>
  <si>
    <t>提案事業が建築基準法上の確認を要する場合に提出</t>
    <rPh sb="0" eb="2">
      <t>テイアン</t>
    </rPh>
    <rPh sb="2" eb="4">
      <t>ジギョウ</t>
    </rPh>
    <rPh sb="5" eb="7">
      <t>ケンチク</t>
    </rPh>
    <rPh sb="7" eb="10">
      <t>キジュンホウ</t>
    </rPh>
    <rPh sb="10" eb="11">
      <t>ジョウ</t>
    </rPh>
    <rPh sb="12" eb="14">
      <t>カクニン</t>
    </rPh>
    <rPh sb="15" eb="16">
      <t>ヨウ</t>
    </rPh>
    <rPh sb="18" eb="20">
      <t>バアイ</t>
    </rPh>
    <rPh sb="21" eb="23">
      <t>テイシュツ</t>
    </rPh>
    <phoneticPr fontId="2"/>
  </si>
  <si>
    <r>
      <rPr>
        <b/>
        <u/>
        <sz val="8.5"/>
        <color theme="1"/>
        <rFont val="ＭＳ Ｐ明朝"/>
        <family val="1"/>
        <charset val="128"/>
      </rPr>
      <t>交付申請時に耐震性を有する建物であることが確認できている場合</t>
    </r>
    <r>
      <rPr>
        <sz val="8.5"/>
        <color theme="1"/>
        <rFont val="ＭＳ Ｐ明朝"/>
        <family val="1"/>
        <charset val="128"/>
      </rPr>
      <t>に提出</t>
    </r>
    <rPh sb="0" eb="4">
      <t>コウフシンセイ</t>
    </rPh>
    <rPh sb="4" eb="5">
      <t>ジ</t>
    </rPh>
    <rPh sb="6" eb="9">
      <t>タイシンセイ</t>
    </rPh>
    <rPh sb="10" eb="11">
      <t>ユウ</t>
    </rPh>
    <rPh sb="13" eb="15">
      <t>タテモノ</t>
    </rPh>
    <rPh sb="21" eb="23">
      <t>カクニン</t>
    </rPh>
    <rPh sb="28" eb="30">
      <t>バアイ</t>
    </rPh>
    <rPh sb="31" eb="33">
      <t>テイシュツ</t>
    </rPh>
    <phoneticPr fontId="2"/>
  </si>
  <si>
    <t>代表提案者以外の者が申請に係る事務を代理で行う場合のみ提出</t>
    <rPh sb="0" eb="2">
      <t>ダイヒョウ</t>
    </rPh>
    <rPh sb="2" eb="5">
      <t>テイアンシャ</t>
    </rPh>
    <rPh sb="5" eb="7">
      <t>イガイ</t>
    </rPh>
    <rPh sb="8" eb="9">
      <t>モノ</t>
    </rPh>
    <rPh sb="10" eb="12">
      <t>シンセイ</t>
    </rPh>
    <rPh sb="13" eb="14">
      <t>カカワ</t>
    </rPh>
    <rPh sb="15" eb="17">
      <t>ジム</t>
    </rPh>
    <rPh sb="18" eb="20">
      <t>ダイリ</t>
    </rPh>
    <rPh sb="21" eb="22">
      <t>オコナ</t>
    </rPh>
    <rPh sb="23" eb="25">
      <t>バアイ</t>
    </rPh>
    <rPh sb="27" eb="29">
      <t>テイシュツ</t>
    </rPh>
    <phoneticPr fontId="2"/>
  </si>
  <si>
    <t>【建築士は内容について責任を持つものとし、その旨を証明する本書類を提出すること。</t>
    <phoneticPr fontId="2"/>
  </si>
  <si>
    <t xml:space="preserve"> 不正があった場合は、建築士法に基づき処分を行う場合があることに留意すること。】</t>
    <phoneticPr fontId="2"/>
  </si>
  <si>
    <t>変更前</t>
    <rPh sb="0" eb="2">
      <t>ヘンコウ</t>
    </rPh>
    <rPh sb="2" eb="3">
      <t>マエ</t>
    </rPh>
    <phoneticPr fontId="2"/>
  </si>
  <si>
    <t>変更後</t>
    <rPh sb="0" eb="3">
      <t>ヘンコウゴ</t>
    </rPh>
    <phoneticPr fontId="2"/>
  </si>
  <si>
    <t>変更前</t>
    <rPh sb="0" eb="3">
      <t>ヘンコウマエ</t>
    </rPh>
    <phoneticPr fontId="2"/>
  </si>
  <si>
    <t>増改築工事の有無</t>
    <phoneticPr fontId="2"/>
  </si>
  <si>
    <r>
      <t xml:space="preserve">注３. </t>
    </r>
    <r>
      <rPr>
        <sz val="10.5"/>
        <color indexed="10"/>
        <rFont val="ＭＳ 明朝"/>
        <family val="1"/>
        <charset val="128"/>
      </rPr>
      <t/>
    </r>
    <phoneticPr fontId="2"/>
  </si>
  <si>
    <t>増改築工事の有無について、どちらか該当する方を選択すること。</t>
  </si>
  <si>
    <t>４．変更内容　　※前回交付決定時からの変更内容を簡潔に記入してください。</t>
    <rPh sb="2" eb="4">
      <t>ヘンコウ</t>
    </rPh>
    <phoneticPr fontId="2"/>
  </si>
  <si>
    <t>No</t>
  </si>
  <si>
    <t>前回交付決定時
(変更前)</t>
    <rPh sb="0" eb="2">
      <t>ゼンカイ</t>
    </rPh>
    <rPh sb="2" eb="7">
      <t>コウフケッテイジ</t>
    </rPh>
    <phoneticPr fontId="2"/>
  </si>
  <si>
    <t>今回の申請
(変更後)</t>
    <phoneticPr fontId="2"/>
  </si>
  <si>
    <t>変更理由</t>
  </si>
  <si>
    <t>４．変更内容　※前回交付決定時からの変更内容を簡潔に記入してください。</t>
    <rPh sb="2" eb="4">
      <t>ヘンコウ</t>
    </rPh>
    <phoneticPr fontId="2"/>
  </si>
  <si>
    <t>前回交付決定時
(変更前)</t>
    <phoneticPr fontId="2"/>
  </si>
  <si>
    <t>省エネ改修事業の内容</t>
    <phoneticPr fontId="2"/>
  </si>
  <si>
    <t>交付申請時に別添8-2を提出した場合に提出</t>
    <rPh sb="0" eb="5">
      <t>コウフシンセイジ</t>
    </rPh>
    <rPh sb="6" eb="8">
      <t>ベッテン</t>
    </rPh>
    <rPh sb="12" eb="14">
      <t>テイシュツ</t>
    </rPh>
    <rPh sb="16" eb="18">
      <t>バアイ</t>
    </rPh>
    <rPh sb="19" eb="21">
      <t>テイシュツ</t>
    </rPh>
    <phoneticPr fontId="2"/>
  </si>
  <si>
    <t>注１．建物全体の省エネ率または躯体(外皮)の改修面積割合に変更がある場合は、最終の計算書（参考様式1 等）を</t>
    <rPh sb="38" eb="40">
      <t>サイシュウ</t>
    </rPh>
    <rPh sb="41" eb="44">
      <t>ケイサンショ</t>
    </rPh>
    <rPh sb="45" eb="49">
      <t>サンコウヨウシキ</t>
    </rPh>
    <rPh sb="51" eb="52">
      <t>トウ</t>
    </rPh>
    <phoneticPr fontId="2"/>
  </si>
  <si>
    <t>　　　添付すること。</t>
    <phoneticPr fontId="2"/>
  </si>
  <si>
    <t>交付決定後に変更があった場合は、見積書を基に変更前及び変更後の内訳を提出。</t>
    <rPh sb="6" eb="8">
      <t>ヘンコウ</t>
    </rPh>
    <phoneticPr fontId="2"/>
  </si>
  <si>
    <r>
      <t>申請する建築物が耐震性を有する</t>
    </r>
    <r>
      <rPr>
        <b/>
        <sz val="10"/>
        <rFont val="ＭＳ 明朝"/>
        <family val="1"/>
        <charset val="128"/>
      </rPr>
      <t>※</t>
    </r>
    <r>
      <rPr>
        <sz val="11"/>
        <rFont val="ＭＳ 明朝"/>
        <family val="1"/>
        <charset val="128"/>
      </rPr>
      <t>ことの証明として、以下を提出します。</t>
    </r>
    <rPh sb="8" eb="11">
      <t>タイシンセイ</t>
    </rPh>
    <rPh sb="12" eb="13">
      <t>ユウ</t>
    </rPh>
    <rPh sb="19" eb="21">
      <t>ショウメイ</t>
    </rPh>
    <rPh sb="25" eb="27">
      <t>イカ</t>
    </rPh>
    <rPh sb="28" eb="30">
      <t>テイシュツ</t>
    </rPh>
    <phoneticPr fontId="2"/>
  </si>
  <si>
    <t>改修後の　「建築物省エネ法」　に基づく省エネルギー性能に関する基準</t>
    <rPh sb="16" eb="17">
      <t>モト</t>
    </rPh>
    <phoneticPr fontId="2"/>
  </si>
  <si>
    <t>設計図面（配置図、平面図、立面図など）、
改修部分、計測の範囲が明確で計測機器の設置が分かる書類等</t>
    <rPh sb="9" eb="12">
      <t>ヘイメンズ</t>
    </rPh>
    <rPh sb="13" eb="16">
      <t>リツメンズ</t>
    </rPh>
    <rPh sb="35" eb="37">
      <t>ケイソク</t>
    </rPh>
    <rPh sb="37" eb="39">
      <t>キキ</t>
    </rPh>
    <phoneticPr fontId="2"/>
  </si>
  <si>
    <t>改修機器、計測機器の
カタログ、メーカー仕様書（改修前後）</t>
    <phoneticPr fontId="2"/>
  </si>
  <si>
    <t>バリアフリー改修設備の
カタログ、メーカー仕様書</t>
    <phoneticPr fontId="2"/>
  </si>
  <si>
    <t>改修前後を分け、型番・性能値をマーキングし、機器番号を明記。
参考様式1-5との整合を確認のうえ提出すること。</t>
    <rPh sb="8" eb="10">
      <t>カタバン</t>
    </rPh>
    <rPh sb="11" eb="13">
      <t>セイノウ</t>
    </rPh>
    <rPh sb="13" eb="14">
      <t>チ</t>
    </rPh>
    <rPh sb="22" eb="24">
      <t>キキ</t>
    </rPh>
    <rPh sb="24" eb="26">
      <t>バンゴウ</t>
    </rPh>
    <rPh sb="27" eb="29">
      <t>メイキ</t>
    </rPh>
    <rPh sb="31" eb="33">
      <t>サンコウ</t>
    </rPh>
    <rPh sb="33" eb="35">
      <t>ヨウシキ</t>
    </rPh>
    <rPh sb="40" eb="42">
      <t>セイゴウ</t>
    </rPh>
    <rPh sb="43" eb="45">
      <t>カクニン</t>
    </rPh>
    <rPh sb="48" eb="50">
      <t>テイシュツ</t>
    </rPh>
    <phoneticPr fontId="2"/>
  </si>
  <si>
    <t>提案申請
様式３－１</t>
    <phoneticPr fontId="2"/>
  </si>
  <si>
    <t>別添8-1で選択した証明書類の写し</t>
    <rPh sb="0" eb="2">
      <t>ベッテン</t>
    </rPh>
    <rPh sb="6" eb="8">
      <t>センタク</t>
    </rPh>
    <rPh sb="10" eb="14">
      <t>ショウメイショルイ</t>
    </rPh>
    <rPh sb="15" eb="16">
      <t>ウツ</t>
    </rPh>
    <phoneticPr fontId="2"/>
  </si>
  <si>
    <t>3か月以内発行の履歴事項全部証明書 等</t>
    <rPh sb="2" eb="3">
      <t>ゲツ</t>
    </rPh>
    <rPh sb="3" eb="5">
      <t>イナイ</t>
    </rPh>
    <rPh sb="5" eb="7">
      <t>ハッコウ</t>
    </rPh>
    <rPh sb="18" eb="19">
      <t>トウ</t>
    </rPh>
    <phoneticPr fontId="2"/>
  </si>
  <si>
    <t>割賦契約、リース契約やＥＳＣＯ契約等の場合に提出</t>
    <rPh sb="0" eb="2">
      <t>カップ</t>
    </rPh>
    <rPh sb="2" eb="4">
      <t>ケイヤク</t>
    </rPh>
    <rPh sb="22" eb="24">
      <t>テイシュツ</t>
    </rPh>
    <phoneticPr fontId="2"/>
  </si>
  <si>
    <t>複数棟申請の場合のみ提出</t>
    <rPh sb="0" eb="2">
      <t>フクスウ</t>
    </rPh>
    <rPh sb="2" eb="3">
      <t>トウ</t>
    </rPh>
    <rPh sb="6" eb="8">
      <t>バアイ</t>
    </rPh>
    <rPh sb="10" eb="12">
      <t>テイシュツ</t>
    </rPh>
    <phoneticPr fontId="2"/>
  </si>
  <si>
    <t>関係会社等に該当する場合は、3者以上からの見積を添付し、代表提案者と請負事業者の連名で交付申請すること</t>
    <rPh sb="0" eb="2">
      <t>カンケイ</t>
    </rPh>
    <rPh sb="2" eb="4">
      <t>カイシャ</t>
    </rPh>
    <rPh sb="4" eb="5">
      <t>トウ</t>
    </rPh>
    <rPh sb="6" eb="8">
      <t>ガイトウ</t>
    </rPh>
    <rPh sb="10" eb="12">
      <t>バアイ</t>
    </rPh>
    <rPh sb="15" eb="16">
      <t>シャ</t>
    </rPh>
    <rPh sb="16" eb="18">
      <t>イジョウ</t>
    </rPh>
    <rPh sb="21" eb="23">
      <t>ミツモリ</t>
    </rPh>
    <rPh sb="24" eb="26">
      <t>テンプ</t>
    </rPh>
    <rPh sb="28" eb="30">
      <t>ダイヒョウ</t>
    </rPh>
    <rPh sb="30" eb="33">
      <t>テイアンシャ</t>
    </rPh>
    <rPh sb="34" eb="36">
      <t>ウケオイ</t>
    </rPh>
    <rPh sb="36" eb="39">
      <t>ジギョウシャ</t>
    </rPh>
    <rPh sb="40" eb="42">
      <t>レンメイ</t>
    </rPh>
    <rPh sb="43" eb="45">
      <t>コウフ</t>
    </rPh>
    <rPh sb="45" eb="47">
      <t>シンセイ</t>
    </rPh>
    <phoneticPr fontId="2"/>
  </si>
  <si>
    <t>国交省が発行した採択通知書の写し（全て）</t>
    <rPh sb="0" eb="3">
      <t>コッコウショウ</t>
    </rPh>
    <rPh sb="4" eb="6">
      <t>ハッコウ</t>
    </rPh>
    <rPh sb="8" eb="10">
      <t>サイタク</t>
    </rPh>
    <rPh sb="10" eb="13">
      <t>ツウチショ</t>
    </rPh>
    <rPh sb="14" eb="15">
      <t>ウツ</t>
    </rPh>
    <rPh sb="17" eb="18">
      <t>スベ</t>
    </rPh>
    <phoneticPr fontId="2"/>
  </si>
  <si>
    <r>
      <t>提案事業が建築基準法上の確認不要の場合</t>
    </r>
    <r>
      <rPr>
        <sz val="8.5"/>
        <color theme="1"/>
        <rFont val="ＭＳ Ｐ明朝"/>
        <family val="1"/>
        <charset val="128"/>
      </rPr>
      <t>に提出</t>
    </r>
    <rPh sb="0" eb="4">
      <t>テイアンジギョウ</t>
    </rPh>
    <rPh sb="5" eb="11">
      <t>ケンチクキジュンホウジョウ</t>
    </rPh>
    <rPh sb="12" eb="14">
      <t>カクニン</t>
    </rPh>
    <rPh sb="14" eb="16">
      <t>フヨウ</t>
    </rPh>
    <rPh sb="17" eb="19">
      <t>バアイ</t>
    </rPh>
    <rPh sb="20" eb="22">
      <t>テイシュツ</t>
    </rPh>
    <phoneticPr fontId="2"/>
  </si>
  <si>
    <r>
      <t>提案事業が、大規模の修繕・大規模の模様替え、用途変更 等により建築確認を要する場合</t>
    </r>
    <r>
      <rPr>
        <sz val="8.5"/>
        <color theme="1"/>
        <rFont val="ＭＳ Ｐ明朝"/>
        <family val="1"/>
        <charset val="128"/>
      </rPr>
      <t>に提出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テイシュツ</t>
    </rPh>
    <phoneticPr fontId="2"/>
  </si>
  <si>
    <r>
      <rPr>
        <b/>
        <u/>
        <sz val="8.5"/>
        <color theme="1"/>
        <rFont val="ＭＳ Ｐ明朝"/>
        <family val="1"/>
        <charset val="128"/>
      </rPr>
      <t>交付申請時に耐震性を有する建物であることの確認ができない場合</t>
    </r>
    <r>
      <rPr>
        <sz val="8.5"/>
        <color theme="1"/>
        <rFont val="ＭＳ Ｐ明朝"/>
        <family val="1"/>
        <charset val="128"/>
      </rPr>
      <t>に提出</t>
    </r>
    <rPh sb="0" eb="5">
      <t>コウフシンセイジ</t>
    </rPh>
    <rPh sb="6" eb="9">
      <t>タイシンセイ</t>
    </rPh>
    <rPh sb="10" eb="11">
      <t>ユウ</t>
    </rPh>
    <rPh sb="13" eb="15">
      <t>タテモノ</t>
    </rPh>
    <rPh sb="21" eb="23">
      <t>カクニン</t>
    </rPh>
    <rPh sb="28" eb="30">
      <t>バアイ</t>
    </rPh>
    <rPh sb="31" eb="33">
      <t>テイシュツ</t>
    </rPh>
    <phoneticPr fontId="2"/>
  </si>
  <si>
    <t>事業費総額の見積書の写し</t>
    <rPh sb="0" eb="3">
      <t>ジギョウヒ</t>
    </rPh>
    <rPh sb="3" eb="5">
      <t>ソウガク</t>
    </rPh>
    <phoneticPr fontId="2"/>
  </si>
  <si>
    <t>作成要領
　「記入にあたっての留意点」及び「設計図書作成上の注意点」を参照</t>
    <rPh sb="0" eb="2">
      <t>サクセイ</t>
    </rPh>
    <rPh sb="2" eb="4">
      <t>ヨウリョウ</t>
    </rPh>
    <rPh sb="7" eb="9">
      <t>キニュウ</t>
    </rPh>
    <rPh sb="15" eb="18">
      <t>リュウイテン</t>
    </rPh>
    <rPh sb="19" eb="20">
      <t>オヨ</t>
    </rPh>
    <rPh sb="22" eb="24">
      <t>セッケイ</t>
    </rPh>
    <rPh sb="24" eb="26">
      <t>トショ</t>
    </rPh>
    <rPh sb="26" eb="28">
      <t>サクセイ</t>
    </rPh>
    <rPh sb="28" eb="29">
      <t>ジョウ</t>
    </rPh>
    <rPh sb="30" eb="33">
      <t>チュウイテン</t>
    </rPh>
    <rPh sb="35" eb="37">
      <t>サンショウ</t>
    </rPh>
    <phoneticPr fontId="2"/>
  </si>
  <si>
    <t>写しを添付し、機器一覧表や図面に記載の型番、数量と整合しているかを確認。改修外の項目には、 「補助対象外」 と追記（手書き可）</t>
    <rPh sb="0" eb="1">
      <t>ウツ</t>
    </rPh>
    <rPh sb="3" eb="5">
      <t>テンプ</t>
    </rPh>
    <rPh sb="7" eb="9">
      <t>キキ</t>
    </rPh>
    <rPh sb="9" eb="11">
      <t>イチラン</t>
    </rPh>
    <rPh sb="11" eb="12">
      <t>ヒョウ</t>
    </rPh>
    <rPh sb="13" eb="15">
      <t>ズメン</t>
    </rPh>
    <rPh sb="16" eb="18">
      <t>キサイ</t>
    </rPh>
    <rPh sb="19" eb="21">
      <t>カタバン</t>
    </rPh>
    <rPh sb="22" eb="24">
      <t>スウリョウ</t>
    </rPh>
    <rPh sb="25" eb="27">
      <t>セイゴウ</t>
    </rPh>
    <rPh sb="33" eb="35">
      <t>カクニン</t>
    </rPh>
    <rPh sb="36" eb="38">
      <t>カイシュウ</t>
    </rPh>
    <rPh sb="38" eb="39">
      <t>ガイ</t>
    </rPh>
    <rPh sb="40" eb="42">
      <t>コウモク</t>
    </rPh>
    <rPh sb="47" eb="49">
      <t>ホジョ</t>
    </rPh>
    <rPh sb="49" eb="51">
      <t>タイショウ</t>
    </rPh>
    <rPh sb="51" eb="52">
      <t>ガイ</t>
    </rPh>
    <rPh sb="55" eb="57">
      <t>ツイキ</t>
    </rPh>
    <rPh sb="58" eb="60">
      <t>テガ</t>
    </rPh>
    <rPh sb="61" eb="62">
      <t>カ</t>
    </rPh>
    <phoneticPr fontId="2"/>
  </si>
  <si>
    <t>改修設備の型番等をマーキング等で明示
図面にも設備型番等を記入</t>
    <rPh sb="0" eb="2">
      <t>カイシュウ</t>
    </rPh>
    <rPh sb="2" eb="4">
      <t>セツビ</t>
    </rPh>
    <rPh sb="5" eb="8">
      <t>カタバンナド</t>
    </rPh>
    <rPh sb="14" eb="15">
      <t>トウ</t>
    </rPh>
    <rPh sb="16" eb="18">
      <t>メイジ</t>
    </rPh>
    <rPh sb="19" eb="21">
      <t>ズメン</t>
    </rPh>
    <rPh sb="23" eb="25">
      <t>セツビ</t>
    </rPh>
    <rPh sb="25" eb="27">
      <t>カタバン</t>
    </rPh>
    <rPh sb="27" eb="28">
      <t>トウ</t>
    </rPh>
    <rPh sb="29" eb="31">
      <t>キニュウ</t>
    </rPh>
    <phoneticPr fontId="2"/>
  </si>
  <si>
    <t>工事期間・各工事工程を明記</t>
    <rPh sb="0" eb="2">
      <t>コウジ</t>
    </rPh>
    <rPh sb="2" eb="4">
      <t>キカン</t>
    </rPh>
    <rPh sb="5" eb="8">
      <t>カクコウジ</t>
    </rPh>
    <rPh sb="8" eb="10">
      <t>コウテイ</t>
    </rPh>
    <rPh sb="11" eb="13">
      <t>メイキ</t>
    </rPh>
    <phoneticPr fontId="2"/>
  </si>
  <si>
    <t>採択時の 提案申請書（様式３－１） の写し</t>
    <rPh sb="0" eb="2">
      <t>サイタク</t>
    </rPh>
    <rPh sb="2" eb="3">
      <t>ジ</t>
    </rPh>
    <rPh sb="5" eb="7">
      <t>テイアン</t>
    </rPh>
    <rPh sb="7" eb="10">
      <t>シンセイショ</t>
    </rPh>
    <rPh sb="11" eb="13">
      <t>ヨウシキ</t>
    </rPh>
    <rPh sb="19" eb="20">
      <t>ウツ</t>
    </rPh>
    <phoneticPr fontId="2"/>
  </si>
  <si>
    <t>前回交付決定額・交付変更申請額・変更増減額及び実施期間等の整合を確認</t>
    <rPh sb="0" eb="2">
      <t>ゼンカイ</t>
    </rPh>
    <rPh sb="2" eb="4">
      <t>コウフ</t>
    </rPh>
    <rPh sb="4" eb="6">
      <t>ケッテイ</t>
    </rPh>
    <rPh sb="6" eb="7">
      <t>ガク</t>
    </rPh>
    <rPh sb="8" eb="10">
      <t>コウフ</t>
    </rPh>
    <rPh sb="10" eb="12">
      <t>ヘンコウ</t>
    </rPh>
    <rPh sb="12" eb="14">
      <t>シンセイ</t>
    </rPh>
    <rPh sb="14" eb="15">
      <t>ガク</t>
    </rPh>
    <rPh sb="16" eb="18">
      <t>ヘンコウ</t>
    </rPh>
    <rPh sb="18" eb="21">
      <t>ゾウゲンガク</t>
    </rPh>
    <rPh sb="21" eb="22">
      <t>オヨ</t>
    </rPh>
    <rPh sb="23" eb="25">
      <t>ジッシ</t>
    </rPh>
    <rPh sb="25" eb="27">
      <t>キカン</t>
    </rPh>
    <rPh sb="27" eb="28">
      <t>トウ</t>
    </rPh>
    <rPh sb="29" eb="31">
      <t>セイゴウ</t>
    </rPh>
    <rPh sb="32" eb="34">
      <t>カクニン</t>
    </rPh>
    <phoneticPr fontId="2"/>
  </si>
  <si>
    <t>交付決定通知書の写しを添付</t>
    <rPh sb="0" eb="2">
      <t>コウフ</t>
    </rPh>
    <rPh sb="2" eb="4">
      <t>ケッテイ</t>
    </rPh>
    <rPh sb="4" eb="7">
      <t>ツウチショ</t>
    </rPh>
    <rPh sb="8" eb="9">
      <t>ウツ</t>
    </rPh>
    <rPh sb="11" eb="13">
      <t>テンプ</t>
    </rPh>
    <phoneticPr fontId="2"/>
  </si>
  <si>
    <t>複数棟申請の場合のみ提出</t>
    <rPh sb="0" eb="2">
      <t>フクスウ</t>
    </rPh>
    <rPh sb="2" eb="3">
      <t>トウ</t>
    </rPh>
    <rPh sb="3" eb="5">
      <t>シンセイ</t>
    </rPh>
    <rPh sb="6" eb="8">
      <t>バアイ</t>
    </rPh>
    <rPh sb="10" eb="12">
      <t>テイシュツ</t>
    </rPh>
    <phoneticPr fontId="2"/>
  </si>
  <si>
    <t>建築士による耐震性の基準への適合確認書（実績報告）</t>
    <phoneticPr fontId="2"/>
  </si>
  <si>
    <t>補助対象の出荷証明書または納品書</t>
    <rPh sb="13" eb="16">
      <t>ノウヒンショ</t>
    </rPh>
    <phoneticPr fontId="2"/>
  </si>
  <si>
    <t>評価結果 及び 評価機関の引受承諾書の写し</t>
    <rPh sb="0" eb="2">
      <t>ヒョウカ</t>
    </rPh>
    <rPh sb="2" eb="4">
      <t>ケッカ</t>
    </rPh>
    <rPh sb="5" eb="6">
      <t>オヨ</t>
    </rPh>
    <rPh sb="8" eb="12">
      <t>ヒョウカキカン</t>
    </rPh>
    <rPh sb="13" eb="15">
      <t>ヒキウケ</t>
    </rPh>
    <rPh sb="15" eb="18">
      <t>ショウダクショ</t>
    </rPh>
    <rPh sb="19" eb="20">
      <t>ウツ</t>
    </rPh>
    <phoneticPr fontId="2"/>
  </si>
  <si>
    <r>
      <t>　申請する建築物が耐震性を有する</t>
    </r>
    <r>
      <rPr>
        <b/>
        <sz val="10"/>
        <color theme="1"/>
        <rFont val="ＭＳ 明朝"/>
        <family val="1"/>
        <charset val="128"/>
      </rPr>
      <t>※</t>
    </r>
    <r>
      <rPr>
        <sz val="11"/>
        <color theme="1"/>
        <rFont val="ＭＳ 明朝"/>
        <family val="1"/>
        <charset val="128"/>
      </rPr>
      <t>ことの証明として、以下を添付します。
（</t>
    </r>
    <r>
      <rPr>
        <sz val="10"/>
        <color theme="1"/>
        <rFont val="ＭＳ 明朝"/>
        <family val="1"/>
        <charset val="128"/>
      </rPr>
      <t>該当する項目の□を■としてチェック）</t>
    </r>
    <rPh sb="26" eb="28">
      <t>イカ</t>
    </rPh>
    <rPh sb="29" eb="31">
      <t>テンプ</t>
    </rPh>
    <rPh sb="37" eb="39">
      <t>ガイトウ</t>
    </rPh>
    <rPh sb="41" eb="43">
      <t>コウモク</t>
    </rPh>
    <phoneticPr fontId="2"/>
  </si>
  <si>
    <r>
      <t>提案事業が建築基準法上の確認不要の場合は本紙</t>
    </r>
    <r>
      <rPr>
        <sz val="8.5"/>
        <color theme="1"/>
        <rFont val="ＭＳ Ｐ明朝"/>
        <family val="1"/>
        <charset val="128"/>
      </rPr>
      <t>を提出</t>
    </r>
    <rPh sb="0" eb="4">
      <t>テイアンジギョウ</t>
    </rPh>
    <rPh sb="5" eb="11">
      <t>ケンチクキジュンホウジョウ</t>
    </rPh>
    <rPh sb="12" eb="14">
      <t>カクニン</t>
    </rPh>
    <rPh sb="14" eb="16">
      <t>フヨウ</t>
    </rPh>
    <rPh sb="17" eb="19">
      <t>バアイ</t>
    </rPh>
    <rPh sb="20" eb="22">
      <t>ホンシ</t>
    </rPh>
    <rPh sb="23" eb="25">
      <t>テイシュツ</t>
    </rPh>
    <phoneticPr fontId="2"/>
  </si>
  <si>
    <r>
      <rPr>
        <b/>
        <u/>
        <sz val="8.5"/>
        <color theme="1"/>
        <rFont val="ＭＳ Ｐ明朝"/>
        <family val="1"/>
        <charset val="128"/>
      </rPr>
      <t>提案事業が、大規模の修繕・大規模の模様替え、用途変更 等により建築確認を要する場合は本紙</t>
    </r>
    <r>
      <rPr>
        <sz val="8.5"/>
        <color theme="1"/>
        <rFont val="ＭＳ Ｐ明朝"/>
        <family val="1"/>
        <charset val="128"/>
      </rPr>
      <t>を提出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ホンシ</t>
    </rPh>
    <phoneticPr fontId="2"/>
  </si>
  <si>
    <t>　当該申請に係る建築物の耐震性の基準への適合状況は下記のとおりであり、当該申請に係る建築物が耐震性を有することの証明書類を実績報告時に提出します。</t>
    <rPh sb="58" eb="60">
      <t>ショルイ</t>
    </rPh>
    <rPh sb="61" eb="66">
      <t>ジッセキホウコクジ</t>
    </rPh>
    <rPh sb="67" eb="69">
      <t>テイシュツ</t>
    </rPh>
    <phoneticPr fontId="2"/>
  </si>
  <si>
    <r>
      <t>申請する建築物が耐震性を有する</t>
    </r>
    <r>
      <rPr>
        <b/>
        <sz val="10"/>
        <rFont val="ＭＳ 明朝"/>
        <family val="1"/>
        <charset val="128"/>
      </rPr>
      <t>※</t>
    </r>
    <r>
      <rPr>
        <sz val="11"/>
        <rFont val="ＭＳ 明朝"/>
        <family val="1"/>
        <charset val="128"/>
      </rPr>
      <t>ことの証明として、実績報告時に以下の書類を提出します。</t>
    </r>
    <rPh sb="8" eb="11">
      <t>タイシンセイ</t>
    </rPh>
    <rPh sb="12" eb="13">
      <t>ユウ</t>
    </rPh>
    <rPh sb="19" eb="21">
      <t>ショウメイ</t>
    </rPh>
    <rPh sb="25" eb="27">
      <t>ジッセキ</t>
    </rPh>
    <rPh sb="27" eb="29">
      <t>ホウコク</t>
    </rPh>
    <rPh sb="29" eb="30">
      <t>ジ</t>
    </rPh>
    <rPh sb="31" eb="33">
      <t>イカ</t>
    </rPh>
    <rPh sb="34" eb="36">
      <t>ショルイ</t>
    </rPh>
    <rPh sb="37" eb="39">
      <t>テイシュツ</t>
    </rPh>
    <phoneticPr fontId="2"/>
  </si>
  <si>
    <t>参考様式１－１～１－６</t>
    <rPh sb="0" eb="2">
      <t>サンコウ</t>
    </rPh>
    <rPh sb="2" eb="4">
      <t>ヨウシキ</t>
    </rPh>
    <phoneticPr fontId="2"/>
  </si>
  <si>
    <t>参考様式２－１～２－３</t>
    <rPh sb="0" eb="2">
      <t>サンコウ</t>
    </rPh>
    <phoneticPr fontId="2"/>
  </si>
  <si>
    <t>任意様式７　原本写し</t>
    <rPh sb="6" eb="8">
      <t>ゲンポン</t>
    </rPh>
    <rPh sb="8" eb="9">
      <t>ウツ</t>
    </rPh>
    <phoneticPr fontId="2"/>
  </si>
  <si>
    <t>バリアフリー改修有の場合は 参考様式2-4、標準単価方式の場合は 参考様式2-5 を提出</t>
    <rPh sb="14" eb="16">
      <t>サンコウ</t>
    </rPh>
    <rPh sb="16" eb="18">
      <t>ヨウシキ</t>
    </rPh>
    <rPh sb="33" eb="35">
      <t>サンコウ</t>
    </rPh>
    <rPh sb="42" eb="44">
      <t>テイシュツ</t>
    </rPh>
    <phoneticPr fontId="2"/>
  </si>
  <si>
    <t>参考様式１－１～１－６</t>
    <rPh sb="0" eb="2">
      <t>サンコウ</t>
    </rPh>
    <phoneticPr fontId="2"/>
  </si>
  <si>
    <t>（別添１-２添付資料）</t>
    <rPh sb="6" eb="8">
      <t>テンプ</t>
    </rPh>
    <rPh sb="8" eb="10">
      <t>シリョウ</t>
    </rPh>
    <phoneticPr fontId="2"/>
  </si>
  <si>
    <t>耐震性の基準への適合を確認した建築士の建築士免許証写し</t>
    <rPh sb="0" eb="2">
      <t>タイシン</t>
    </rPh>
    <rPh sb="2" eb="3">
      <t>セイ</t>
    </rPh>
    <rPh sb="4" eb="6">
      <t>キジュン</t>
    </rPh>
    <rPh sb="8" eb="10">
      <t>テキゴウ</t>
    </rPh>
    <phoneticPr fontId="2"/>
  </si>
  <si>
    <t>（別添８-２添付資料）</t>
    <rPh sb="6" eb="8">
      <t>テンプ</t>
    </rPh>
    <rPh sb="8" eb="10">
      <t>シリョウ</t>
    </rPh>
    <phoneticPr fontId="2"/>
  </si>
  <si>
    <t>提案内容への適合を確認した建築士の建築士免許証写し</t>
    <rPh sb="0" eb="4">
      <t>テイアンナイヨウ</t>
    </rPh>
    <rPh sb="6" eb="8">
      <t>テキゴウ</t>
    </rPh>
    <rPh sb="9" eb="11">
      <t>カクニン</t>
    </rPh>
    <rPh sb="13" eb="16">
      <t>ケンチクシ</t>
    </rPh>
    <rPh sb="17" eb="23">
      <t>ケンチクシメンキョショウ</t>
    </rPh>
    <rPh sb="23" eb="24">
      <t>ウツ</t>
    </rPh>
    <phoneticPr fontId="2"/>
  </si>
  <si>
    <t>２７．</t>
  </si>
  <si>
    <t>２８．</t>
  </si>
  <si>
    <t>２９．</t>
  </si>
  <si>
    <t>確認済証写し（提案事業が建築基準法上の確認を要する場合）</t>
    <rPh sb="0" eb="4">
      <t>カクニンスミショウ</t>
    </rPh>
    <rPh sb="4" eb="5">
      <t>ウツ</t>
    </rPh>
    <rPh sb="7" eb="9">
      <t>テイアン</t>
    </rPh>
    <rPh sb="9" eb="11">
      <t>ジギョウ</t>
    </rPh>
    <rPh sb="12" eb="18">
      <t>ケンチクキジュンホウジョウ</t>
    </rPh>
    <rPh sb="19" eb="21">
      <t>カクニン</t>
    </rPh>
    <rPh sb="22" eb="23">
      <t>ヨウ</t>
    </rPh>
    <rPh sb="25" eb="27">
      <t>バアイ</t>
    </rPh>
    <phoneticPr fontId="2"/>
  </si>
  <si>
    <t>（参考様式２－１～２－４）</t>
    <phoneticPr fontId="2"/>
  </si>
  <si>
    <t>耐震性の基準への適合を確認した建築士の建築士免許証写し</t>
    <rPh sb="0" eb="3">
      <t>タイシンセイ</t>
    </rPh>
    <rPh sb="4" eb="6">
      <t>キジュン</t>
    </rPh>
    <rPh sb="25" eb="26">
      <t>ウツ</t>
    </rPh>
    <phoneticPr fontId="2"/>
  </si>
  <si>
    <t>提案内容への適合を確認した建築士の建築士免許証写し</t>
    <rPh sb="23" eb="24">
      <t>ウツ</t>
    </rPh>
    <phoneticPr fontId="2"/>
  </si>
  <si>
    <t>提案内容への適合を確認した建築士の建築士免許証写し</t>
    <rPh sb="0" eb="4">
      <t>テイアンナイヨウ</t>
    </rPh>
    <rPh sb="23" eb="24">
      <t>ウツ</t>
    </rPh>
    <phoneticPr fontId="2"/>
  </si>
  <si>
    <t>改修前のエネルギー消費量集計表（参考様式１_省エネ効果の計算シート　添付資料）</t>
    <phoneticPr fontId="2"/>
  </si>
  <si>
    <t>※　省エネ効果をエネルギーの使用量を用いて算出する場合は、この集計表と月毎の検針票等を添付してください。</t>
    <rPh sb="2" eb="3">
      <t>ショウ</t>
    </rPh>
    <rPh sb="5" eb="7">
      <t>コウカ</t>
    </rPh>
    <rPh sb="14" eb="17">
      <t>シヨウリョウ</t>
    </rPh>
    <rPh sb="18" eb="19">
      <t>モチ</t>
    </rPh>
    <rPh sb="21" eb="23">
      <t>サンシュツ</t>
    </rPh>
    <rPh sb="25" eb="27">
      <t>バアイ</t>
    </rPh>
    <rPh sb="31" eb="34">
      <t>シュウケイヒョウ</t>
    </rPh>
    <rPh sb="35" eb="36">
      <t>ツキ</t>
    </rPh>
    <rPh sb="36" eb="37">
      <t>ゴト</t>
    </rPh>
    <rPh sb="38" eb="41">
      <t>ケンシンヒョウ</t>
    </rPh>
    <rPh sb="41" eb="42">
      <t>トウ</t>
    </rPh>
    <rPh sb="43" eb="45">
      <t>テンプ</t>
    </rPh>
    <phoneticPr fontId="2"/>
  </si>
  <si>
    <t>　　（提案時に集計表を作成している場合は提案時のもので可）</t>
    <phoneticPr fontId="2"/>
  </si>
  <si>
    <t>機器一覧表</t>
    <rPh sb="0" eb="2">
      <t>キキ</t>
    </rPh>
    <rPh sb="2" eb="5">
      <t>イチランヒョウ</t>
    </rPh>
    <phoneticPr fontId="2"/>
  </si>
  <si>
    <t>※その他の場合は記入</t>
    <phoneticPr fontId="2"/>
  </si>
  <si>
    <t>％</t>
    <phoneticPr fontId="2"/>
  </si>
  <si>
    <t>建築士による耐震性の基準への適合確認書 (実績報告)</t>
    <phoneticPr fontId="2"/>
  </si>
  <si>
    <t>補助対象</t>
    <phoneticPr fontId="2"/>
  </si>
  <si>
    <t>外設備</t>
    <phoneticPr fontId="2"/>
  </si>
  <si>
    <t>未改修機器</t>
    <phoneticPr fontId="2"/>
  </si>
  <si>
    <t>設備</t>
  </si>
  <si>
    <t>改修予定機器</t>
  </si>
  <si>
    <t>改</t>
  </si>
  <si>
    <t>改</t>
    <phoneticPr fontId="2"/>
  </si>
  <si>
    <t>修</t>
  </si>
  <si>
    <t>前</t>
  </si>
  <si>
    <t>設</t>
  </si>
  <si>
    <t>備</t>
  </si>
  <si>
    <t>補</t>
  </si>
  <si>
    <t>助</t>
  </si>
  <si>
    <t>対</t>
  </si>
  <si>
    <t>象</t>
  </si>
  <si>
    <t>外</t>
  </si>
  <si>
    <t>後</t>
  </si>
  <si>
    <t>受けた標記事業が完了したので、令和４年度既存建築物省エネ化推進事業補助金交付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</si>
</sst>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quot;▲ &quot;#,##0"/>
    <numFmt numFmtId="177" formatCode="[$-411]ggge&quot;年&quot;m&quot;月&quot;d&quot;日&quot;;@"/>
    <numFmt numFmtId="178" formatCode="#,##0_ ;[Red]\-#,##0\ "/>
    <numFmt numFmtId="179" formatCode="#,##0;&quot;△ &quot;#,##0"/>
    <numFmt numFmtId="180" formatCode="0_);[Red]\(0\)"/>
    <numFmt numFmtId="181" formatCode="#,##0_);[Red]\(#,##0\)"/>
    <numFmt numFmtId="182" formatCode="#,##0_ "/>
    <numFmt numFmtId="183" formatCode="#,##0.0"/>
    <numFmt numFmtId="184" formatCode="0.0"/>
    <numFmt numFmtId="185" formatCode="#,##0.0;[Red]\-#,##0.0"/>
    <numFmt numFmtId="186" formatCode="#,##0.00000;[Red]\-#,##0.00000"/>
    <numFmt numFmtId="187" formatCode="#,##0.000;[Red]\-#,##0.000"/>
    <numFmt numFmtId="188" formatCode="0.0_);[Red]\(0.0\)"/>
    <numFmt numFmtId="189" formatCode="#,##0.0_ ;[Red]\-#,##0.0\ "/>
    <numFmt numFmtId="190" formatCode="0_ "/>
    <numFmt numFmtId="191" formatCode="0.00_);[Red]\(0.00\)"/>
    <numFmt numFmtId="192" formatCode="#,##0.00_);[Red]\(#,##0.00\)"/>
    <numFmt numFmtId="193" formatCode="0_ ;[Red]\-0\ "/>
    <numFmt numFmtId="194" formatCode="0.0%"/>
    <numFmt numFmtId="195" formatCode="#,##0.0_);[Red]\(#,##0.0\)"/>
    <numFmt numFmtId="196" formatCode="#&quot;年&quot;"/>
    <numFmt numFmtId="197" formatCode="#&quot;月&quot;"/>
    <numFmt numFmtId="198" formatCode="[&lt;=99999999]####\-####;\(00\)\ ####\-####"/>
  </numFmts>
  <fonts count="122" x14ac:knownFonts="1">
    <font>
      <sz val="10"/>
      <color theme="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5"/>
      <name val="ＭＳ 明朝"/>
      <family val="1"/>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u/>
      <sz val="11"/>
      <name val="ＭＳ 明朝"/>
      <family val="1"/>
      <charset val="128"/>
    </font>
    <font>
      <sz val="10"/>
      <color indexed="8"/>
      <name val="ＭＳ 明朝"/>
      <family val="1"/>
      <charset val="128"/>
    </font>
    <font>
      <sz val="10.5"/>
      <name val="ＭＳ 明朝"/>
      <family val="1"/>
      <charset val="128"/>
    </font>
    <font>
      <sz val="10.5"/>
      <color indexed="10"/>
      <name val="ＭＳ 明朝"/>
      <family val="1"/>
      <charset val="128"/>
    </font>
    <font>
      <sz val="12"/>
      <color indexed="8"/>
      <name val="ＭＳ 明朝"/>
      <family val="1"/>
      <charset val="128"/>
    </font>
    <font>
      <sz val="12"/>
      <name val="ＭＳ Ｐ明朝"/>
      <family val="1"/>
      <charset val="128"/>
    </font>
    <font>
      <sz val="10"/>
      <name val="ＭＳ Ｐ明朝"/>
      <family val="1"/>
      <charset val="128"/>
    </font>
    <font>
      <sz val="14"/>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sz val="8"/>
      <color indexed="8"/>
      <name val="ＭＳ Ｐ明朝"/>
      <family val="1"/>
      <charset val="128"/>
    </font>
    <font>
      <sz val="11"/>
      <color indexed="8"/>
      <name val="ＭＳ 明朝"/>
      <family val="1"/>
      <charset val="128"/>
    </font>
    <font>
      <sz val="10.5"/>
      <color indexed="8"/>
      <name val="ＭＳ 明朝"/>
      <family val="1"/>
      <charset val="128"/>
    </font>
    <font>
      <sz val="16"/>
      <color indexed="8"/>
      <name val="ＭＳ 明朝"/>
      <family val="1"/>
      <charset val="128"/>
    </font>
    <font>
      <sz val="8.5"/>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vertAlign val="superscript"/>
      <sz val="10"/>
      <name val="ＭＳ Ｐゴシック"/>
      <family val="3"/>
      <charset val="128"/>
    </font>
    <font>
      <sz val="10.5"/>
      <name val="ＭＳ Ｐゴシック"/>
      <family val="3"/>
      <charset val="128"/>
    </font>
    <font>
      <vertAlign val="superscript"/>
      <sz val="9"/>
      <name val="ＭＳ Ｐゴシック"/>
      <family val="3"/>
      <charset val="128"/>
    </font>
    <font>
      <sz val="8"/>
      <name val="ＭＳ Ｐゴシック"/>
      <family val="3"/>
      <charset val="128"/>
    </font>
    <font>
      <b/>
      <sz val="11"/>
      <name val="ＭＳ Ｐゴシック"/>
      <family val="3"/>
      <charset val="128"/>
    </font>
    <font>
      <sz val="12"/>
      <name val="ＭＳ ゴシック"/>
      <family val="3"/>
      <charset val="128"/>
    </font>
    <font>
      <sz val="10"/>
      <name val="ＭＳ ゴシック"/>
      <family val="3"/>
      <charset val="128"/>
    </font>
    <font>
      <sz val="9.5"/>
      <name val="ＭＳ Ｐゴシック"/>
      <family val="3"/>
      <charset val="128"/>
    </font>
    <font>
      <sz val="6"/>
      <name val="ＭＳ ゴシック"/>
      <family val="3"/>
      <charset val="128"/>
    </font>
    <font>
      <sz val="7.5"/>
      <name val="ＭＳ Ｐゴシック"/>
      <family val="3"/>
      <charset val="128"/>
    </font>
    <font>
      <sz val="11"/>
      <name val="ＭＳ ゴシック"/>
      <family val="3"/>
      <charset val="128"/>
    </font>
    <font>
      <sz val="14"/>
      <name val="ＭＳ ゴシック"/>
      <family val="3"/>
      <charset val="128"/>
    </font>
    <font>
      <sz val="6.5"/>
      <name val="ＭＳ Ｐゴシック"/>
      <family val="3"/>
      <charset val="128"/>
    </font>
    <font>
      <sz val="10.5"/>
      <name val="ＭＳ ゴシック"/>
      <family val="3"/>
      <charset val="128"/>
    </font>
    <font>
      <sz val="13"/>
      <name val="ＭＳ ゴシック"/>
      <family val="3"/>
      <charset val="128"/>
    </font>
    <font>
      <sz val="7"/>
      <name val="ＭＳ Ｐゴシック"/>
      <family val="3"/>
      <charset val="128"/>
    </font>
    <font>
      <b/>
      <sz val="11"/>
      <name val="ＭＳ ゴシック"/>
      <family val="3"/>
      <charset val="128"/>
    </font>
    <font>
      <sz val="7"/>
      <name val="ＭＳ 明朝"/>
      <family val="1"/>
      <charset val="128"/>
    </font>
    <font>
      <sz val="20"/>
      <name val="ＭＳ Ｐゴシック"/>
      <family val="3"/>
      <charset val="128"/>
    </font>
    <font>
      <sz val="18"/>
      <name val="ＭＳ 明朝"/>
      <family val="1"/>
      <charset val="128"/>
    </font>
    <font>
      <b/>
      <sz val="9"/>
      <name val="ＭＳ Ｐゴシック"/>
      <family val="3"/>
      <charset val="128"/>
    </font>
    <font>
      <sz val="8.5"/>
      <name val="ＭＳ Ｐゴシック"/>
      <family val="3"/>
      <charset val="128"/>
    </font>
    <font>
      <vertAlign val="superscript"/>
      <sz val="8.5"/>
      <name val="ＭＳ Ｐゴシック"/>
      <family val="3"/>
      <charset val="128"/>
    </font>
    <font>
      <b/>
      <sz val="10"/>
      <name val="ＭＳ Ｐゴシック"/>
      <family val="3"/>
      <charset val="128"/>
    </font>
    <font>
      <vertAlign val="superscript"/>
      <sz val="7"/>
      <name val="ＭＳ Ｐゴシック"/>
      <family val="3"/>
      <charset val="128"/>
    </font>
    <font>
      <b/>
      <sz val="10"/>
      <name val="ＭＳ Ｐ明朝"/>
      <family val="1"/>
      <charset val="128"/>
    </font>
    <font>
      <sz val="10"/>
      <color theme="1"/>
      <name val="ＭＳ Ｐゴシック"/>
      <family val="3"/>
      <charset val="128"/>
    </font>
    <font>
      <sz val="11"/>
      <color theme="1"/>
      <name val="游ゴシック"/>
      <family val="3"/>
      <charset val="128"/>
      <scheme val="minor"/>
    </font>
    <font>
      <sz val="11"/>
      <color theme="1"/>
      <name val="ＭＳ Ｐゴシック"/>
      <family val="3"/>
      <charset val="128"/>
    </font>
    <font>
      <sz val="12"/>
      <color rgb="FF000000"/>
      <name val="ＭＳ 明朝"/>
      <family val="1"/>
      <charset val="128"/>
    </font>
    <font>
      <sz val="11"/>
      <color rgb="FF000000"/>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color theme="1"/>
      <name val="ＭＳ Ｐ明朝"/>
      <family val="1"/>
      <charset val="128"/>
    </font>
    <font>
      <sz val="8"/>
      <color theme="1"/>
      <name val="ＭＳ Ｐ明朝"/>
      <family val="1"/>
      <charset val="128"/>
    </font>
    <font>
      <sz val="11"/>
      <color rgb="FFFF0000"/>
      <name val="ＭＳ 明朝"/>
      <family val="1"/>
      <charset val="128"/>
    </font>
    <font>
      <sz val="11"/>
      <color theme="1"/>
      <name val="ＭＳ Ｐ明朝"/>
      <family val="1"/>
      <charset val="128"/>
    </font>
    <font>
      <sz val="8.5"/>
      <color theme="1"/>
      <name val="ＭＳ Ｐ明朝"/>
      <family val="1"/>
      <charset val="128"/>
    </font>
    <font>
      <sz val="18"/>
      <color theme="1"/>
      <name val="ＭＳ 明朝"/>
      <family val="1"/>
      <charset val="128"/>
    </font>
    <font>
      <sz val="11"/>
      <color rgb="FF000000"/>
      <name val="ＭＳ Ｐ明朝"/>
      <family val="1"/>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14"/>
      <color rgb="FFFF0000"/>
      <name val="ＭＳ Ｐゴシック"/>
      <family val="3"/>
      <charset val="128"/>
    </font>
    <font>
      <sz val="11"/>
      <color rgb="FF000000"/>
      <name val="ＭＳ Ｐゴシック"/>
      <family val="3"/>
      <charset val="128"/>
    </font>
    <font>
      <sz val="9"/>
      <color theme="0"/>
      <name val="ＭＳ Ｐゴシック"/>
      <family val="3"/>
      <charset val="128"/>
    </font>
    <font>
      <sz val="16"/>
      <color theme="1"/>
      <name val="ＭＳ 明朝"/>
      <family val="1"/>
      <charset val="128"/>
    </font>
    <font>
      <b/>
      <sz val="11"/>
      <color theme="1"/>
      <name val="ＭＳ 明朝"/>
      <family val="1"/>
      <charset val="128"/>
    </font>
    <font>
      <sz val="18"/>
      <color theme="1"/>
      <name val="ＭＳ Ｐゴシック"/>
      <family val="3"/>
      <charset val="128"/>
    </font>
    <font>
      <sz val="16"/>
      <color rgb="FF000000"/>
      <name val="ＭＳ 明朝"/>
      <family val="1"/>
      <charset val="128"/>
    </font>
    <font>
      <sz val="26"/>
      <color theme="1"/>
      <name val="ＭＳ 明朝"/>
      <family val="1"/>
      <charset val="128"/>
    </font>
    <font>
      <sz val="28"/>
      <color theme="1"/>
      <name val="ＭＳ 明朝"/>
      <family val="1"/>
      <charset val="128"/>
    </font>
    <font>
      <sz val="8"/>
      <color theme="1"/>
      <name val="ＭＳ Ｐゴシック"/>
      <family val="3"/>
      <charset val="128"/>
    </font>
    <font>
      <sz val="9"/>
      <color rgb="FF000000"/>
      <name val="ＭＳ 明朝"/>
      <family val="1"/>
      <charset val="128"/>
    </font>
    <font>
      <sz val="18"/>
      <name val="ＭＳ Ｐゴシック"/>
      <family val="3"/>
      <charset val="128"/>
    </font>
    <font>
      <sz val="18"/>
      <color indexed="10"/>
      <name val="ＭＳ Ｐゴシック"/>
      <family val="3"/>
      <charset val="128"/>
    </font>
    <font>
      <sz val="11"/>
      <color theme="0"/>
      <name val="ＭＳ Ｐゴシック"/>
      <family val="3"/>
      <charset val="128"/>
    </font>
    <font>
      <sz val="16"/>
      <name val="ＭＳ Ｐゴシック"/>
      <family val="3"/>
      <charset val="128"/>
    </font>
    <font>
      <sz val="6"/>
      <name val="ＭＳ 明朝"/>
      <family val="1"/>
      <charset val="128"/>
    </font>
    <font>
      <sz val="11"/>
      <color rgb="FFFFC000"/>
      <name val="ＭＳ Ｐゴシック"/>
      <family val="3"/>
      <charset val="128"/>
    </font>
    <font>
      <sz val="11"/>
      <color rgb="FF99FF66"/>
      <name val="ＭＳ Ｐゴシック"/>
      <family val="3"/>
      <charset val="128"/>
    </font>
    <font>
      <sz val="7"/>
      <color theme="1"/>
      <name val="ＭＳ Ｐゴシック"/>
      <family val="3"/>
      <charset val="128"/>
    </font>
    <font>
      <b/>
      <sz val="12"/>
      <color theme="1"/>
      <name val="ＭＳ Ｐゴシック"/>
      <family val="3"/>
      <charset val="128"/>
    </font>
    <font>
      <sz val="10"/>
      <color theme="7" tint="-0.249977111117893"/>
      <name val="ＭＳ Ｐゴシック"/>
      <family val="3"/>
      <charset val="128"/>
    </font>
    <font>
      <sz val="8"/>
      <color theme="1"/>
      <name val="ＭＳ 明朝"/>
      <family val="1"/>
      <charset val="128"/>
    </font>
    <font>
      <sz val="11"/>
      <color rgb="FF99FF66"/>
      <name val="ＭＳ 明朝"/>
      <family val="1"/>
      <charset val="128"/>
    </font>
    <font>
      <sz val="7"/>
      <color theme="1"/>
      <name val="ＭＳ 明朝"/>
      <family val="1"/>
      <charset val="128"/>
    </font>
    <font>
      <sz val="11"/>
      <color rgb="FFFFC000"/>
      <name val="ＭＳ 明朝"/>
      <family val="1"/>
      <charset val="128"/>
    </font>
    <font>
      <b/>
      <sz val="10"/>
      <name val="ＭＳ 明朝"/>
      <family val="1"/>
      <charset val="128"/>
    </font>
    <font>
      <b/>
      <u/>
      <sz val="8.5"/>
      <color theme="1"/>
      <name val="ＭＳ Ｐ明朝"/>
      <family val="1"/>
      <charset val="128"/>
    </font>
    <font>
      <b/>
      <u/>
      <sz val="8.5"/>
      <name val="ＭＳ Ｐ明朝"/>
      <family val="1"/>
      <charset val="128"/>
    </font>
    <font>
      <u/>
      <sz val="10"/>
      <color theme="1"/>
      <name val="ＭＳ 明朝"/>
      <family val="1"/>
      <charset val="128"/>
    </font>
    <font>
      <sz val="6"/>
      <name val="游ゴシック"/>
      <family val="2"/>
      <charset val="128"/>
      <scheme val="minor"/>
    </font>
    <font>
      <sz val="9"/>
      <color rgb="FFFF0000"/>
      <name val="ＭＳ Ｐ明朝"/>
      <family val="1"/>
      <charset val="128"/>
    </font>
    <font>
      <sz val="6"/>
      <color theme="1"/>
      <name val="ＭＳ Ｐゴシック"/>
      <family val="3"/>
      <charset val="128"/>
    </font>
    <font>
      <b/>
      <sz val="11"/>
      <color indexed="10"/>
      <name val="ＭＳ Ｐゴシック"/>
      <family val="3"/>
      <charset val="128"/>
    </font>
    <font>
      <b/>
      <sz val="11"/>
      <color rgb="FFFF0000"/>
      <name val="ＭＳ Ｐゴシック"/>
      <family val="3"/>
      <charset val="128"/>
    </font>
    <font>
      <b/>
      <sz val="11"/>
      <color rgb="FFC00000"/>
      <name val="ＭＳ 明朝"/>
      <family val="1"/>
      <charset val="128"/>
    </font>
    <font>
      <b/>
      <sz val="11"/>
      <color theme="1"/>
      <name val="ＭＳ Ｐゴシック"/>
      <family val="3"/>
      <charset val="128"/>
    </font>
    <font>
      <b/>
      <sz val="10"/>
      <color theme="1"/>
      <name val="ＭＳ 明朝"/>
      <family val="1"/>
      <charset val="128"/>
    </font>
    <font>
      <sz val="11"/>
      <name val="游ゴシック"/>
      <family val="3"/>
      <charset val="128"/>
    </font>
    <font>
      <sz val="5.5"/>
      <name val="ＭＳ 明朝"/>
      <family val="1"/>
      <charset val="128"/>
    </font>
    <font>
      <sz val="8.5"/>
      <color indexed="8"/>
      <name val="ＭＳ Ｐ明朝"/>
      <family val="1"/>
      <charset val="128"/>
    </font>
    <font>
      <sz val="11"/>
      <color indexed="8"/>
      <name val="ＭＳ Ｐ明朝"/>
      <family val="1"/>
      <charset val="128"/>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9999"/>
        <bgColor indexed="64"/>
      </patternFill>
    </fill>
    <fill>
      <patternFill patternType="gray0625">
        <bgColor rgb="FFFFFFFF"/>
      </patternFill>
    </fill>
    <fill>
      <patternFill patternType="solid">
        <fgColor rgb="FFFFFFFF"/>
      </patternFill>
    </fill>
    <fill>
      <patternFill patternType="solid">
        <fgColor rgb="FFFFFFCC"/>
        <bgColor indexed="64"/>
      </patternFill>
    </fill>
    <fill>
      <patternFill patternType="solid">
        <fgColor theme="2"/>
        <bgColor indexed="64"/>
      </patternFill>
    </fill>
    <fill>
      <patternFill patternType="solid">
        <fgColor rgb="FFEAEAEA"/>
        <bgColor indexed="64"/>
      </patternFill>
    </fill>
    <fill>
      <patternFill patternType="solid">
        <fgColor theme="6" tint="0.59999389629810485"/>
        <bgColor indexed="64"/>
      </patternFill>
    </fill>
    <fill>
      <patternFill patternType="solid">
        <fgColor rgb="FFD9D9D9"/>
        <bgColor indexed="64"/>
      </patternFill>
    </fill>
  </fills>
  <borders count="4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bottom style="thin">
        <color indexed="64"/>
      </bottom>
      <diagonal style="hair">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style="medium">
        <color indexed="64"/>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diagonalDown="1">
      <left style="thin">
        <color indexed="64"/>
      </left>
      <right style="thin">
        <color indexed="64"/>
      </right>
      <top style="double">
        <color indexed="64"/>
      </top>
      <bottom style="hair">
        <color indexed="64"/>
      </bottom>
      <diagonal style="hair">
        <color indexed="64"/>
      </diagonal>
    </border>
    <border diagonalDown="1">
      <left style="thin">
        <color indexed="64"/>
      </left>
      <right style="thin">
        <color indexed="64"/>
      </right>
      <top style="hair">
        <color indexed="64"/>
      </top>
      <bottom/>
      <diagonal style="hair">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medium">
        <color indexed="64"/>
      </top>
      <bottom style="medium">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dashed">
        <color indexed="64"/>
      </top>
      <bottom style="thin">
        <color indexed="64"/>
      </bottom>
      <diagonal style="hair">
        <color indexed="64"/>
      </diagonal>
    </border>
    <border diagonalDown="1">
      <left style="thin">
        <color indexed="64"/>
      </left>
      <right/>
      <top style="thin">
        <color indexed="64"/>
      </top>
      <bottom style="double">
        <color indexed="64"/>
      </bottom>
      <diagonal style="hair">
        <color indexed="64"/>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double">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double">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diagonalUp="1">
      <left style="medium">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style="medium">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left style="medium">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double">
        <color indexed="64"/>
      </top>
      <bottom/>
      <diagonal/>
    </border>
    <border>
      <left style="thin">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right style="dashed">
        <color indexed="64"/>
      </right>
      <top style="thin">
        <color indexed="64"/>
      </top>
      <bottom style="thin">
        <color indexed="64"/>
      </bottom>
      <diagonal/>
    </border>
    <border>
      <left/>
      <right style="thin">
        <color indexed="64"/>
      </right>
      <top/>
      <bottom style="hair">
        <color indexed="64"/>
      </bottom>
      <diagonal/>
    </border>
    <border>
      <left/>
      <right style="dotted">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hair">
        <color indexed="64"/>
      </top>
      <bottom style="medium">
        <color theme="1"/>
      </bottom>
      <diagonal/>
    </border>
    <border>
      <left/>
      <right/>
      <top style="medium">
        <color theme="1"/>
      </top>
      <bottom style="medium">
        <color theme="1"/>
      </bottom>
      <diagonal/>
    </border>
    <border>
      <left/>
      <right/>
      <top style="medium">
        <color theme="1"/>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bottom style="dotted">
        <color indexed="64"/>
      </bottom>
      <diagonal/>
    </border>
    <border>
      <left/>
      <right style="thin">
        <color indexed="64"/>
      </right>
      <top/>
      <bottom style="dotted">
        <color indexed="64"/>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style="hair">
        <color auto="1"/>
      </left>
      <right style="hair">
        <color auto="1"/>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indexed="64"/>
      </left>
      <right/>
      <top/>
      <bottom style="thin">
        <color rgb="FFFF0000"/>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bottom style="thin">
        <color indexed="64"/>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0">
    <xf numFmtId="0" fontId="0" fillId="0" borderId="0">
      <alignment vertical="center"/>
    </xf>
    <xf numFmtId="9" fontId="60" fillId="0" borderId="0" applyFont="0" applyFill="0" applyBorder="0" applyAlignment="0" applyProtection="0">
      <alignment vertical="center"/>
    </xf>
    <xf numFmtId="9" fontId="3" fillId="0" borderId="0" applyFont="0" applyFill="0" applyBorder="0" applyAlignment="0" applyProtection="0">
      <alignment vertical="center"/>
    </xf>
    <xf numFmtId="38" fontId="60" fillId="0" borderId="0" applyFont="0" applyFill="0" applyBorder="0" applyAlignment="0" applyProtection="0">
      <alignment vertical="center"/>
    </xf>
    <xf numFmtId="38" fontId="3" fillId="0" borderId="0" applyFont="0" applyFill="0" applyBorder="0" applyAlignment="0" applyProtection="0">
      <alignment vertical="center"/>
    </xf>
    <xf numFmtId="38" fontId="61" fillId="0" borderId="0" applyFont="0" applyFill="0" applyBorder="0" applyAlignment="0" applyProtection="0">
      <alignment vertical="center"/>
    </xf>
    <xf numFmtId="38" fontId="60" fillId="0" borderId="0" applyFont="0" applyFill="0" applyBorder="0" applyAlignment="0" applyProtection="0">
      <alignment vertical="center"/>
    </xf>
    <xf numFmtId="0" fontId="3" fillId="0" borderId="0" applyBorder="0">
      <alignment vertical="center"/>
    </xf>
    <xf numFmtId="0" fontId="61" fillId="0" borderId="0">
      <alignment vertical="center"/>
    </xf>
    <xf numFmtId="0" fontId="3" fillId="0" borderId="0">
      <alignment vertical="center"/>
    </xf>
    <xf numFmtId="0" fontId="3" fillId="0" borderId="0">
      <alignment vertical="center"/>
    </xf>
    <xf numFmtId="0" fontId="3" fillId="0" borderId="0"/>
    <xf numFmtId="0" fontId="60" fillId="0" borderId="0">
      <alignment vertical="center"/>
    </xf>
    <xf numFmtId="0" fontId="3" fillId="0" borderId="0"/>
    <xf numFmtId="0" fontId="60" fillId="0" borderId="0">
      <alignment vertical="center"/>
    </xf>
    <xf numFmtId="0" fontId="3" fillId="0" borderId="0" applyBorder="0">
      <alignment vertical="center"/>
    </xf>
    <xf numFmtId="0" fontId="1" fillId="0" borderId="0">
      <alignment vertical="center"/>
    </xf>
    <xf numFmtId="38" fontId="1" fillId="0" borderId="0" applyFont="0" applyFill="0" applyBorder="0" applyAlignment="0" applyProtection="0">
      <alignment vertical="center"/>
    </xf>
    <xf numFmtId="38" fontId="60" fillId="0" borderId="0" applyFont="0" applyFill="0" applyBorder="0" applyAlignment="0" applyProtection="0">
      <alignment vertical="center"/>
    </xf>
    <xf numFmtId="9" fontId="60" fillId="0" borderId="0" applyFont="0" applyFill="0" applyBorder="0" applyAlignment="0" applyProtection="0">
      <alignment vertical="center"/>
    </xf>
  </cellStyleXfs>
  <cellXfs count="3745">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wrapText="1"/>
    </xf>
    <xf numFmtId="176" fontId="5" fillId="0" borderId="0" xfId="0" applyNumberFormat="1" applyFont="1" applyAlignment="1">
      <alignment horizontal="right" vertical="center"/>
    </xf>
    <xf numFmtId="0" fontId="8" fillId="0" borderId="0" xfId="0" applyFont="1">
      <alignment vertical="center"/>
    </xf>
    <xf numFmtId="0" fontId="8" fillId="0" borderId="0" xfId="0" quotePrefix="1" applyFont="1" applyAlignment="1">
      <alignment horizontal="right" vertical="center"/>
    </xf>
    <xf numFmtId="0" fontId="4" fillId="0" borderId="0" xfId="0" applyFont="1" applyAlignment="1">
      <alignment vertical="center" shrinkToFit="1"/>
    </xf>
    <xf numFmtId="0" fontId="4" fillId="0" borderId="0" xfId="0" applyFont="1" applyAlignment="1">
      <alignment vertical="distributed" wrapText="1"/>
    </xf>
    <xf numFmtId="0" fontId="4" fillId="0" borderId="0" xfId="0" applyFont="1" applyAlignment="1">
      <alignment horizontal="center" vertical="center"/>
    </xf>
    <xf numFmtId="14" fontId="4" fillId="0" borderId="0" xfId="0" applyNumberFormat="1" applyFont="1">
      <alignment vertical="center"/>
    </xf>
    <xf numFmtId="3" fontId="5" fillId="0" borderId="0" xfId="0" applyNumberFormat="1" applyFont="1">
      <alignment vertical="center"/>
    </xf>
    <xf numFmtId="0" fontId="62" fillId="0" borderId="0" xfId="0" applyFont="1">
      <alignment vertical="center"/>
    </xf>
    <xf numFmtId="0" fontId="62" fillId="0" borderId="1" xfId="0" applyFont="1" applyBorder="1" applyAlignment="1">
      <alignment horizontal="center" vertical="center" wrapText="1"/>
    </xf>
    <xf numFmtId="0" fontId="4" fillId="0" borderId="0" xfId="10" applyFont="1">
      <alignment vertical="center"/>
    </xf>
    <xf numFmtId="0" fontId="5" fillId="4" borderId="2" xfId="10" applyFont="1" applyFill="1" applyBorder="1" applyAlignment="1">
      <alignment horizontal="center" vertical="center" wrapText="1"/>
    </xf>
    <xf numFmtId="0" fontId="5" fillId="4" borderId="3" xfId="10" applyFont="1" applyFill="1" applyBorder="1" applyAlignment="1">
      <alignment horizontal="right" vertical="center" wrapText="1"/>
    </xf>
    <xf numFmtId="0" fontId="5" fillId="4" borderId="5" xfId="10" applyFont="1" applyFill="1" applyBorder="1" applyAlignment="1">
      <alignment horizontal="left" vertical="center" wrapText="1"/>
    </xf>
    <xf numFmtId="56" fontId="5" fillId="4" borderId="3" xfId="10" applyNumberFormat="1" applyFont="1" applyFill="1" applyBorder="1" applyAlignment="1">
      <alignment horizontal="right" vertical="center" wrapText="1"/>
    </xf>
    <xf numFmtId="0" fontId="4" fillId="4" borderId="6" xfId="10" applyFont="1" applyFill="1" applyBorder="1" applyAlignment="1">
      <alignment horizontal="center" vertical="center" wrapText="1"/>
    </xf>
    <xf numFmtId="0" fontId="5" fillId="4" borderId="7" xfId="10" applyFont="1" applyFill="1" applyBorder="1" applyAlignment="1">
      <alignment horizontal="right" vertical="center" wrapText="1"/>
    </xf>
    <xf numFmtId="56" fontId="5" fillId="4" borderId="6" xfId="10" applyNumberFormat="1" applyFont="1" applyFill="1" applyBorder="1" applyAlignment="1">
      <alignment horizontal="center" vertical="center" wrapText="1"/>
    </xf>
    <xf numFmtId="0" fontId="5" fillId="4" borderId="7" xfId="10" applyFont="1" applyFill="1" applyBorder="1" applyAlignment="1">
      <alignment vertical="center" wrapText="1"/>
    </xf>
    <xf numFmtId="0" fontId="4" fillId="4" borderId="8" xfId="10" applyFont="1" applyFill="1" applyBorder="1" applyAlignment="1">
      <alignment horizontal="right" vertical="center" wrapText="1"/>
    </xf>
    <xf numFmtId="0" fontId="5" fillId="4" borderId="9" xfId="10" applyFont="1" applyFill="1" applyBorder="1" applyAlignment="1">
      <alignment vertical="center" wrapText="1"/>
    </xf>
    <xf numFmtId="56" fontId="5" fillId="4" borderId="9" xfId="10" applyNumberFormat="1" applyFont="1" applyFill="1" applyBorder="1" applyAlignment="1">
      <alignment horizontal="right" vertical="center" wrapText="1"/>
    </xf>
    <xf numFmtId="0" fontId="5" fillId="4" borderId="10" xfId="10" applyFont="1" applyFill="1" applyBorder="1" applyAlignment="1">
      <alignment vertical="center" wrapText="1"/>
    </xf>
    <xf numFmtId="0" fontId="5" fillId="4" borderId="0" xfId="10" applyFont="1" applyFill="1" applyAlignment="1">
      <alignment horizontal="right" vertical="center" wrapText="1"/>
    </xf>
    <xf numFmtId="56" fontId="5" fillId="4" borderId="0" xfId="10" applyNumberFormat="1" applyFont="1" applyFill="1" applyAlignment="1">
      <alignment horizontal="center" vertical="center" wrapText="1"/>
    </xf>
    <xf numFmtId="0" fontId="4" fillId="4" borderId="11" xfId="10" applyFont="1" applyFill="1" applyBorder="1" applyAlignment="1">
      <alignment horizontal="center" vertical="center" wrapText="1"/>
    </xf>
    <xf numFmtId="0" fontId="5" fillId="4" borderId="12" xfId="10" applyFont="1" applyFill="1" applyBorder="1" applyAlignment="1">
      <alignment horizontal="right" vertical="center" wrapText="1"/>
    </xf>
    <xf numFmtId="56" fontId="5" fillId="4" borderId="12" xfId="10" applyNumberFormat="1" applyFont="1" applyFill="1" applyBorder="1" applyAlignment="1">
      <alignment horizontal="center" vertical="center" wrapText="1"/>
    </xf>
    <xf numFmtId="0" fontId="5" fillId="4" borderId="13" xfId="10" applyFont="1" applyFill="1" applyBorder="1" applyAlignment="1">
      <alignment vertical="center" wrapText="1"/>
    </xf>
    <xf numFmtId="0" fontId="5" fillId="4" borderId="14" xfId="10" applyFont="1" applyFill="1" applyBorder="1" applyAlignment="1">
      <alignment horizontal="right" vertical="center" wrapText="1"/>
    </xf>
    <xf numFmtId="0" fontId="5" fillId="4" borderId="15" xfId="10" applyFont="1" applyFill="1" applyBorder="1" applyAlignment="1">
      <alignment horizontal="left" vertical="center" wrapText="1"/>
    </xf>
    <xf numFmtId="0" fontId="5" fillId="4" borderId="16" xfId="10" applyFont="1" applyFill="1" applyBorder="1" applyAlignment="1">
      <alignment vertical="center" wrapText="1"/>
    </xf>
    <xf numFmtId="0" fontId="5" fillId="4" borderId="17" xfId="10" applyFont="1" applyFill="1" applyBorder="1" applyAlignment="1">
      <alignment vertical="center" wrapText="1"/>
    </xf>
    <xf numFmtId="0" fontId="4" fillId="4" borderId="18" xfId="10" applyFont="1" applyFill="1" applyBorder="1" applyAlignment="1">
      <alignment horizontal="right" vertical="center" wrapText="1"/>
    </xf>
    <xf numFmtId="0" fontId="5" fillId="4" borderId="19" xfId="10" applyFont="1" applyFill="1" applyBorder="1" applyAlignment="1">
      <alignment vertical="center" wrapText="1"/>
    </xf>
    <xf numFmtId="56" fontId="5" fillId="4" borderId="19" xfId="10" applyNumberFormat="1" applyFont="1" applyFill="1" applyBorder="1" applyAlignment="1">
      <alignment horizontal="right" vertical="center" wrapText="1"/>
    </xf>
    <xf numFmtId="0" fontId="5" fillId="4" borderId="20" xfId="10" applyFont="1" applyFill="1" applyBorder="1" applyAlignment="1">
      <alignment vertical="center" wrapText="1"/>
    </xf>
    <xf numFmtId="0" fontId="5" fillId="4" borderId="21" xfId="10" applyFont="1" applyFill="1" applyBorder="1" applyAlignment="1">
      <alignment vertical="center" wrapText="1"/>
    </xf>
    <xf numFmtId="0" fontId="5" fillId="4" borderId="22" xfId="10" applyFont="1" applyFill="1" applyBorder="1" applyAlignment="1">
      <alignment vertical="center" wrapText="1"/>
    </xf>
    <xf numFmtId="0" fontId="10" fillId="4" borderId="23" xfId="8" applyFont="1" applyFill="1" applyBorder="1" applyAlignment="1">
      <alignment horizontal="center" vertical="center" wrapText="1" shrinkToFit="1"/>
    </xf>
    <xf numFmtId="0" fontId="5" fillId="4" borderId="24" xfId="10" applyFont="1" applyFill="1" applyBorder="1" applyAlignment="1">
      <alignment vertical="center" wrapText="1"/>
    </xf>
    <xf numFmtId="38" fontId="5" fillId="4" borderId="25" xfId="10" applyNumberFormat="1" applyFont="1" applyFill="1" applyBorder="1" applyAlignment="1">
      <alignment vertical="center" wrapText="1"/>
    </xf>
    <xf numFmtId="0" fontId="5" fillId="4" borderId="26" xfId="10" applyFont="1" applyFill="1" applyBorder="1" applyAlignment="1">
      <alignment horizontal="center" vertical="center" wrapText="1"/>
    </xf>
    <xf numFmtId="0" fontId="5" fillId="4" borderId="27" xfId="10" applyFont="1" applyFill="1" applyBorder="1" applyAlignment="1">
      <alignment vertical="center" wrapText="1"/>
    </xf>
    <xf numFmtId="0" fontId="5" fillId="4" borderId="26" xfId="10" applyFont="1" applyFill="1" applyBorder="1" applyAlignment="1">
      <alignment vertical="center" wrapText="1"/>
    </xf>
    <xf numFmtId="0" fontId="10" fillId="4" borderId="28" xfId="10" applyFont="1" applyFill="1" applyBorder="1" applyAlignment="1">
      <alignment horizontal="center" vertical="center" wrapText="1"/>
    </xf>
    <xf numFmtId="0" fontId="5" fillId="4" borderId="29" xfId="10" applyFont="1" applyFill="1" applyBorder="1" applyAlignment="1">
      <alignment vertical="center" wrapText="1"/>
    </xf>
    <xf numFmtId="0" fontId="5" fillId="4" borderId="6" xfId="10" applyFont="1" applyFill="1" applyBorder="1" applyAlignment="1">
      <alignment vertical="center" wrapText="1"/>
    </xf>
    <xf numFmtId="0" fontId="10" fillId="4" borderId="1" xfId="10" applyFont="1" applyFill="1" applyBorder="1" applyAlignment="1">
      <alignment horizontal="center" vertical="center" wrapText="1"/>
    </xf>
    <xf numFmtId="0" fontId="5" fillId="4" borderId="30" xfId="10" applyFont="1" applyFill="1" applyBorder="1" applyAlignment="1">
      <alignment vertical="center" wrapText="1"/>
    </xf>
    <xf numFmtId="0" fontId="5" fillId="4" borderId="384" xfId="10" applyFont="1" applyFill="1" applyBorder="1" applyAlignment="1">
      <alignment vertical="center" wrapText="1"/>
    </xf>
    <xf numFmtId="0" fontId="5" fillId="4" borderId="385" xfId="10" applyFont="1" applyFill="1" applyBorder="1" applyAlignment="1">
      <alignment vertical="center" wrapText="1"/>
    </xf>
    <xf numFmtId="0" fontId="10" fillId="4" borderId="31" xfId="10" applyFont="1" applyFill="1" applyBorder="1" applyAlignment="1">
      <alignment horizontal="center" vertical="center" wrapText="1"/>
    </xf>
    <xf numFmtId="0" fontId="5" fillId="4" borderId="32" xfId="10" applyFont="1" applyFill="1" applyBorder="1" applyAlignment="1">
      <alignment horizontal="center" vertical="center" wrapText="1"/>
    </xf>
    <xf numFmtId="0" fontId="5" fillId="4" borderId="16" xfId="10" applyFont="1" applyFill="1" applyBorder="1" applyAlignment="1">
      <alignment horizontal="center" vertical="center" wrapText="1"/>
    </xf>
    <xf numFmtId="0" fontId="5" fillId="4" borderId="17" xfId="10" applyFont="1" applyFill="1" applyBorder="1" applyAlignment="1">
      <alignment horizontal="right" vertical="center" wrapText="1"/>
    </xf>
    <xf numFmtId="0" fontId="5" fillId="4" borderId="33" xfId="10" applyFont="1" applyFill="1" applyBorder="1" applyAlignment="1">
      <alignment horizontal="center" vertical="center" wrapText="1"/>
    </xf>
    <xf numFmtId="0" fontId="5" fillId="4" borderId="34" xfId="10" applyFont="1" applyFill="1" applyBorder="1" applyAlignment="1">
      <alignment horizontal="right" vertical="center" wrapText="1"/>
    </xf>
    <xf numFmtId="0" fontId="12" fillId="0" borderId="0" xfId="10" applyFont="1" applyAlignment="1">
      <alignment horizontal="right" vertical="center"/>
    </xf>
    <xf numFmtId="0" fontId="5" fillId="4" borderId="0" xfId="10" applyFont="1" applyFill="1">
      <alignment vertical="center"/>
    </xf>
    <xf numFmtId="0" fontId="3" fillId="0" borderId="0" xfId="10">
      <alignment vertical="center"/>
    </xf>
    <xf numFmtId="0" fontId="9" fillId="4" borderId="0" xfId="10" applyFont="1" applyFill="1">
      <alignment vertical="center"/>
    </xf>
    <xf numFmtId="0" fontId="9" fillId="4" borderId="0" xfId="10" applyFont="1" applyFill="1" applyAlignment="1">
      <alignment horizontal="center" vertical="center"/>
    </xf>
    <xf numFmtId="0" fontId="5" fillId="4" borderId="0" xfId="10" applyFont="1" applyFill="1" applyAlignment="1">
      <alignment horizontal="right" vertical="center"/>
    </xf>
    <xf numFmtId="0" fontId="5" fillId="4" borderId="35" xfId="10" applyFont="1" applyFill="1" applyBorder="1" applyAlignment="1">
      <alignment horizontal="center" vertical="center" wrapText="1"/>
    </xf>
    <xf numFmtId="0" fontId="5" fillId="4" borderId="6" xfId="10" applyFont="1" applyFill="1" applyBorder="1" applyAlignment="1">
      <alignment horizontal="right" vertical="center" wrapText="1"/>
    </xf>
    <xf numFmtId="38" fontId="5" fillId="4" borderId="0" xfId="4" applyFont="1" applyFill="1" applyBorder="1" applyAlignment="1" applyProtection="1">
      <alignment horizontal="center" vertical="center" wrapText="1"/>
      <protection locked="0"/>
    </xf>
    <xf numFmtId="0" fontId="5" fillId="4" borderId="0" xfId="10" applyFont="1" applyFill="1" applyAlignment="1">
      <alignment horizontal="left" vertical="center" wrapText="1"/>
    </xf>
    <xf numFmtId="0" fontId="5" fillId="4" borderId="36" xfId="10" applyFont="1" applyFill="1" applyBorder="1" applyAlignment="1">
      <alignment horizontal="right" vertical="center" wrapText="1"/>
    </xf>
    <xf numFmtId="0" fontId="5" fillId="4" borderId="37" xfId="10" applyFont="1" applyFill="1" applyBorder="1" applyAlignment="1">
      <alignment horizontal="left" vertical="center" wrapText="1"/>
    </xf>
    <xf numFmtId="56" fontId="5" fillId="4" borderId="0" xfId="10" applyNumberFormat="1" applyFont="1" applyFill="1" applyAlignment="1">
      <alignment horizontal="right" vertical="center" wrapText="1"/>
    </xf>
    <xf numFmtId="0" fontId="5" fillId="4" borderId="7" xfId="10" applyFont="1" applyFill="1" applyBorder="1" applyAlignment="1">
      <alignment horizontal="left" vertical="center" wrapText="1"/>
    </xf>
    <xf numFmtId="0" fontId="5" fillId="4" borderId="16" xfId="10" applyFont="1" applyFill="1" applyBorder="1" applyAlignment="1">
      <alignment horizontal="center" vertical="top" wrapText="1"/>
    </xf>
    <xf numFmtId="38" fontId="5" fillId="4" borderId="38" xfId="10" applyNumberFormat="1" applyFont="1" applyFill="1" applyBorder="1" applyAlignment="1">
      <alignment horizontal="center" vertical="center" wrapText="1"/>
    </xf>
    <xf numFmtId="0" fontId="5" fillId="4" borderId="38" xfId="10" applyFont="1" applyFill="1" applyBorder="1" applyAlignment="1">
      <alignment horizontal="center" vertical="top" wrapText="1"/>
    </xf>
    <xf numFmtId="0" fontId="5" fillId="4" borderId="39" xfId="10" applyFont="1" applyFill="1" applyBorder="1" applyAlignment="1">
      <alignment horizontal="center" vertical="top" wrapText="1"/>
    </xf>
    <xf numFmtId="0" fontId="5" fillId="4" borderId="40" xfId="10" applyFont="1" applyFill="1" applyBorder="1" applyAlignment="1">
      <alignment horizontal="center" vertical="top" wrapText="1"/>
    </xf>
    <xf numFmtId="56" fontId="5" fillId="4" borderId="38" xfId="10" applyNumberFormat="1" applyFont="1" applyFill="1" applyBorder="1" applyAlignment="1">
      <alignment horizontal="center" vertical="center" wrapText="1"/>
    </xf>
    <xf numFmtId="0" fontId="5" fillId="4" borderId="17" xfId="10" applyFont="1" applyFill="1" applyBorder="1" applyAlignment="1">
      <alignment horizontal="right" vertical="top" wrapText="1"/>
    </xf>
    <xf numFmtId="0" fontId="11" fillId="4" borderId="0" xfId="10" applyFont="1" applyFill="1" applyAlignment="1">
      <alignment horizontal="left" vertical="center"/>
    </xf>
    <xf numFmtId="0" fontId="5" fillId="4" borderId="0" xfId="10" applyFont="1" applyFill="1" applyAlignment="1">
      <alignment horizontal="center" vertical="top" wrapText="1"/>
    </xf>
    <xf numFmtId="0" fontId="5" fillId="4" borderId="0" xfId="10" applyFont="1" applyFill="1" applyAlignment="1">
      <alignment horizontal="right" vertical="top" wrapText="1"/>
    </xf>
    <xf numFmtId="0" fontId="11" fillId="4" borderId="0" xfId="10" applyFont="1" applyFill="1" applyAlignment="1">
      <alignment vertical="top" wrapText="1"/>
    </xf>
    <xf numFmtId="0" fontId="5" fillId="4" borderId="41" xfId="10" applyFont="1" applyFill="1" applyBorder="1" applyAlignment="1">
      <alignment horizontal="center" vertical="center" wrapText="1"/>
    </xf>
    <xf numFmtId="0" fontId="61" fillId="0" borderId="0" xfId="8">
      <alignment vertical="center"/>
    </xf>
    <xf numFmtId="0" fontId="63" fillId="0" borderId="0" xfId="8" applyFont="1" applyAlignment="1">
      <alignment horizontal="right" vertical="center"/>
    </xf>
    <xf numFmtId="0" fontId="63" fillId="0" borderId="1" xfId="8" applyFont="1" applyBorder="1" applyAlignment="1">
      <alignment horizontal="center" vertical="center" wrapText="1"/>
    </xf>
    <xf numFmtId="0" fontId="63" fillId="0" borderId="18" xfId="8" applyFont="1" applyBorder="1" applyAlignment="1">
      <alignment horizontal="right" vertical="center" wrapText="1"/>
    </xf>
    <xf numFmtId="38" fontId="63" fillId="0" borderId="19" xfId="8" applyNumberFormat="1" applyFont="1" applyBorder="1" applyAlignment="1">
      <alignment horizontal="center" vertical="center" wrapText="1"/>
    </xf>
    <xf numFmtId="0" fontId="63" fillId="0" borderId="20" xfId="8" applyFont="1" applyBorder="1" applyAlignment="1">
      <alignment horizontal="left" vertical="center" wrapText="1"/>
    </xf>
    <xf numFmtId="0" fontId="63" fillId="0" borderId="16" xfId="8" applyFont="1" applyBorder="1" applyAlignment="1">
      <alignment vertical="top" wrapText="1"/>
    </xf>
    <xf numFmtId="38" fontId="63" fillId="0" borderId="38" xfId="8" applyNumberFormat="1" applyFont="1" applyBorder="1" applyAlignment="1">
      <alignment horizontal="center" vertical="center" wrapText="1"/>
    </xf>
    <xf numFmtId="0" fontId="63" fillId="0" borderId="17" xfId="8" applyFont="1" applyBorder="1" applyAlignment="1">
      <alignment vertical="top" wrapText="1"/>
    </xf>
    <xf numFmtId="0" fontId="63" fillId="0" borderId="0" xfId="8" applyFont="1" applyAlignment="1">
      <alignment horizontal="center" vertical="center" wrapText="1"/>
    </xf>
    <xf numFmtId="0" fontId="63" fillId="0" borderId="0" xfId="8" applyFont="1" applyAlignment="1">
      <alignment horizontal="justify" vertical="center" wrapText="1"/>
    </xf>
    <xf numFmtId="0" fontId="63" fillId="0" borderId="0" xfId="8" applyFont="1" applyAlignment="1">
      <alignment horizontal="right" vertical="top" wrapText="1"/>
    </xf>
    <xf numFmtId="0" fontId="64" fillId="0" borderId="0" xfId="8" applyFont="1" applyAlignment="1">
      <alignment horizontal="justify" vertical="center"/>
    </xf>
    <xf numFmtId="0" fontId="64" fillId="0" borderId="0" xfId="8" applyFont="1">
      <alignment vertical="center"/>
    </xf>
    <xf numFmtId="0" fontId="65" fillId="0" borderId="0" xfId="8" applyFont="1">
      <alignment vertical="center"/>
    </xf>
    <xf numFmtId="0" fontId="67" fillId="0" borderId="0" xfId="8" applyFont="1" applyAlignment="1">
      <alignment horizontal="left" vertical="center"/>
    </xf>
    <xf numFmtId="0" fontId="67" fillId="0" borderId="0" xfId="8" applyFont="1">
      <alignment vertical="center"/>
    </xf>
    <xf numFmtId="0" fontId="68" fillId="0" borderId="0" xfId="8" applyFont="1">
      <alignment vertical="center"/>
    </xf>
    <xf numFmtId="0" fontId="67" fillId="0" borderId="0" xfId="8" applyFont="1" applyAlignment="1">
      <alignment vertical="center" wrapText="1"/>
    </xf>
    <xf numFmtId="0" fontId="65" fillId="0" borderId="0" xfId="8" applyFont="1" applyAlignment="1">
      <alignment horizontal="center" vertical="center" wrapText="1"/>
    </xf>
    <xf numFmtId="0" fontId="5" fillId="0" borderId="0" xfId="8" applyFont="1" applyAlignment="1">
      <alignment horizontal="left" vertical="center"/>
    </xf>
    <xf numFmtId="0" fontId="4" fillId="0" borderId="0" xfId="8" applyFont="1">
      <alignment vertical="center"/>
    </xf>
    <xf numFmtId="0" fontId="14" fillId="0" borderId="0" xfId="8" applyFont="1">
      <alignment vertical="center"/>
    </xf>
    <xf numFmtId="0" fontId="14" fillId="0" borderId="0" xfId="8" applyFont="1" applyAlignment="1">
      <alignment horizontal="left" vertical="center"/>
    </xf>
    <xf numFmtId="0" fontId="4" fillId="0" borderId="0" xfId="8" applyFont="1" applyAlignment="1">
      <alignment horizontal="left" vertical="center"/>
    </xf>
    <xf numFmtId="0" fontId="4" fillId="0" borderId="42" xfId="8" applyFont="1" applyBorder="1" applyAlignment="1">
      <alignment horizontal="center" vertical="center"/>
    </xf>
    <xf numFmtId="0" fontId="4" fillId="0" borderId="34" xfId="8" applyFont="1" applyBorder="1" applyAlignment="1">
      <alignment horizontal="center" vertical="center"/>
    </xf>
    <xf numFmtId="0" fontId="70" fillId="0" borderId="31" xfId="8" applyFont="1" applyBorder="1" applyAlignment="1">
      <alignment horizontal="center" vertical="center" wrapText="1"/>
    </xf>
    <xf numFmtId="0" fontId="71" fillId="0" borderId="31" xfId="8" applyFont="1" applyBorder="1" applyAlignment="1">
      <alignment horizontal="left" vertical="center" wrapText="1"/>
    </xf>
    <xf numFmtId="0" fontId="70" fillId="0" borderId="43" xfId="8" applyFont="1" applyBorder="1" applyAlignment="1">
      <alignment horizontal="center" vertical="center" wrapText="1"/>
    </xf>
    <xf numFmtId="0" fontId="71" fillId="0" borderId="43" xfId="8" applyFont="1" applyBorder="1" applyAlignment="1">
      <alignment horizontal="left" vertical="center" wrapText="1"/>
    </xf>
    <xf numFmtId="0" fontId="70" fillId="0" borderId="44" xfId="8" applyFont="1" applyBorder="1" applyAlignment="1">
      <alignment horizontal="center" vertical="center" wrapText="1"/>
    </xf>
    <xf numFmtId="0" fontId="71" fillId="0" borderId="44" xfId="8" applyFont="1" applyBorder="1" applyAlignment="1">
      <alignment horizontal="left" vertical="center" wrapText="1"/>
    </xf>
    <xf numFmtId="0" fontId="71" fillId="0" borderId="43" xfId="8" applyFont="1" applyBorder="1" applyAlignment="1">
      <alignment horizontal="left" vertical="center" shrinkToFit="1"/>
    </xf>
    <xf numFmtId="0" fontId="70" fillId="0" borderId="34" xfId="8" applyFont="1" applyBorder="1" applyAlignment="1">
      <alignment horizontal="center" vertical="center" wrapText="1"/>
    </xf>
    <xf numFmtId="0" fontId="70" fillId="0" borderId="1" xfId="8" applyFont="1" applyBorder="1" applyAlignment="1">
      <alignment horizontal="center" vertical="center" wrapText="1"/>
    </xf>
    <xf numFmtId="0" fontId="71" fillId="0" borderId="1" xfId="8" applyFont="1" applyBorder="1" applyAlignment="1">
      <alignment horizontal="left" vertical="center" wrapText="1"/>
    </xf>
    <xf numFmtId="0" fontId="71" fillId="0" borderId="33" xfId="8" applyFont="1" applyBorder="1" applyAlignment="1">
      <alignment vertical="center" wrapText="1"/>
    </xf>
    <xf numFmtId="0" fontId="71" fillId="0" borderId="33" xfId="8" applyFont="1" applyBorder="1" applyAlignment="1">
      <alignment horizontal="left" vertical="center" wrapText="1"/>
    </xf>
    <xf numFmtId="0" fontId="63" fillId="0" borderId="0" xfId="8" applyFont="1" applyAlignment="1">
      <alignment horizontal="justify" vertical="center"/>
    </xf>
    <xf numFmtId="0" fontId="63" fillId="0" borderId="0" xfId="8" applyFont="1" applyAlignment="1">
      <alignment horizontal="center" vertical="center"/>
    </xf>
    <xf numFmtId="0" fontId="64" fillId="0" borderId="1" xfId="8" applyFont="1" applyBorder="1" applyAlignment="1">
      <alignment horizontal="center" vertical="center" wrapText="1"/>
    </xf>
    <xf numFmtId="0" fontId="64" fillId="0" borderId="0" xfId="8" applyFont="1" applyAlignment="1">
      <alignment vertical="center" wrapText="1"/>
    </xf>
    <xf numFmtId="176" fontId="5" fillId="0" borderId="0" xfId="11" applyNumberFormat="1" applyFont="1" applyAlignment="1">
      <alignment vertical="center" textRotation="255"/>
    </xf>
    <xf numFmtId="176" fontId="17" fillId="0" borderId="0" xfId="11" applyNumberFormat="1" applyFont="1" applyAlignment="1">
      <alignment vertical="center"/>
    </xf>
    <xf numFmtId="176" fontId="18" fillId="0" borderId="0" xfId="11" applyNumberFormat="1" applyFont="1" applyAlignment="1">
      <alignment horizontal="center" vertical="center"/>
    </xf>
    <xf numFmtId="176" fontId="18" fillId="0" borderId="0" xfId="11" applyNumberFormat="1" applyFont="1" applyAlignment="1">
      <alignment vertical="center"/>
    </xf>
    <xf numFmtId="176" fontId="18" fillId="0" borderId="0" xfId="11" applyNumberFormat="1" applyFont="1" applyAlignment="1">
      <alignment horizontal="right" vertical="center"/>
    </xf>
    <xf numFmtId="0" fontId="19" fillId="0" borderId="0" xfId="10" applyFont="1">
      <alignment vertical="center"/>
    </xf>
    <xf numFmtId="176" fontId="20" fillId="3" borderId="45" xfId="11" applyNumberFormat="1" applyFont="1" applyFill="1" applyBorder="1" applyAlignment="1">
      <alignment horizontal="center" vertical="center" wrapText="1"/>
    </xf>
    <xf numFmtId="176" fontId="20" fillId="3" borderId="46" xfId="11" applyNumberFormat="1" applyFont="1" applyFill="1" applyBorder="1" applyAlignment="1">
      <alignment horizontal="center" vertical="center" wrapText="1"/>
    </xf>
    <xf numFmtId="176" fontId="20" fillId="3" borderId="47" xfId="11" applyNumberFormat="1" applyFont="1" applyFill="1" applyBorder="1" applyAlignment="1">
      <alignment horizontal="center" vertical="center"/>
    </xf>
    <xf numFmtId="176" fontId="21" fillId="3" borderId="44" xfId="11" applyNumberFormat="1" applyFont="1" applyFill="1" applyBorder="1" applyAlignment="1">
      <alignment horizontal="center" vertical="center" wrapText="1"/>
    </xf>
    <xf numFmtId="176" fontId="21" fillId="3" borderId="28" xfId="11" applyNumberFormat="1" applyFont="1" applyFill="1" applyBorder="1" applyAlignment="1">
      <alignment horizontal="center" vertical="center" wrapText="1"/>
    </xf>
    <xf numFmtId="181" fontId="22" fillId="0" borderId="48" xfId="11" applyNumberFormat="1" applyFont="1" applyBorder="1" applyAlignment="1">
      <alignment horizontal="center" vertical="center"/>
    </xf>
    <xf numFmtId="181" fontId="22" fillId="0" borderId="49" xfId="11" applyNumberFormat="1" applyFont="1" applyBorder="1" applyAlignment="1">
      <alignment horizontal="center" vertical="center"/>
    </xf>
    <xf numFmtId="181" fontId="22" fillId="0" borderId="6" xfId="11" applyNumberFormat="1" applyFont="1" applyBorder="1" applyAlignment="1">
      <alignment horizontal="center" vertical="center"/>
    </xf>
    <xf numFmtId="181" fontId="22" fillId="0" borderId="50" xfId="11" applyNumberFormat="1" applyFont="1" applyBorder="1" applyAlignment="1">
      <alignment horizontal="center" vertical="center"/>
    </xf>
    <xf numFmtId="181" fontId="22" fillId="0" borderId="51" xfId="11" applyNumberFormat="1" applyFont="1" applyBorder="1" applyAlignment="1">
      <alignment horizontal="center" vertical="center"/>
    </xf>
    <xf numFmtId="181" fontId="22" fillId="0" borderId="52" xfId="11" applyNumberFormat="1" applyFont="1" applyBorder="1" applyAlignment="1">
      <alignment horizontal="center" vertical="center"/>
    </xf>
    <xf numFmtId="181" fontId="21" fillId="0" borderId="16" xfId="11" applyNumberFormat="1" applyFont="1" applyBorder="1" applyAlignment="1">
      <alignment horizontal="right" vertical="center"/>
    </xf>
    <xf numFmtId="181" fontId="18" fillId="0" borderId="38" xfId="11" applyNumberFormat="1" applyFont="1" applyBorder="1" applyAlignment="1">
      <alignment horizontal="center" vertical="center"/>
    </xf>
    <xf numFmtId="181" fontId="21" fillId="0" borderId="17" xfId="11" applyNumberFormat="1" applyFont="1" applyBorder="1" applyAlignment="1">
      <alignment horizontal="left" vertical="center"/>
    </xf>
    <xf numFmtId="9" fontId="21" fillId="5" borderId="38" xfId="11" applyNumberFormat="1" applyFont="1" applyFill="1" applyBorder="1" applyAlignment="1">
      <alignment horizontal="right" vertical="center"/>
    </xf>
    <xf numFmtId="178" fontId="18" fillId="5" borderId="38" xfId="11" applyNumberFormat="1" applyFont="1" applyFill="1" applyBorder="1" applyAlignment="1">
      <alignment horizontal="center" vertical="center"/>
    </xf>
    <xf numFmtId="9" fontId="21" fillId="5" borderId="53" xfId="11" applyNumberFormat="1" applyFont="1" applyFill="1" applyBorder="1" applyAlignment="1">
      <alignment horizontal="left" vertical="center"/>
    </xf>
    <xf numFmtId="181" fontId="21" fillId="5" borderId="38" xfId="11" applyNumberFormat="1" applyFont="1" applyFill="1" applyBorder="1" applyAlignment="1">
      <alignment horizontal="right" vertical="center"/>
    </xf>
    <xf numFmtId="181" fontId="21" fillId="5" borderId="53" xfId="11" applyNumberFormat="1" applyFont="1" applyFill="1" applyBorder="1" applyAlignment="1">
      <alignment horizontal="left" vertical="center"/>
    </xf>
    <xf numFmtId="181" fontId="22" fillId="0" borderId="8" xfId="11" applyNumberFormat="1" applyFont="1" applyBorder="1" applyAlignment="1">
      <alignment horizontal="center" vertical="center"/>
    </xf>
    <xf numFmtId="181" fontId="22" fillId="0" borderId="10" xfId="11" applyNumberFormat="1" applyFont="1" applyBorder="1" applyAlignment="1">
      <alignment horizontal="center" vertical="center"/>
    </xf>
    <xf numFmtId="181" fontId="21" fillId="0" borderId="54" xfId="11" applyNumberFormat="1" applyFont="1" applyBorder="1" applyAlignment="1">
      <alignment horizontal="right" vertical="center"/>
    </xf>
    <xf numFmtId="181" fontId="18" fillId="0" borderId="55" xfId="11" applyNumberFormat="1" applyFont="1" applyBorder="1" applyAlignment="1">
      <alignment horizontal="center" vertical="center"/>
    </xf>
    <xf numFmtId="181" fontId="21" fillId="0" borderId="56" xfId="11" applyNumberFormat="1" applyFont="1" applyBorder="1" applyAlignment="1">
      <alignment horizontal="left" vertical="center"/>
    </xf>
    <xf numFmtId="181" fontId="21" fillId="5" borderId="55" xfId="11" applyNumberFormat="1" applyFont="1" applyFill="1" applyBorder="1" applyAlignment="1">
      <alignment horizontal="right" vertical="center"/>
    </xf>
    <xf numFmtId="181" fontId="21" fillId="5" borderId="57" xfId="11" applyNumberFormat="1" applyFont="1" applyFill="1" applyBorder="1" applyAlignment="1">
      <alignment horizontal="left" vertical="center"/>
    </xf>
    <xf numFmtId="176" fontId="21" fillId="3" borderId="58" xfId="11" applyNumberFormat="1" applyFont="1" applyFill="1" applyBorder="1" applyAlignment="1">
      <alignment vertical="center" wrapText="1"/>
    </xf>
    <xf numFmtId="178" fontId="22" fillId="5" borderId="23" xfId="11" applyNumberFormat="1" applyFont="1" applyFill="1" applyBorder="1" applyAlignment="1">
      <alignment horizontal="center" vertical="center"/>
    </xf>
    <xf numFmtId="176" fontId="21" fillId="3" borderId="26" xfId="11" applyNumberFormat="1" applyFont="1" applyFill="1" applyBorder="1" applyAlignment="1">
      <alignment vertical="center" wrapText="1"/>
    </xf>
    <xf numFmtId="178" fontId="22" fillId="5" borderId="50" xfId="11" applyNumberFormat="1" applyFont="1" applyFill="1" applyBorder="1" applyAlignment="1">
      <alignment horizontal="center" vertical="center"/>
    </xf>
    <xf numFmtId="176" fontId="21" fillId="3" borderId="59" xfId="11" applyNumberFormat="1" applyFont="1" applyFill="1" applyBorder="1" applyAlignment="1">
      <alignment vertical="center" wrapText="1"/>
    </xf>
    <xf numFmtId="178" fontId="22" fillId="5" borderId="60" xfId="11" applyNumberFormat="1" applyFont="1" applyFill="1" applyBorder="1" applyAlignment="1">
      <alignment horizontal="center" vertical="center"/>
    </xf>
    <xf numFmtId="181" fontId="21" fillId="5" borderId="6" xfId="11" applyNumberFormat="1" applyFont="1" applyFill="1" applyBorder="1" applyAlignment="1">
      <alignment horizontal="right" vertical="center"/>
    </xf>
    <xf numFmtId="178" fontId="18" fillId="5" borderId="0" xfId="11" applyNumberFormat="1" applyFont="1" applyFill="1" applyAlignment="1">
      <alignment horizontal="center" vertical="center"/>
    </xf>
    <xf numFmtId="181" fontId="21" fillId="5" borderId="7" xfId="11" applyNumberFormat="1" applyFont="1" applyFill="1" applyBorder="1" applyAlignment="1">
      <alignment horizontal="left" vertical="center"/>
    </xf>
    <xf numFmtId="181" fontId="18" fillId="6" borderId="61" xfId="11" applyNumberFormat="1" applyFont="1" applyFill="1" applyBorder="1" applyAlignment="1">
      <alignment horizontal="center" vertical="center" wrapText="1"/>
    </xf>
    <xf numFmtId="9" fontId="21" fillId="3" borderId="61" xfId="11" applyNumberFormat="1" applyFont="1" applyFill="1" applyBorder="1" applyAlignment="1">
      <alignment horizontal="right" vertical="center"/>
    </xf>
    <xf numFmtId="181" fontId="23" fillId="6" borderId="62" xfId="11" applyNumberFormat="1" applyFont="1" applyFill="1" applyBorder="1" applyAlignment="1">
      <alignment horizontal="center" vertical="center"/>
    </xf>
    <xf numFmtId="0" fontId="18" fillId="0" borderId="0" xfId="11" applyFont="1" applyAlignment="1">
      <alignment horizontal="center" vertical="center"/>
    </xf>
    <xf numFmtId="0" fontId="18" fillId="2" borderId="0" xfId="13" applyFont="1" applyFill="1" applyAlignment="1">
      <alignment vertical="center"/>
    </xf>
    <xf numFmtId="0" fontId="18" fillId="3" borderId="63" xfId="13" applyFont="1" applyFill="1" applyBorder="1" applyAlignment="1">
      <alignment horizontal="center" vertical="center"/>
    </xf>
    <xf numFmtId="0" fontId="20" fillId="2" borderId="64" xfId="13" applyFont="1" applyFill="1" applyBorder="1" applyAlignment="1">
      <alignment vertical="center" shrinkToFit="1"/>
    </xf>
    <xf numFmtId="0" fontId="20" fillId="2" borderId="65" xfId="13" applyFont="1" applyFill="1" applyBorder="1" applyAlignment="1">
      <alignment vertical="center" shrinkToFit="1"/>
    </xf>
    <xf numFmtId="0" fontId="18" fillId="3" borderId="19" xfId="13" applyFont="1" applyFill="1" applyBorder="1" applyAlignment="1">
      <alignment horizontal="right" vertical="center"/>
    </xf>
    <xf numFmtId="0" fontId="18" fillId="2" borderId="19" xfId="13" applyFont="1" applyFill="1" applyBorder="1" applyAlignment="1">
      <alignment horizontal="right" vertical="center"/>
    </xf>
    <xf numFmtId="0" fontId="18" fillId="3" borderId="19" xfId="13" applyFont="1" applyFill="1" applyBorder="1" applyAlignment="1">
      <alignment horizontal="center" vertical="center"/>
    </xf>
    <xf numFmtId="0" fontId="18" fillId="3" borderId="0" xfId="13" applyFont="1" applyFill="1" applyAlignment="1">
      <alignment horizontal="center" vertical="center"/>
    </xf>
    <xf numFmtId="0" fontId="18" fillId="3" borderId="66" xfId="13" applyFont="1" applyFill="1" applyBorder="1" applyAlignment="1">
      <alignment horizontal="center" vertical="center"/>
    </xf>
    <xf numFmtId="0" fontId="18" fillId="2" borderId="65" xfId="13" applyFont="1" applyFill="1" applyBorder="1" applyAlignment="1">
      <alignment horizontal="right" vertical="center"/>
    </xf>
    <xf numFmtId="0" fontId="18" fillId="2" borderId="41" xfId="13" applyFont="1" applyFill="1" applyBorder="1" applyAlignment="1">
      <alignment vertical="center"/>
    </xf>
    <xf numFmtId="0" fontId="18" fillId="2" borderId="41" xfId="13" applyFont="1" applyFill="1" applyBorder="1" applyAlignment="1">
      <alignment horizontal="right" vertical="center"/>
    </xf>
    <xf numFmtId="0" fontId="18" fillId="2" borderId="41" xfId="13" applyFont="1" applyFill="1" applyBorder="1" applyAlignment="1">
      <alignment horizontal="left" vertical="center"/>
    </xf>
    <xf numFmtId="0" fontId="18" fillId="2" borderId="41" xfId="13" applyFont="1" applyFill="1" applyBorder="1" applyAlignment="1">
      <alignment horizontal="center" vertical="center"/>
    </xf>
    <xf numFmtId="0" fontId="18" fillId="2" borderId="67" xfId="13" applyFont="1" applyFill="1" applyBorder="1" applyAlignment="1">
      <alignment horizontal="center" vertical="center"/>
    </xf>
    <xf numFmtId="0" fontId="18" fillId="3" borderId="18" xfId="13" applyFont="1" applyFill="1" applyBorder="1" applyAlignment="1">
      <alignment horizontal="right" vertical="center"/>
    </xf>
    <xf numFmtId="0" fontId="18" fillId="3" borderId="6" xfId="13" applyFont="1" applyFill="1" applyBorder="1" applyAlignment="1">
      <alignment horizontal="right" vertical="center"/>
    </xf>
    <xf numFmtId="0" fontId="18" fillId="3" borderId="16" xfId="13" applyFont="1" applyFill="1" applyBorder="1" applyAlignment="1">
      <alignment horizontal="right" vertical="center"/>
    </xf>
    <xf numFmtId="0" fontId="18" fillId="2" borderId="18" xfId="13" applyFont="1" applyFill="1" applyBorder="1" applyAlignment="1">
      <alignment horizontal="right" vertical="center"/>
    </xf>
    <xf numFmtId="0" fontId="18" fillId="2" borderId="19" xfId="13" applyFont="1" applyFill="1" applyBorder="1" applyAlignment="1">
      <alignment vertical="center"/>
    </xf>
    <xf numFmtId="0" fontId="18" fillId="2" borderId="19" xfId="13" applyFont="1" applyFill="1" applyBorder="1" applyAlignment="1">
      <alignment horizontal="left" vertical="center"/>
    </xf>
    <xf numFmtId="0" fontId="18" fillId="2" borderId="66" xfId="13" applyFont="1" applyFill="1" applyBorder="1" applyAlignment="1">
      <alignment horizontal="center" vertical="center"/>
    </xf>
    <xf numFmtId="0" fontId="18" fillId="3" borderId="8" xfId="13" applyFont="1" applyFill="1" applyBorder="1" applyAlignment="1">
      <alignment horizontal="right" vertical="center"/>
    </xf>
    <xf numFmtId="0" fontId="18" fillId="3" borderId="54" xfId="13" applyFont="1" applyFill="1" applyBorder="1" applyAlignment="1">
      <alignment horizontal="right" vertical="center"/>
    </xf>
    <xf numFmtId="0" fontId="18" fillId="2" borderId="0" xfId="13" applyFont="1" applyFill="1" applyAlignment="1">
      <alignment horizontal="center" vertical="center"/>
    </xf>
    <xf numFmtId="0" fontId="18" fillId="2" borderId="0" xfId="13" applyFont="1" applyFill="1" applyAlignment="1">
      <alignment horizontal="right" vertical="center"/>
    </xf>
    <xf numFmtId="0" fontId="18" fillId="2" borderId="0" xfId="13" applyFont="1" applyFill="1" applyAlignment="1">
      <alignment horizontal="left" vertical="center"/>
    </xf>
    <xf numFmtId="0" fontId="25" fillId="2" borderId="0" xfId="13" applyFont="1" applyFill="1" applyAlignment="1">
      <alignment vertical="center"/>
    </xf>
    <xf numFmtId="0" fontId="4" fillId="0" borderId="0" xfId="8" applyFont="1" applyAlignment="1">
      <alignment horizontal="left" vertical="top"/>
    </xf>
    <xf numFmtId="49" fontId="4" fillId="0" borderId="0" xfId="8" applyNumberFormat="1" applyFont="1" applyAlignment="1">
      <alignment horizontal="left" vertical="top"/>
    </xf>
    <xf numFmtId="0" fontId="65" fillId="0" borderId="0" xfId="8" applyFont="1" applyAlignment="1">
      <alignment horizontal="left" vertical="top"/>
    </xf>
    <xf numFmtId="0" fontId="4" fillId="0" borderId="0" xfId="8" applyFont="1" applyAlignment="1">
      <alignment horizontal="left" vertical="center" indent="2"/>
    </xf>
    <xf numFmtId="0" fontId="17" fillId="2" borderId="0" xfId="8" applyFont="1" applyFill="1" applyAlignment="1">
      <alignment horizontal="center" vertical="center"/>
    </xf>
    <xf numFmtId="0" fontId="4" fillId="0" borderId="68" xfId="8" applyFont="1" applyBorder="1" applyAlignment="1">
      <alignment horizontal="left" vertical="top"/>
    </xf>
    <xf numFmtId="0" fontId="4" fillId="0" borderId="69" xfId="8" applyFont="1" applyBorder="1" applyAlignment="1">
      <alignment horizontal="left" vertical="top"/>
    </xf>
    <xf numFmtId="0" fontId="4" fillId="0" borderId="70" xfId="8" applyFont="1" applyBorder="1" applyAlignment="1">
      <alignment horizontal="left" vertical="top"/>
    </xf>
    <xf numFmtId="0" fontId="4" fillId="0" borderId="71" xfId="8" applyFont="1" applyBorder="1">
      <alignment vertical="center"/>
    </xf>
    <xf numFmtId="0" fontId="10" fillId="0" borderId="0" xfId="8" applyFont="1" applyAlignment="1">
      <alignment horizontal="left" vertical="top"/>
    </xf>
    <xf numFmtId="0" fontId="4" fillId="0" borderId="72" xfId="8" applyFont="1" applyBorder="1" applyAlignment="1">
      <alignment horizontal="left" vertical="top"/>
    </xf>
    <xf numFmtId="0" fontId="4" fillId="0" borderId="71" xfId="8" applyFont="1" applyBorder="1" applyAlignment="1">
      <alignment horizontal="left" vertical="top"/>
    </xf>
    <xf numFmtId="0" fontId="10" fillId="0" borderId="73" xfId="8" applyFont="1" applyBorder="1" applyAlignment="1">
      <alignment horizontal="left" vertical="top"/>
    </xf>
    <xf numFmtId="0" fontId="10" fillId="0" borderId="12" xfId="8" applyFont="1" applyBorder="1" applyAlignment="1">
      <alignment horizontal="left" vertical="top"/>
    </xf>
    <xf numFmtId="0" fontId="4" fillId="0" borderId="12" xfId="8" applyFont="1" applyBorder="1" applyAlignment="1">
      <alignment horizontal="left" vertical="top"/>
    </xf>
    <xf numFmtId="0" fontId="4" fillId="0" borderId="74" xfId="8" applyFont="1" applyBorder="1" applyAlignment="1">
      <alignment horizontal="left" vertical="top"/>
    </xf>
    <xf numFmtId="0" fontId="10" fillId="0" borderId="69" xfId="8" applyFont="1" applyBorder="1" applyAlignment="1">
      <alignment horizontal="left" vertical="top"/>
    </xf>
    <xf numFmtId="0" fontId="8" fillId="0" borderId="0" xfId="8" applyFont="1" applyAlignment="1"/>
    <xf numFmtId="0" fontId="11" fillId="0" borderId="0" xfId="8" applyFont="1">
      <alignment vertical="center"/>
    </xf>
    <xf numFmtId="0" fontId="5" fillId="0" borderId="0" xfId="8" applyFont="1">
      <alignment vertical="center"/>
    </xf>
    <xf numFmtId="0" fontId="11" fillId="0" borderId="0" xfId="8" applyFont="1" applyAlignment="1">
      <alignment horizontal="center" vertical="center"/>
    </xf>
    <xf numFmtId="0" fontId="4" fillId="0" borderId="0" xfId="8" applyFont="1" applyAlignment="1">
      <alignment horizontal="left" vertical="center" indent="1" shrinkToFit="1"/>
    </xf>
    <xf numFmtId="0" fontId="11" fillId="0" borderId="75" xfId="8" applyFont="1" applyBorder="1">
      <alignment vertical="center"/>
    </xf>
    <xf numFmtId="0" fontId="26" fillId="0" borderId="0" xfId="8" applyFont="1" applyAlignment="1">
      <alignment horizontal="left" vertical="center"/>
    </xf>
    <xf numFmtId="0" fontId="27" fillId="0" borderId="0" xfId="8" applyFont="1">
      <alignment vertical="center"/>
    </xf>
    <xf numFmtId="0" fontId="13" fillId="0" borderId="0" xfId="8" applyFont="1">
      <alignment vertical="center"/>
    </xf>
    <xf numFmtId="0" fontId="28" fillId="0" borderId="0" xfId="8" applyFont="1" applyAlignment="1">
      <alignment horizontal="center" vertical="center"/>
    </xf>
    <xf numFmtId="0" fontId="26" fillId="0" borderId="0" xfId="8" applyFont="1">
      <alignment vertical="center"/>
    </xf>
    <xf numFmtId="0" fontId="26" fillId="0" borderId="38" xfId="8" applyFont="1" applyBorder="1" applyAlignment="1">
      <alignment horizontal="left" vertical="center"/>
    </xf>
    <xf numFmtId="0" fontId="26" fillId="0" borderId="33" xfId="8" applyFont="1" applyBorder="1" applyAlignment="1">
      <alignment horizontal="center" vertical="center"/>
    </xf>
    <xf numFmtId="0" fontId="26" fillId="0" borderId="42" xfId="8" applyFont="1" applyBorder="1" applyAlignment="1">
      <alignment horizontal="center" vertical="center"/>
    </xf>
    <xf numFmtId="0" fontId="26" fillId="0" borderId="34" xfId="8" applyFont="1" applyBorder="1" applyAlignment="1">
      <alignment horizontal="center" vertical="center"/>
    </xf>
    <xf numFmtId="0" fontId="26" fillId="0" borderId="38" xfId="8" applyFont="1" applyBorder="1">
      <alignment vertical="center"/>
    </xf>
    <xf numFmtId="0" fontId="4" fillId="0" borderId="1" xfId="8" applyFont="1" applyBorder="1">
      <alignment vertical="center"/>
    </xf>
    <xf numFmtId="0" fontId="72" fillId="0" borderId="0" xfId="8" applyFont="1">
      <alignment vertical="center"/>
    </xf>
    <xf numFmtId="0" fontId="4" fillId="0" borderId="33" xfId="8" applyFont="1" applyBorder="1" applyAlignment="1">
      <alignment horizontal="center" vertical="center"/>
    </xf>
    <xf numFmtId="0" fontId="26" fillId="0" borderId="0" xfId="8" applyFont="1" applyAlignment="1">
      <alignment horizontal="center" vertical="center"/>
    </xf>
    <xf numFmtId="0" fontId="65" fillId="0" borderId="0" xfId="8" applyFont="1" applyAlignment="1">
      <alignment horizontal="right" vertical="center"/>
    </xf>
    <xf numFmtId="0" fontId="26" fillId="0" borderId="0" xfId="8" applyFont="1" applyAlignment="1">
      <alignment horizontal="right" vertical="center"/>
    </xf>
    <xf numFmtId="0" fontId="66" fillId="0" borderId="0" xfId="8" applyFont="1">
      <alignment vertical="center"/>
    </xf>
    <xf numFmtId="0" fontId="66" fillId="0" borderId="0" xfId="8" applyFont="1" applyAlignment="1">
      <alignment horizontal="right" vertical="center"/>
    </xf>
    <xf numFmtId="0" fontId="66" fillId="0" borderId="0" xfId="8" applyFont="1" applyAlignment="1">
      <alignment horizontal="center" vertical="center" shrinkToFit="1"/>
    </xf>
    <xf numFmtId="0" fontId="66" fillId="0" borderId="0" xfId="8" quotePrefix="1" applyFont="1">
      <alignment vertical="center"/>
    </xf>
    <xf numFmtId="0" fontId="66" fillId="0" borderId="0" xfId="8" applyFont="1" applyAlignment="1">
      <alignment horizontal="center" vertical="center"/>
    </xf>
    <xf numFmtId="0" fontId="65" fillId="0" borderId="0" xfId="8" applyFont="1" applyAlignment="1">
      <alignment vertical="center" shrinkToFit="1"/>
    </xf>
    <xf numFmtId="0" fontId="68" fillId="0" borderId="0" xfId="14" applyFont="1">
      <alignment vertical="center"/>
    </xf>
    <xf numFmtId="0" fontId="66" fillId="0" borderId="0" xfId="14" applyFont="1">
      <alignment vertical="center"/>
    </xf>
    <xf numFmtId="0" fontId="66" fillId="0" borderId="0" xfId="14" applyFont="1" applyAlignment="1">
      <alignment horizontal="right" vertical="center"/>
    </xf>
    <xf numFmtId="0" fontId="66" fillId="0" borderId="0" xfId="14" applyFont="1" applyAlignment="1">
      <alignment horizontal="center" vertical="center"/>
    </xf>
    <xf numFmtId="0" fontId="70" fillId="7" borderId="1" xfId="8" applyFont="1" applyFill="1" applyBorder="1" applyAlignment="1">
      <alignment horizontal="center" vertical="center"/>
    </xf>
    <xf numFmtId="0" fontId="73" fillId="0" borderId="1" xfId="8" applyFont="1" applyBorder="1" applyAlignment="1">
      <alignment horizontal="left" vertical="center" indent="1" shrinkToFit="1"/>
    </xf>
    <xf numFmtId="0" fontId="22" fillId="0" borderId="77" xfId="8" applyFont="1" applyBorder="1" applyAlignment="1">
      <alignment horizontal="center" vertical="center"/>
    </xf>
    <xf numFmtId="0" fontId="30" fillId="0" borderId="0" xfId="7" applyFont="1" applyBorder="1" applyAlignment="1">
      <alignment horizontal="left" vertical="center"/>
    </xf>
    <xf numFmtId="0" fontId="30" fillId="0" borderId="0" xfId="7" applyFont="1" applyBorder="1" applyAlignment="1">
      <alignment horizontal="right" vertical="center"/>
    </xf>
    <xf numFmtId="0" fontId="30" fillId="0" borderId="0" xfId="7" applyFont="1" applyBorder="1">
      <alignment vertical="center"/>
    </xf>
    <xf numFmtId="0" fontId="30" fillId="0" borderId="0" xfId="7" applyFont="1" applyBorder="1" applyAlignment="1">
      <alignment horizontal="center" vertical="center"/>
    </xf>
    <xf numFmtId="0" fontId="32" fillId="0" borderId="0" xfId="7" applyFont="1" applyBorder="1">
      <alignment vertical="center"/>
    </xf>
    <xf numFmtId="0" fontId="31" fillId="0" borderId="0" xfId="7" applyFont="1" applyBorder="1" applyAlignment="1">
      <alignment horizontal="right" vertical="center"/>
    </xf>
    <xf numFmtId="0" fontId="31" fillId="0" borderId="0" xfId="7" applyFont="1" applyBorder="1" applyAlignment="1">
      <alignment horizontal="left" vertical="center"/>
    </xf>
    <xf numFmtId="0" fontId="32" fillId="0" borderId="0" xfId="7" applyFont="1" applyBorder="1" applyAlignment="1">
      <alignment horizontal="center" vertical="center"/>
    </xf>
    <xf numFmtId="0" fontId="32" fillId="0" borderId="49" xfId="7" applyFont="1" applyBorder="1" applyAlignment="1">
      <alignment horizontal="center" vertical="center"/>
    </xf>
    <xf numFmtId="0" fontId="32" fillId="0" borderId="0" xfId="7" applyFont="1" applyBorder="1" applyAlignment="1">
      <alignment horizontal="left" vertical="center"/>
    </xf>
    <xf numFmtId="0" fontId="30" fillId="0" borderId="0" xfId="7" applyFont="1">
      <alignment vertical="center"/>
    </xf>
    <xf numFmtId="0" fontId="3" fillId="0" borderId="0" xfId="7">
      <alignment vertical="center"/>
    </xf>
    <xf numFmtId="0" fontId="3" fillId="0" borderId="0" xfId="7" applyBorder="1">
      <alignment vertical="center"/>
    </xf>
    <xf numFmtId="0" fontId="3" fillId="0" borderId="0" xfId="7" applyBorder="1" applyAlignment="1">
      <alignment horizontal="right" vertical="center"/>
    </xf>
    <xf numFmtId="0" fontId="3" fillId="0" borderId="0" xfId="7" applyBorder="1" applyAlignment="1">
      <alignment horizontal="center" vertical="center"/>
    </xf>
    <xf numFmtId="0" fontId="3" fillId="0" borderId="0" xfId="7" applyAlignment="1">
      <alignment vertical="center" wrapText="1"/>
    </xf>
    <xf numFmtId="0" fontId="31" fillId="0" borderId="0" xfId="7" applyFont="1" applyBorder="1" applyAlignment="1">
      <alignment horizontal="right" vertical="top"/>
    </xf>
    <xf numFmtId="0" fontId="31" fillId="0" borderId="0" xfId="7" applyFont="1">
      <alignment vertical="center"/>
    </xf>
    <xf numFmtId="38" fontId="3" fillId="0" borderId="0" xfId="4" applyFont="1" applyFill="1" applyBorder="1" applyAlignment="1">
      <alignment vertical="center"/>
    </xf>
    <xf numFmtId="0" fontId="35" fillId="0" borderId="0" xfId="7" applyFont="1" applyBorder="1">
      <alignment vertical="center"/>
    </xf>
    <xf numFmtId="0" fontId="31" fillId="0" borderId="0" xfId="7" applyFont="1" applyAlignment="1">
      <alignment horizontal="right" vertical="center"/>
    </xf>
    <xf numFmtId="0" fontId="31" fillId="0" borderId="0" xfId="7" applyFont="1" applyAlignment="1">
      <alignment horizontal="right" vertical="top"/>
    </xf>
    <xf numFmtId="0" fontId="31" fillId="0" borderId="0" xfId="7" applyFont="1" applyAlignment="1">
      <alignment vertical="center" wrapText="1"/>
    </xf>
    <xf numFmtId="0" fontId="3" fillId="0" borderId="79" xfId="7" applyBorder="1" applyAlignment="1">
      <alignment horizontal="center" vertical="center"/>
    </xf>
    <xf numFmtId="0" fontId="31" fillId="0" borderId="6" xfId="7" applyFont="1" applyBorder="1" applyAlignment="1">
      <alignment horizontal="left" vertical="center"/>
    </xf>
    <xf numFmtId="184" fontId="3" fillId="0" borderId="0" xfId="4" applyNumberFormat="1" applyFont="1" applyFill="1" applyBorder="1" applyAlignment="1">
      <alignment vertical="center"/>
    </xf>
    <xf numFmtId="184" fontId="3" fillId="0" borderId="0" xfId="7" applyNumberFormat="1" applyBorder="1">
      <alignment vertical="center"/>
    </xf>
    <xf numFmtId="184" fontId="3" fillId="0" borderId="0" xfId="7" applyNumberFormat="1" applyBorder="1" applyAlignment="1">
      <alignment horizontal="center" vertical="center"/>
    </xf>
    <xf numFmtId="0" fontId="35" fillId="0" borderId="0" xfId="7" applyFont="1" applyBorder="1" applyAlignment="1">
      <alignment horizontal="right" vertical="center"/>
    </xf>
    <xf numFmtId="0" fontId="3" fillId="0" borderId="0" xfId="7" applyBorder="1" applyAlignment="1">
      <alignment horizontal="left" vertical="center"/>
    </xf>
    <xf numFmtId="0" fontId="3" fillId="0" borderId="85" xfId="7" applyBorder="1" applyAlignment="1">
      <alignment horizontal="center" vertical="center"/>
    </xf>
    <xf numFmtId="0" fontId="3" fillId="0" borderId="86" xfId="7" applyBorder="1" applyAlignment="1">
      <alignment horizontal="center" vertical="center"/>
    </xf>
    <xf numFmtId="0" fontId="3" fillId="0" borderId="87" xfId="7" applyBorder="1" applyAlignment="1">
      <alignment horizontal="center" vertical="center"/>
    </xf>
    <xf numFmtId="0" fontId="3" fillId="0" borderId="88" xfId="7" applyBorder="1" applyAlignment="1">
      <alignment horizontal="center" vertical="center"/>
    </xf>
    <xf numFmtId="0" fontId="3" fillId="0" borderId="0" xfId="7" applyAlignment="1">
      <alignment horizontal="center" vertical="center"/>
    </xf>
    <xf numFmtId="0" fontId="3" fillId="0" borderId="0" xfId="7" applyAlignment="1">
      <alignment horizontal="right" vertical="center"/>
    </xf>
    <xf numFmtId="0" fontId="30" fillId="0" borderId="0" xfId="7" applyFont="1" applyBorder="1" applyProtection="1">
      <alignment vertical="center"/>
      <protection locked="0"/>
    </xf>
    <xf numFmtId="0" fontId="30" fillId="0" borderId="0" xfId="7" applyFont="1" applyBorder="1" applyAlignment="1" applyProtection="1">
      <alignment horizontal="left" vertical="center"/>
      <protection locked="0"/>
    </xf>
    <xf numFmtId="0" fontId="39" fillId="0" borderId="0" xfId="7" applyFont="1" applyBorder="1" applyAlignment="1" applyProtection="1">
      <alignment horizontal="right" vertical="center"/>
      <protection locked="0"/>
    </xf>
    <xf numFmtId="0" fontId="39" fillId="0" borderId="0" xfId="7" applyFont="1" applyBorder="1" applyAlignment="1" applyProtection="1">
      <alignment horizontal="left" vertical="center"/>
      <protection locked="0"/>
    </xf>
    <xf numFmtId="0" fontId="31" fillId="0" borderId="0" xfId="7" applyFont="1" applyBorder="1" applyProtection="1">
      <alignment vertical="center"/>
      <protection locked="0"/>
    </xf>
    <xf numFmtId="0" fontId="32" fillId="0" borderId="0" xfId="7" applyFont="1" applyBorder="1" applyProtection="1">
      <alignment vertical="center"/>
      <protection locked="0"/>
    </xf>
    <xf numFmtId="0" fontId="31" fillId="0" borderId="0" xfId="7" applyFont="1" applyBorder="1" applyAlignment="1" applyProtection="1">
      <alignment horizontal="left" vertical="center"/>
      <protection locked="0"/>
    </xf>
    <xf numFmtId="0" fontId="32" fillId="0" borderId="0" xfId="7" applyFont="1" applyBorder="1" applyAlignment="1" applyProtection="1">
      <alignment horizontal="center" vertical="center"/>
      <protection locked="0"/>
    </xf>
    <xf numFmtId="0" fontId="32" fillId="0" borderId="0" xfId="7" applyFont="1" applyBorder="1" applyAlignment="1" applyProtection="1">
      <alignment horizontal="left" vertical="center"/>
      <protection locked="0"/>
    </xf>
    <xf numFmtId="0" fontId="30" fillId="0" borderId="0" xfId="7" applyFont="1" applyProtection="1">
      <alignment vertical="center"/>
      <protection locked="0"/>
    </xf>
    <xf numFmtId="0" fontId="3" fillId="0" borderId="0" xfId="7" applyProtection="1">
      <alignment vertical="center"/>
      <protection locked="0"/>
    </xf>
    <xf numFmtId="0" fontId="3" fillId="0" borderId="0" xfId="7" applyAlignment="1" applyProtection="1">
      <alignment horizontal="right" vertical="center"/>
      <protection locked="0"/>
    </xf>
    <xf numFmtId="0" fontId="31" fillId="0" borderId="89" xfId="7" applyFont="1" applyBorder="1" applyAlignment="1" applyProtection="1">
      <alignment horizontal="center" vertical="center"/>
      <protection locked="0"/>
    </xf>
    <xf numFmtId="0" fontId="31" fillId="0" borderId="90" xfId="7" applyFont="1" applyBorder="1" applyAlignment="1" applyProtection="1">
      <alignment horizontal="center" vertical="center" wrapText="1"/>
      <protection locked="0"/>
    </xf>
    <xf numFmtId="0" fontId="31" fillId="0" borderId="91" xfId="7" applyFont="1" applyBorder="1" applyProtection="1">
      <alignment vertical="center"/>
      <protection locked="0"/>
    </xf>
    <xf numFmtId="0" fontId="31" fillId="0" borderId="92" xfId="7" applyFont="1" applyBorder="1" applyProtection="1">
      <alignment vertical="center"/>
      <protection locked="0"/>
    </xf>
    <xf numFmtId="38" fontId="31" fillId="0" borderId="93" xfId="4" applyFont="1" applyFill="1" applyBorder="1" applyAlignment="1" applyProtection="1">
      <alignment vertical="center"/>
      <protection locked="0"/>
    </xf>
    <xf numFmtId="0" fontId="31" fillId="0" borderId="7" xfId="7" applyFont="1" applyBorder="1" applyAlignment="1" applyProtection="1">
      <alignment horizontal="center" vertical="center"/>
      <protection locked="0"/>
    </xf>
    <xf numFmtId="186" fontId="31" fillId="0" borderId="6" xfId="4" applyNumberFormat="1" applyFont="1" applyFill="1" applyBorder="1" applyAlignment="1" applyProtection="1">
      <alignment vertical="center"/>
      <protection locked="0"/>
    </xf>
    <xf numFmtId="0" fontId="31" fillId="0" borderId="94" xfId="7" applyFont="1" applyBorder="1" applyAlignment="1" applyProtection="1">
      <alignment horizontal="center" vertical="center"/>
      <protection locked="0"/>
    </xf>
    <xf numFmtId="0" fontId="31" fillId="7" borderId="94" xfId="7" applyFont="1" applyFill="1" applyBorder="1" applyAlignment="1" applyProtection="1">
      <alignment horizontal="center" vertical="center"/>
      <protection hidden="1"/>
    </xf>
    <xf numFmtId="0" fontId="31" fillId="0" borderId="95" xfId="7" applyFont="1" applyBorder="1" applyProtection="1">
      <alignment vertical="center"/>
      <protection locked="0"/>
    </xf>
    <xf numFmtId="0" fontId="31" fillId="0" borderId="42" xfId="7" applyFont="1" applyBorder="1" applyProtection="1">
      <alignment vertical="center"/>
      <protection locked="0"/>
    </xf>
    <xf numFmtId="38" fontId="31" fillId="0" borderId="95" xfId="4" applyFont="1" applyFill="1" applyBorder="1" applyAlignment="1" applyProtection="1">
      <alignment vertical="center"/>
      <protection locked="0"/>
    </xf>
    <xf numFmtId="0" fontId="31" fillId="0" borderId="34" xfId="7" applyFont="1" applyBorder="1" applyAlignment="1" applyProtection="1">
      <alignment horizontal="center" vertical="center"/>
      <protection locked="0"/>
    </xf>
    <xf numFmtId="187" fontId="31" fillId="0" borderId="33" xfId="4" applyNumberFormat="1" applyFont="1" applyFill="1" applyBorder="1" applyAlignment="1" applyProtection="1">
      <alignment vertical="center"/>
      <protection locked="0"/>
    </xf>
    <xf numFmtId="0" fontId="31" fillId="0" borderId="96" xfId="7" applyFont="1" applyBorder="1" applyAlignment="1" applyProtection="1">
      <alignment horizontal="center" vertical="center"/>
      <protection locked="0"/>
    </xf>
    <xf numFmtId="0" fontId="31" fillId="7" borderId="96" xfId="7" applyFont="1" applyFill="1" applyBorder="1" applyAlignment="1" applyProtection="1">
      <alignment horizontal="center" vertical="center"/>
      <protection hidden="1"/>
    </xf>
    <xf numFmtId="40" fontId="31" fillId="0" borderId="33" xfId="4" applyNumberFormat="1" applyFont="1" applyFill="1" applyBorder="1" applyAlignment="1" applyProtection="1">
      <alignment vertical="center"/>
      <protection locked="0"/>
    </xf>
    <xf numFmtId="38" fontId="31" fillId="0" borderId="33" xfId="4" applyFont="1" applyFill="1" applyBorder="1" applyAlignment="1" applyProtection="1">
      <alignment vertical="center"/>
      <protection locked="0"/>
    </xf>
    <xf numFmtId="0" fontId="31" fillId="0" borderId="97" xfId="7" applyFont="1" applyBorder="1" applyProtection="1">
      <alignment vertical="center"/>
      <protection locked="0"/>
    </xf>
    <xf numFmtId="0" fontId="31" fillId="0" borderId="98" xfId="7" applyFont="1" applyBorder="1" applyProtection="1">
      <alignment vertical="center"/>
      <protection locked="0"/>
    </xf>
    <xf numFmtId="38" fontId="31" fillId="0" borderId="97" xfId="4" applyFont="1" applyFill="1" applyBorder="1" applyAlignment="1" applyProtection="1">
      <alignment vertical="center"/>
      <protection locked="0"/>
    </xf>
    <xf numFmtId="0" fontId="31" fillId="0" borderId="99" xfId="7" applyFont="1" applyBorder="1" applyAlignment="1" applyProtection="1">
      <alignment horizontal="center" vertical="center"/>
      <protection locked="0"/>
    </xf>
    <xf numFmtId="38" fontId="31" fillId="0" borderId="100" xfId="4" applyFont="1" applyFill="1" applyBorder="1" applyAlignment="1" applyProtection="1">
      <alignment vertical="center"/>
      <protection locked="0"/>
    </xf>
    <xf numFmtId="0" fontId="31" fillId="0" borderId="101" xfId="7" applyFont="1" applyBorder="1" applyAlignment="1" applyProtection="1">
      <alignment horizontal="center" vertical="center"/>
      <protection locked="0"/>
    </xf>
    <xf numFmtId="0" fontId="31" fillId="7" borderId="101" xfId="7" applyFont="1" applyFill="1" applyBorder="1" applyAlignment="1" applyProtection="1">
      <alignment horizontal="center" vertical="center"/>
      <protection hidden="1"/>
    </xf>
    <xf numFmtId="0" fontId="31" fillId="7" borderId="77" xfId="7" applyFont="1" applyFill="1" applyBorder="1" applyAlignment="1" applyProtection="1">
      <alignment horizontal="center" vertical="center"/>
      <protection hidden="1"/>
    </xf>
    <xf numFmtId="0" fontId="3" fillId="0" borderId="0" xfId="7" applyBorder="1" applyProtection="1">
      <alignment vertical="center"/>
      <protection locked="0"/>
    </xf>
    <xf numFmtId="0" fontId="32" fillId="0" borderId="0" xfId="7" applyFont="1" applyBorder="1" applyAlignment="1" applyProtection="1">
      <alignment vertical="top" wrapText="1"/>
      <protection locked="0"/>
    </xf>
    <xf numFmtId="0" fontId="3" fillId="0" borderId="0" xfId="7" applyBorder="1" applyAlignment="1" applyProtection="1">
      <alignment horizontal="left" vertical="center"/>
      <protection locked="0"/>
    </xf>
    <xf numFmtId="0" fontId="31" fillId="0" borderId="102" xfId="7" applyFont="1" applyBorder="1" applyAlignment="1" applyProtection="1">
      <alignment horizontal="center" vertical="center"/>
      <protection locked="0"/>
    </xf>
    <xf numFmtId="0" fontId="32" fillId="0" borderId="103" xfId="7" applyFont="1" applyBorder="1" applyAlignment="1" applyProtection="1">
      <alignment horizontal="center" vertical="center" wrapText="1"/>
      <protection locked="0"/>
    </xf>
    <xf numFmtId="0" fontId="32" fillId="0" borderId="104" xfId="7" applyFont="1" applyBorder="1" applyAlignment="1" applyProtection="1">
      <alignment horizontal="center" vertical="center" wrapText="1"/>
      <protection locked="0"/>
    </xf>
    <xf numFmtId="0" fontId="3" fillId="0" borderId="91" xfId="7" applyBorder="1" applyAlignment="1" applyProtection="1">
      <alignment horizontal="center" vertical="center"/>
      <protection locked="0"/>
    </xf>
    <xf numFmtId="0" fontId="31" fillId="0" borderId="7" xfId="7" applyFont="1" applyBorder="1" applyProtection="1">
      <alignment vertical="center"/>
      <protection locked="0"/>
    </xf>
    <xf numFmtId="188" fontId="31" fillId="7" borderId="1" xfId="7" applyNumberFormat="1" applyFont="1" applyFill="1" applyBorder="1" applyProtection="1">
      <alignment vertical="center"/>
      <protection hidden="1"/>
    </xf>
    <xf numFmtId="188" fontId="31" fillId="7" borderId="105" xfId="7" applyNumberFormat="1" applyFont="1" applyFill="1" applyBorder="1" applyProtection="1">
      <alignment vertical="center"/>
      <protection hidden="1"/>
    </xf>
    <xf numFmtId="0" fontId="3" fillId="0" borderId="95" xfId="7" applyBorder="1" applyAlignment="1" applyProtection="1">
      <alignment horizontal="center" vertical="center"/>
      <protection locked="0"/>
    </xf>
    <xf numFmtId="0" fontId="31" fillId="0" borderId="34" xfId="7" applyFont="1" applyBorder="1" applyProtection="1">
      <alignment vertical="center"/>
      <protection locked="0"/>
    </xf>
    <xf numFmtId="0" fontId="3" fillId="0" borderId="97" xfId="7" applyBorder="1" applyAlignment="1" applyProtection="1">
      <alignment horizontal="center" vertical="center"/>
      <protection locked="0"/>
    </xf>
    <xf numFmtId="0" fontId="31" fillId="0" borderId="99" xfId="7" applyFont="1" applyBorder="1" applyProtection="1">
      <alignment vertical="center"/>
      <protection locked="0"/>
    </xf>
    <xf numFmtId="0" fontId="31" fillId="0" borderId="106" xfId="7" applyFont="1" applyBorder="1" applyProtection="1">
      <alignment vertical="center"/>
      <protection hidden="1"/>
    </xf>
    <xf numFmtId="188" fontId="31" fillId="0" borderId="107" xfId="7" applyNumberFormat="1" applyFont="1" applyBorder="1" applyProtection="1">
      <alignment vertical="center"/>
      <protection hidden="1"/>
    </xf>
    <xf numFmtId="188" fontId="31" fillId="0" borderId="105" xfId="7" applyNumberFormat="1" applyFont="1" applyBorder="1" applyProtection="1">
      <alignment vertical="center"/>
      <protection hidden="1"/>
    </xf>
    <xf numFmtId="0" fontId="31" fillId="0" borderId="0" xfId="7" applyFont="1" applyProtection="1">
      <alignment vertical="center"/>
      <protection locked="0"/>
    </xf>
    <xf numFmtId="0" fontId="31" fillId="7" borderId="63" xfId="7" applyFont="1" applyFill="1" applyBorder="1" applyAlignment="1" applyProtection="1">
      <alignment horizontal="center" vertical="center"/>
      <protection locked="0"/>
    </xf>
    <xf numFmtId="188" fontId="31" fillId="7" borderId="108" xfId="7" applyNumberFormat="1" applyFont="1" applyFill="1" applyBorder="1" applyProtection="1">
      <alignment vertical="center"/>
      <protection hidden="1"/>
    </xf>
    <xf numFmtId="178" fontId="31" fillId="7" borderId="49" xfId="4" applyNumberFormat="1" applyFont="1" applyFill="1" applyBorder="1" applyAlignment="1" applyProtection="1">
      <alignment horizontal="right" vertical="center"/>
      <protection hidden="1"/>
    </xf>
    <xf numFmtId="0" fontId="31" fillId="7" borderId="109" xfId="7" applyFont="1" applyFill="1" applyBorder="1" applyAlignment="1" applyProtection="1">
      <alignment horizontal="center" vertical="center"/>
      <protection locked="0"/>
    </xf>
    <xf numFmtId="0" fontId="31" fillId="0" borderId="95" xfId="7" applyFont="1" applyBorder="1" applyAlignment="1" applyProtection="1">
      <alignment horizontal="center" vertical="center"/>
      <protection locked="0"/>
    </xf>
    <xf numFmtId="178" fontId="31" fillId="7" borderId="110" xfId="4" applyNumberFormat="1" applyFont="1" applyFill="1" applyBorder="1" applyAlignment="1" applyProtection="1">
      <alignment horizontal="right" vertical="center"/>
      <protection hidden="1"/>
    </xf>
    <xf numFmtId="0" fontId="31" fillId="7" borderId="111" xfId="7" applyFont="1" applyFill="1" applyBorder="1" applyAlignment="1" applyProtection="1">
      <alignment horizontal="center" vertical="center"/>
      <protection locked="0"/>
    </xf>
    <xf numFmtId="0" fontId="31" fillId="7" borderId="66" xfId="7" applyFont="1" applyFill="1" applyBorder="1" applyAlignment="1" applyProtection="1">
      <alignment horizontal="center" vertical="center"/>
      <protection locked="0"/>
    </xf>
    <xf numFmtId="0" fontId="31" fillId="0" borderId="97" xfId="7" applyFont="1" applyBorder="1" applyAlignment="1" applyProtection="1">
      <alignment horizontal="center" vertical="center"/>
      <protection locked="0"/>
    </xf>
    <xf numFmtId="178" fontId="31" fillId="7" borderId="97" xfId="4" applyNumberFormat="1" applyFont="1" applyFill="1" applyBorder="1" applyAlignment="1" applyProtection="1">
      <alignment horizontal="right" vertical="center"/>
      <protection hidden="1"/>
    </xf>
    <xf numFmtId="0" fontId="31" fillId="7" borderId="101" xfId="7" applyFont="1" applyFill="1" applyBorder="1" applyAlignment="1" applyProtection="1">
      <alignment horizontal="center" vertical="center"/>
      <protection locked="0"/>
    </xf>
    <xf numFmtId="0" fontId="31" fillId="7" borderId="112" xfId="7" applyFont="1" applyFill="1" applyBorder="1" applyAlignment="1" applyProtection="1">
      <alignment horizontal="center" vertical="center"/>
      <protection locked="0"/>
    </xf>
    <xf numFmtId="178" fontId="31" fillId="7" borderId="113" xfId="4" applyNumberFormat="1" applyFont="1" applyFill="1" applyBorder="1" applyAlignment="1" applyProtection="1">
      <alignment horizontal="right" vertical="center"/>
      <protection hidden="1"/>
    </xf>
    <xf numFmtId="0" fontId="31" fillId="7" borderId="57" xfId="7" applyFont="1" applyFill="1" applyBorder="1" applyAlignment="1" applyProtection="1">
      <alignment horizontal="center" vertical="center"/>
      <protection hidden="1"/>
    </xf>
    <xf numFmtId="0" fontId="3" fillId="0" borderId="114" xfId="7" applyBorder="1" applyAlignment="1" applyProtection="1">
      <alignment horizontal="center" vertical="center"/>
      <protection locked="0"/>
    </xf>
    <xf numFmtId="0" fontId="31" fillId="0" borderId="115" xfId="7" applyFont="1" applyBorder="1" applyAlignment="1" applyProtection="1">
      <alignment horizontal="center" vertical="center"/>
      <protection locked="0"/>
    </xf>
    <xf numFmtId="0" fontId="31" fillId="0" borderId="109" xfId="7" applyFont="1" applyBorder="1" applyAlignment="1" applyProtection="1">
      <alignment horizontal="center" vertical="center"/>
      <protection locked="0"/>
    </xf>
    <xf numFmtId="0" fontId="3" fillId="0" borderId="86" xfId="7" applyBorder="1" applyAlignment="1" applyProtection="1">
      <alignment horizontal="center" vertical="center"/>
      <protection locked="0"/>
    </xf>
    <xf numFmtId="0" fontId="31" fillId="0" borderId="116" xfId="7" applyFont="1" applyBorder="1" applyAlignment="1" applyProtection="1">
      <alignment horizontal="center" vertical="center"/>
      <protection locked="0"/>
    </xf>
    <xf numFmtId="178" fontId="31" fillId="0" borderId="117" xfId="4" applyNumberFormat="1" applyFont="1" applyFill="1" applyBorder="1" applyAlignment="1" applyProtection="1">
      <alignment horizontal="right" vertical="center"/>
      <protection locked="0"/>
    </xf>
    <xf numFmtId="0" fontId="31" fillId="0" borderId="118" xfId="7" applyFont="1" applyBorder="1" applyAlignment="1" applyProtection="1">
      <alignment horizontal="center" vertical="center"/>
      <protection locked="0"/>
    </xf>
    <xf numFmtId="0" fontId="3" fillId="0" borderId="87" xfId="7" applyBorder="1" applyAlignment="1" applyProtection="1">
      <alignment horizontal="center" vertical="center"/>
      <protection locked="0"/>
    </xf>
    <xf numFmtId="0" fontId="31" fillId="0" borderId="119" xfId="7" applyFont="1" applyBorder="1" applyAlignment="1" applyProtection="1">
      <alignment horizontal="center" vertical="center"/>
      <protection locked="0"/>
    </xf>
    <xf numFmtId="178" fontId="31" fillId="0" borderId="120" xfId="4" applyNumberFormat="1" applyFont="1" applyFill="1" applyBorder="1" applyAlignment="1" applyProtection="1">
      <alignment horizontal="right" vertical="center"/>
      <protection locked="0"/>
    </xf>
    <xf numFmtId="0" fontId="31" fillId="0" borderId="82" xfId="7" applyFont="1" applyBorder="1" applyAlignment="1" applyProtection="1">
      <alignment horizontal="center" vertical="center"/>
      <protection locked="0"/>
    </xf>
    <xf numFmtId="0" fontId="3" fillId="0" borderId="121" xfId="7" applyBorder="1" applyAlignment="1" applyProtection="1">
      <alignment horizontal="center" vertical="center"/>
      <protection locked="0"/>
    </xf>
    <xf numFmtId="0" fontId="31" fillId="0" borderId="122" xfId="7" applyFont="1" applyBorder="1" applyAlignment="1" applyProtection="1">
      <alignment horizontal="center" vertical="center"/>
      <protection locked="0"/>
    </xf>
    <xf numFmtId="178" fontId="31" fillId="0" borderId="19" xfId="4" applyNumberFormat="1" applyFont="1" applyFill="1" applyBorder="1" applyAlignment="1" applyProtection="1">
      <alignment horizontal="right" vertical="center"/>
      <protection locked="0"/>
    </xf>
    <xf numFmtId="0" fontId="31" fillId="0" borderId="66" xfId="7" applyFont="1" applyBorder="1" applyAlignment="1" applyProtection="1">
      <alignment horizontal="center" vertical="center"/>
      <protection locked="0"/>
    </xf>
    <xf numFmtId="0" fontId="31" fillId="0" borderId="0" xfId="7" applyFont="1" applyBorder="1" applyAlignment="1" applyProtection="1">
      <alignment horizontal="center" vertical="center"/>
      <protection locked="0"/>
    </xf>
    <xf numFmtId="0" fontId="3" fillId="0" borderId="88" xfId="7" applyBorder="1" applyAlignment="1" applyProtection="1">
      <alignment horizontal="center" vertical="center"/>
      <protection locked="0"/>
    </xf>
    <xf numFmtId="178" fontId="31" fillId="0" borderId="123" xfId="4" applyNumberFormat="1" applyFont="1" applyFill="1" applyBorder="1" applyAlignment="1" applyProtection="1">
      <alignment horizontal="right" vertical="center"/>
      <protection locked="0"/>
    </xf>
    <xf numFmtId="0" fontId="31" fillId="0" borderId="124" xfId="7" applyFont="1" applyBorder="1" applyAlignment="1" applyProtection="1">
      <alignment horizontal="center" vertical="center"/>
      <protection locked="0"/>
    </xf>
    <xf numFmtId="0" fontId="32" fillId="0" borderId="0" xfId="7" applyFont="1" applyProtection="1">
      <alignment vertical="center"/>
      <protection locked="0"/>
    </xf>
    <xf numFmtId="0" fontId="3" fillId="0" borderId="0" xfId="7" applyAlignment="1" applyProtection="1">
      <alignment horizontal="center" vertical="center"/>
      <protection locked="0"/>
    </xf>
    <xf numFmtId="178" fontId="31" fillId="7" borderId="125" xfId="4" applyNumberFormat="1" applyFont="1" applyFill="1" applyBorder="1" applyAlignment="1" applyProtection="1">
      <alignment horizontal="right" vertical="center"/>
      <protection hidden="1"/>
    </xf>
    <xf numFmtId="189" fontId="31" fillId="7" borderId="125" xfId="4" applyNumberFormat="1" applyFont="1" applyFill="1" applyBorder="1" applyAlignment="1" applyProtection="1">
      <alignment horizontal="right" vertical="center"/>
      <protection hidden="1"/>
    </xf>
    <xf numFmtId="0" fontId="31" fillId="0" borderId="0" xfId="7" applyFont="1" applyBorder="1" applyAlignment="1" applyProtection="1">
      <alignment horizontal="right" vertical="center"/>
      <protection locked="0"/>
    </xf>
    <xf numFmtId="0" fontId="35" fillId="0" borderId="0" xfId="7" applyFont="1" applyBorder="1" applyAlignment="1" applyProtection="1">
      <alignment horizontal="left" vertical="center"/>
      <protection locked="0"/>
    </xf>
    <xf numFmtId="0" fontId="31" fillId="0" borderId="38" xfId="7" applyFont="1" applyBorder="1" applyProtection="1">
      <alignment vertical="center"/>
      <protection locked="0"/>
    </xf>
    <xf numFmtId="0" fontId="31" fillId="0" borderId="53" xfId="7" applyFont="1" applyBorder="1" applyProtection="1">
      <alignment vertical="center"/>
      <protection locked="0"/>
    </xf>
    <xf numFmtId="38" fontId="31" fillId="0" borderId="0" xfId="4" applyFont="1" applyFill="1" applyBorder="1" applyAlignment="1" applyProtection="1">
      <alignment vertical="center"/>
      <protection locked="0"/>
    </xf>
    <xf numFmtId="0" fontId="31" fillId="7" borderId="109" xfId="7" applyFont="1" applyFill="1" applyBorder="1" applyAlignment="1" applyProtection="1">
      <alignment horizontal="center" vertical="center"/>
      <protection hidden="1"/>
    </xf>
    <xf numFmtId="0" fontId="31" fillId="0" borderId="96" xfId="7" applyFont="1" applyBorder="1" applyProtection="1">
      <alignment vertical="center"/>
      <protection locked="0"/>
    </xf>
    <xf numFmtId="38" fontId="31" fillId="0" borderId="42" xfId="4" applyFont="1" applyFill="1" applyBorder="1" applyAlignment="1" applyProtection="1">
      <alignment vertical="center"/>
      <protection locked="0"/>
    </xf>
    <xf numFmtId="0" fontId="31" fillId="0" borderId="42" xfId="7" applyFont="1" applyBorder="1" applyAlignment="1" applyProtection="1">
      <alignment horizontal="center" vertical="center"/>
      <protection locked="0"/>
    </xf>
    <xf numFmtId="0" fontId="31" fillId="0" borderId="101" xfId="7" applyFont="1" applyBorder="1" applyProtection="1">
      <alignment vertical="center"/>
      <protection locked="0"/>
    </xf>
    <xf numFmtId="38" fontId="31" fillId="0" borderId="19" xfId="4" applyFont="1" applyFill="1" applyBorder="1" applyAlignment="1" applyProtection="1">
      <alignment vertical="center"/>
      <protection locked="0"/>
    </xf>
    <xf numFmtId="0" fontId="31" fillId="0" borderId="19" xfId="7" applyFont="1" applyBorder="1" applyAlignment="1" applyProtection="1">
      <alignment horizontal="center" vertical="center"/>
      <protection locked="0"/>
    </xf>
    <xf numFmtId="38" fontId="31" fillId="0" borderId="18" xfId="4" applyFont="1" applyFill="1" applyBorder="1" applyAlignment="1" applyProtection="1">
      <alignment vertical="center"/>
      <protection locked="0"/>
    </xf>
    <xf numFmtId="0" fontId="32" fillId="0" borderId="49" xfId="7" applyFont="1" applyBorder="1" applyAlignment="1" applyProtection="1">
      <alignment vertical="center" wrapText="1"/>
      <protection locked="0"/>
    </xf>
    <xf numFmtId="0" fontId="31" fillId="0" borderId="126" xfId="7" applyFont="1" applyBorder="1" applyAlignment="1" applyProtection="1">
      <alignment horizontal="center" vertical="center" wrapText="1"/>
      <protection locked="0"/>
    </xf>
    <xf numFmtId="0" fontId="31" fillId="0" borderId="108" xfId="7" applyFont="1" applyBorder="1" applyAlignment="1" applyProtection="1">
      <alignment horizontal="center" vertical="center" wrapText="1"/>
      <protection locked="0"/>
    </xf>
    <xf numFmtId="0" fontId="35" fillId="0" borderId="0" xfId="7" applyFont="1" applyProtection="1">
      <alignment vertical="center"/>
      <protection locked="0"/>
    </xf>
    <xf numFmtId="0" fontId="3" fillId="0" borderId="127" xfId="7" applyBorder="1" applyAlignment="1" applyProtection="1">
      <alignment horizontal="center" vertical="center"/>
      <protection locked="0"/>
    </xf>
    <xf numFmtId="0" fontId="3" fillId="0" borderId="102" xfId="7" applyBorder="1" applyAlignment="1" applyProtection="1">
      <alignment horizontal="center" vertical="center"/>
      <protection locked="0"/>
    </xf>
    <xf numFmtId="0" fontId="31" fillId="0" borderId="128" xfId="7" applyFont="1" applyBorder="1" applyProtection="1">
      <alignment vertical="center"/>
      <protection locked="0"/>
    </xf>
    <xf numFmtId="0" fontId="31" fillId="0" borderId="44" xfId="7" applyFont="1" applyBorder="1" applyAlignment="1" applyProtection="1">
      <alignment horizontal="center" vertical="center"/>
      <protection locked="0"/>
    </xf>
    <xf numFmtId="189" fontId="31" fillId="7" borderId="104" xfId="4" applyNumberFormat="1" applyFont="1" applyFill="1" applyBorder="1" applyAlignment="1" applyProtection="1">
      <alignment vertical="center"/>
      <protection locked="0"/>
    </xf>
    <xf numFmtId="189" fontId="31" fillId="7" borderId="129" xfId="4" applyNumberFormat="1" applyFont="1" applyFill="1" applyBorder="1" applyAlignment="1" applyProtection="1">
      <alignment vertical="center"/>
      <protection hidden="1"/>
    </xf>
    <xf numFmtId="0" fontId="31" fillId="0" borderId="1" xfId="7" applyFont="1" applyBorder="1" applyAlignment="1" applyProtection="1">
      <alignment horizontal="center" vertical="center"/>
      <protection locked="0"/>
    </xf>
    <xf numFmtId="189" fontId="31" fillId="7" borderId="105" xfId="4" applyNumberFormat="1" applyFont="1" applyFill="1" applyBorder="1" applyAlignment="1" applyProtection="1">
      <alignment vertical="center"/>
      <protection locked="0"/>
    </xf>
    <xf numFmtId="189" fontId="31" fillId="7" borderId="130" xfId="4" applyNumberFormat="1" applyFont="1" applyFill="1" applyBorder="1" applyAlignment="1" applyProtection="1">
      <alignment vertical="center"/>
      <protection hidden="1"/>
    </xf>
    <xf numFmtId="0" fontId="31" fillId="0" borderId="20" xfId="7" applyFont="1" applyBorder="1" applyProtection="1">
      <alignment vertical="center"/>
      <protection locked="0"/>
    </xf>
    <xf numFmtId="0" fontId="31" fillId="0" borderId="106" xfId="7" applyFont="1" applyBorder="1" applyAlignment="1" applyProtection="1">
      <alignment horizontal="center" vertical="center"/>
      <protection locked="0"/>
    </xf>
    <xf numFmtId="189" fontId="31" fillId="0" borderId="122" xfId="4" applyNumberFormat="1" applyFont="1" applyFill="1" applyBorder="1" applyAlignment="1" applyProtection="1">
      <alignment vertical="center"/>
      <protection locked="0"/>
    </xf>
    <xf numFmtId="189" fontId="31" fillId="0" borderId="131" xfId="4" applyNumberFormat="1" applyFont="1" applyFill="1" applyBorder="1" applyAlignment="1" applyProtection="1">
      <alignment vertical="center"/>
      <protection locked="0"/>
    </xf>
    <xf numFmtId="0" fontId="31" fillId="0" borderId="49" xfId="7" applyFont="1" applyBorder="1" applyProtection="1">
      <alignment vertical="center"/>
      <protection locked="0"/>
    </xf>
    <xf numFmtId="0" fontId="31" fillId="0" borderId="46" xfId="7" applyFont="1" applyBorder="1" applyProtection="1">
      <alignment vertical="center"/>
      <protection locked="0"/>
    </xf>
    <xf numFmtId="0" fontId="31" fillId="0" borderId="103" xfId="7" applyFont="1" applyBorder="1" applyAlignment="1" applyProtection="1">
      <alignment horizontal="center" vertical="center"/>
      <protection locked="0"/>
    </xf>
    <xf numFmtId="189" fontId="31" fillId="0" borderId="132" xfId="4" applyNumberFormat="1" applyFont="1" applyFill="1" applyBorder="1" applyAlignment="1" applyProtection="1">
      <alignment vertical="center"/>
      <protection locked="0"/>
    </xf>
    <xf numFmtId="38" fontId="31" fillId="7" borderId="112" xfId="4" applyFont="1" applyFill="1" applyBorder="1" applyAlignment="1" applyProtection="1">
      <alignment horizontal="center" vertical="center"/>
      <protection locked="0"/>
    </xf>
    <xf numFmtId="189" fontId="31" fillId="7" borderId="112" xfId="4" applyNumberFormat="1" applyFont="1" applyFill="1" applyBorder="1" applyAlignment="1" applyProtection="1">
      <alignment vertical="center"/>
      <protection hidden="1"/>
    </xf>
    <xf numFmtId="0" fontId="35" fillId="0" borderId="93" xfId="7" applyFont="1" applyBorder="1" applyProtection="1">
      <alignment vertical="center"/>
      <protection locked="0"/>
    </xf>
    <xf numFmtId="0" fontId="31" fillId="0" borderId="94" xfId="7" applyFont="1" applyBorder="1" applyAlignment="1" applyProtection="1">
      <alignment vertical="center" wrapText="1"/>
      <protection locked="0"/>
    </xf>
    <xf numFmtId="189" fontId="31" fillId="0" borderId="44" xfId="4" applyNumberFormat="1" applyFont="1" applyFill="1" applyBorder="1" applyAlignment="1" applyProtection="1">
      <alignment vertical="center"/>
      <protection locked="0"/>
    </xf>
    <xf numFmtId="189" fontId="31" fillId="0" borderId="6" xfId="4" applyNumberFormat="1" applyFont="1" applyFill="1" applyBorder="1" applyAlignment="1" applyProtection="1">
      <alignment vertical="center"/>
      <protection locked="0"/>
    </xf>
    <xf numFmtId="189" fontId="31" fillId="7" borderId="133" xfId="4" applyNumberFormat="1" applyFont="1" applyFill="1" applyBorder="1" applyAlignment="1" applyProtection="1">
      <alignment vertical="center"/>
      <protection hidden="1"/>
    </xf>
    <xf numFmtId="0" fontId="3" fillId="0" borderId="93" xfId="7" applyBorder="1" applyAlignment="1" applyProtection="1">
      <alignment horizontal="center" vertical="center"/>
      <protection locked="0"/>
    </xf>
    <xf numFmtId="0" fontId="31" fillId="0" borderId="94" xfId="7" applyFont="1" applyBorder="1" applyProtection="1">
      <alignment vertical="center"/>
      <protection locked="0"/>
    </xf>
    <xf numFmtId="189" fontId="31" fillId="0" borderId="134" xfId="4" applyNumberFormat="1" applyFont="1" applyFill="1" applyBorder="1" applyAlignment="1" applyProtection="1">
      <alignment vertical="center"/>
      <protection locked="0"/>
    </xf>
    <xf numFmtId="189" fontId="31" fillId="0" borderId="135" xfId="4" applyNumberFormat="1" applyFont="1" applyFill="1" applyBorder="1" applyAlignment="1" applyProtection="1">
      <alignment vertical="center"/>
      <protection locked="0"/>
    </xf>
    <xf numFmtId="189" fontId="31" fillId="7" borderId="136" xfId="4" applyNumberFormat="1" applyFont="1" applyFill="1" applyBorder="1" applyAlignment="1" applyProtection="1">
      <alignment vertical="center"/>
      <protection hidden="1"/>
    </xf>
    <xf numFmtId="0" fontId="3" fillId="0" borderId="93" xfId="7" applyBorder="1" applyProtection="1">
      <alignment vertical="center"/>
      <protection locked="0"/>
    </xf>
    <xf numFmtId="189" fontId="31" fillId="0" borderId="137" xfId="4" applyNumberFormat="1" applyFont="1" applyFill="1" applyBorder="1" applyAlignment="1" applyProtection="1">
      <alignment vertical="center"/>
      <protection locked="0"/>
    </xf>
    <xf numFmtId="189" fontId="31" fillId="0" borderId="14" xfId="4" applyNumberFormat="1" applyFont="1" applyFill="1" applyBorder="1" applyAlignment="1" applyProtection="1">
      <alignment vertical="center"/>
      <protection locked="0"/>
    </xf>
    <xf numFmtId="189" fontId="31" fillId="7" borderId="138" xfId="4" applyNumberFormat="1" applyFont="1" applyFill="1" applyBorder="1" applyAlignment="1" applyProtection="1">
      <alignment vertical="center"/>
      <protection hidden="1"/>
    </xf>
    <xf numFmtId="189" fontId="31" fillId="0" borderId="31" xfId="4" applyNumberFormat="1" applyFont="1" applyFill="1" applyBorder="1" applyAlignment="1" applyProtection="1">
      <alignment vertical="center"/>
      <protection locked="0"/>
    </xf>
    <xf numFmtId="189" fontId="31" fillId="0" borderId="18" xfId="4" applyNumberFormat="1" applyFont="1" applyFill="1" applyBorder="1" applyAlignment="1" applyProtection="1">
      <alignment vertical="center"/>
      <protection locked="0"/>
    </xf>
    <xf numFmtId="189" fontId="31" fillId="7" borderId="139" xfId="4" applyNumberFormat="1" applyFont="1" applyFill="1" applyBorder="1" applyAlignment="1" applyProtection="1">
      <alignment vertical="center"/>
      <protection hidden="1"/>
    </xf>
    <xf numFmtId="189" fontId="31" fillId="0" borderId="140" xfId="4" applyNumberFormat="1" applyFont="1" applyFill="1" applyBorder="1" applyAlignment="1" applyProtection="1">
      <alignment vertical="center"/>
      <protection locked="0"/>
    </xf>
    <xf numFmtId="189" fontId="31" fillId="0" borderId="141" xfId="4" applyNumberFormat="1" applyFont="1" applyFill="1" applyBorder="1" applyAlignment="1" applyProtection="1">
      <alignment vertical="center"/>
      <protection locked="0"/>
    </xf>
    <xf numFmtId="189" fontId="31" fillId="0" borderId="142" xfId="4" applyNumberFormat="1" applyFont="1" applyFill="1" applyBorder="1" applyAlignment="1" applyProtection="1">
      <alignment vertical="center"/>
      <protection locked="0"/>
    </xf>
    <xf numFmtId="189" fontId="31" fillId="0" borderId="11" xfId="4" applyNumberFormat="1" applyFont="1" applyFill="1" applyBorder="1" applyAlignment="1" applyProtection="1">
      <alignment vertical="center"/>
      <protection locked="0"/>
    </xf>
    <xf numFmtId="0" fontId="35" fillId="0" borderId="113" xfId="7" applyFont="1" applyBorder="1" applyProtection="1">
      <alignment vertical="center"/>
      <protection locked="0"/>
    </xf>
    <xf numFmtId="0" fontId="31" fillId="0" borderId="57" xfId="7" applyFont="1" applyBorder="1" applyProtection="1">
      <alignment vertical="center"/>
      <protection locked="0"/>
    </xf>
    <xf numFmtId="189" fontId="31" fillId="0" borderId="143" xfId="4" applyNumberFormat="1" applyFont="1" applyFill="1" applyBorder="1" applyAlignment="1" applyProtection="1">
      <alignment vertical="center"/>
      <protection locked="0"/>
    </xf>
    <xf numFmtId="189" fontId="31" fillId="0" borderId="144" xfId="4" applyNumberFormat="1" applyFont="1" applyFill="1" applyBorder="1" applyAlignment="1" applyProtection="1">
      <alignment vertical="center"/>
      <protection locked="0"/>
    </xf>
    <xf numFmtId="189" fontId="31" fillId="7" borderId="145" xfId="4" applyNumberFormat="1" applyFont="1" applyFill="1" applyBorder="1" applyAlignment="1" applyProtection="1">
      <alignment vertical="center"/>
      <protection hidden="1"/>
    </xf>
    <xf numFmtId="189" fontId="31" fillId="7" borderId="146" xfId="4" applyNumberFormat="1" applyFont="1" applyFill="1" applyBorder="1" applyAlignment="1" applyProtection="1">
      <alignment vertical="center"/>
      <protection hidden="1"/>
    </xf>
    <xf numFmtId="0" fontId="31" fillId="0" borderId="0" xfId="7" applyFont="1" applyAlignment="1" applyProtection="1">
      <alignment horizontal="right" vertical="center"/>
      <protection locked="0"/>
    </xf>
    <xf numFmtId="189" fontId="3" fillId="0" borderId="89" xfId="4" applyNumberFormat="1" applyFont="1" applyFill="1" applyBorder="1" applyAlignment="1" applyProtection="1">
      <alignment vertical="center"/>
      <protection locked="0"/>
    </xf>
    <xf numFmtId="0" fontId="3" fillId="0" borderId="0" xfId="7" applyBorder="1" applyAlignment="1" applyProtection="1">
      <alignment horizontal="right" vertical="center"/>
      <protection locked="0"/>
    </xf>
    <xf numFmtId="189" fontId="3" fillId="0" borderId="0" xfId="4" applyNumberFormat="1" applyFont="1" applyFill="1" applyBorder="1" applyAlignment="1" applyProtection="1">
      <alignment vertical="center"/>
      <protection locked="0"/>
    </xf>
    <xf numFmtId="0" fontId="30" fillId="0" borderId="33" xfId="7" applyFont="1" applyBorder="1" applyProtection="1">
      <alignment vertical="center"/>
      <protection locked="0"/>
    </xf>
    <xf numFmtId="0" fontId="32" fillId="0" borderId="42" xfId="7" applyFont="1" applyBorder="1" applyProtection="1">
      <alignment vertical="center"/>
      <protection locked="0"/>
    </xf>
    <xf numFmtId="0" fontId="3" fillId="0" borderId="42" xfId="7" applyBorder="1" applyProtection="1">
      <alignment vertical="center"/>
      <protection locked="0"/>
    </xf>
    <xf numFmtId="0" fontId="3" fillId="0" borderId="42" xfId="7" applyBorder="1" applyAlignment="1" applyProtection="1">
      <alignment horizontal="right" vertical="center"/>
      <protection locked="0"/>
    </xf>
    <xf numFmtId="0" fontId="3" fillId="0" borderId="34" xfId="7" applyBorder="1" applyProtection="1">
      <alignment vertical="center"/>
      <protection locked="0"/>
    </xf>
    <xf numFmtId="0" fontId="3" fillId="0" borderId="68" xfId="7" applyBorder="1" applyProtection="1">
      <alignment vertical="center"/>
      <protection locked="0"/>
    </xf>
    <xf numFmtId="0" fontId="3" fillId="0" borderId="69" xfId="7" applyBorder="1" applyProtection="1">
      <alignment vertical="center"/>
      <protection locked="0"/>
    </xf>
    <xf numFmtId="0" fontId="3" fillId="0" borderId="70" xfId="7" applyBorder="1" applyProtection="1">
      <alignment vertical="center"/>
      <protection locked="0"/>
    </xf>
    <xf numFmtId="0" fontId="3" fillId="0" borderId="71" xfId="7" applyBorder="1" applyAlignment="1" applyProtection="1">
      <alignment horizontal="center" vertical="top"/>
      <protection locked="0"/>
    </xf>
    <xf numFmtId="0" fontId="35" fillId="0" borderId="73" xfId="7" applyFont="1" applyBorder="1" applyAlignment="1" applyProtection="1">
      <alignment horizontal="center" vertical="center"/>
      <protection locked="0"/>
    </xf>
    <xf numFmtId="0" fontId="35" fillId="0" borderId="12" xfId="7" applyFont="1" applyBorder="1" applyProtection="1">
      <alignment vertical="center"/>
      <protection locked="0"/>
    </xf>
    <xf numFmtId="0" fontId="35" fillId="0" borderId="74" xfId="7" applyFont="1" applyBorder="1" applyProtection="1">
      <alignment vertical="center"/>
      <protection locked="0"/>
    </xf>
    <xf numFmtId="0" fontId="3" fillId="0" borderId="0" xfId="7" applyBorder="1" applyAlignment="1" applyProtection="1">
      <alignment horizontal="centerContinuous" vertical="center"/>
      <protection locked="0"/>
    </xf>
    <xf numFmtId="0" fontId="3" fillId="0" borderId="0" xfId="7" applyBorder="1" applyAlignment="1" applyProtection="1">
      <alignment horizontal="center" vertical="center"/>
      <protection locked="0"/>
    </xf>
    <xf numFmtId="0" fontId="3" fillId="0" borderId="94" xfId="7" applyBorder="1" applyAlignment="1" applyProtection="1">
      <alignment horizontal="center" vertical="center"/>
      <protection locked="0"/>
    </xf>
    <xf numFmtId="0" fontId="3" fillId="0" borderId="96" xfId="7" applyBorder="1" applyAlignment="1" applyProtection="1">
      <alignment horizontal="center" vertical="center"/>
      <protection locked="0"/>
    </xf>
    <xf numFmtId="0" fontId="3" fillId="0" borderId="42" xfId="7" applyBorder="1" applyAlignment="1" applyProtection="1">
      <alignment horizontal="left" vertical="center"/>
      <protection locked="0"/>
    </xf>
    <xf numFmtId="0" fontId="3" fillId="0" borderId="42" xfId="7" applyBorder="1" applyAlignment="1" applyProtection="1">
      <alignment horizontal="center" vertical="center"/>
      <protection locked="0"/>
    </xf>
    <xf numFmtId="0" fontId="3" fillId="0" borderId="101" xfId="7" applyBorder="1" applyAlignment="1" applyProtection="1">
      <alignment horizontal="center" vertical="center"/>
      <protection locked="0"/>
    </xf>
    <xf numFmtId="0" fontId="3" fillId="0" borderId="98" xfId="7" applyBorder="1" applyAlignment="1" applyProtection="1">
      <alignment horizontal="left" vertical="center"/>
      <protection locked="0"/>
    </xf>
    <xf numFmtId="0" fontId="3" fillId="0" borderId="98" xfId="7" applyBorder="1" applyAlignment="1" applyProtection="1">
      <alignment horizontal="center" vertical="center"/>
      <protection locked="0"/>
    </xf>
    <xf numFmtId="0" fontId="3" fillId="0" borderId="0" xfId="7" applyAlignment="1" applyProtection="1">
      <alignment horizontal="left" vertical="center"/>
      <protection locked="0"/>
    </xf>
    <xf numFmtId="0" fontId="3" fillId="0" borderId="63" xfId="7" applyBorder="1" applyAlignment="1" applyProtection="1">
      <alignment horizontal="center" vertical="center"/>
      <protection locked="0"/>
    </xf>
    <xf numFmtId="0" fontId="3" fillId="0" borderId="126" xfId="7" applyBorder="1" applyAlignment="1" applyProtection="1">
      <alignment horizontal="center" vertical="center"/>
      <protection locked="0"/>
    </xf>
    <xf numFmtId="0" fontId="3" fillId="0" borderId="108" xfId="7" applyBorder="1" applyAlignment="1" applyProtection="1">
      <alignment horizontal="center" vertical="center"/>
      <protection locked="0"/>
    </xf>
    <xf numFmtId="0" fontId="3" fillId="0" borderId="85" xfId="7" applyBorder="1" applyAlignment="1" applyProtection="1">
      <alignment horizontal="center" vertical="center"/>
      <protection locked="0"/>
    </xf>
    <xf numFmtId="0" fontId="3" fillId="0" borderId="44" xfId="7" applyBorder="1" applyAlignment="1" applyProtection="1">
      <alignment horizontal="center" vertical="center"/>
      <protection locked="0"/>
    </xf>
    <xf numFmtId="0" fontId="3" fillId="0" borderId="147" xfId="7" applyBorder="1" applyAlignment="1" applyProtection="1">
      <alignment horizontal="center" vertical="center"/>
      <protection locked="0"/>
    </xf>
    <xf numFmtId="0" fontId="3" fillId="0" borderId="148" xfId="7" applyBorder="1" applyAlignment="1" applyProtection="1">
      <alignment horizontal="center" vertical="center"/>
      <protection locked="0"/>
    </xf>
    <xf numFmtId="0" fontId="3" fillId="0" borderId="137" xfId="7" applyBorder="1" applyAlignment="1" applyProtection="1">
      <alignment horizontal="center" vertical="center"/>
      <protection locked="0"/>
    </xf>
    <xf numFmtId="0" fontId="3" fillId="0" borderId="149" xfId="7" applyBorder="1" applyAlignment="1" applyProtection="1">
      <alignment horizontal="center" vertical="center"/>
      <protection locked="0"/>
    </xf>
    <xf numFmtId="0" fontId="3" fillId="0" borderId="150" xfId="7" applyBorder="1" applyAlignment="1" applyProtection="1">
      <alignment horizontal="center" vertical="center"/>
      <protection locked="0"/>
    </xf>
    <xf numFmtId="0" fontId="3" fillId="0" borderId="119" xfId="7" applyBorder="1" applyAlignment="1" applyProtection="1">
      <alignment horizontal="center" vertical="center"/>
      <protection locked="0"/>
    </xf>
    <xf numFmtId="0" fontId="3" fillId="0" borderId="83" xfId="7" applyBorder="1" applyAlignment="1" applyProtection="1">
      <alignment horizontal="center" vertical="center"/>
      <protection locked="0"/>
    </xf>
    <xf numFmtId="0" fontId="3" fillId="0" borderId="1" xfId="7" applyBorder="1" applyAlignment="1" applyProtection="1">
      <alignment horizontal="center" vertical="center"/>
      <protection locked="0"/>
    </xf>
    <xf numFmtId="0" fontId="3" fillId="0" borderId="105" xfId="7" applyBorder="1" applyAlignment="1" applyProtection="1">
      <alignment horizontal="center" vertical="center"/>
      <protection locked="0"/>
    </xf>
    <xf numFmtId="0" fontId="3" fillId="0" borderId="79" xfId="7" applyBorder="1" applyAlignment="1" applyProtection="1">
      <alignment horizontal="center" vertical="center"/>
      <protection locked="0"/>
    </xf>
    <xf numFmtId="0" fontId="3" fillId="0" borderId="31" xfId="7" applyBorder="1" applyAlignment="1" applyProtection="1">
      <alignment horizontal="center" vertical="center"/>
      <protection locked="0"/>
    </xf>
    <xf numFmtId="0" fontId="3" fillId="0" borderId="122" xfId="7" applyBorder="1" applyAlignment="1" applyProtection="1">
      <alignment horizontal="center" vertical="center"/>
      <protection locked="0"/>
    </xf>
    <xf numFmtId="0" fontId="39" fillId="0" borderId="0" xfId="7" applyFont="1" applyBorder="1" applyAlignment="1">
      <alignment horizontal="right" vertical="center"/>
    </xf>
    <xf numFmtId="0" fontId="30" fillId="0" borderId="49" xfId="7" applyFont="1" applyBorder="1" applyAlignment="1">
      <alignment horizontal="center" vertical="center"/>
    </xf>
    <xf numFmtId="0" fontId="31" fillId="0" borderId="0" xfId="7" applyFont="1" applyBorder="1">
      <alignment vertical="center"/>
    </xf>
    <xf numFmtId="0" fontId="3" fillId="0" borderId="0" xfId="7" applyBorder="1" applyAlignment="1">
      <alignment vertical="top"/>
    </xf>
    <xf numFmtId="0" fontId="35" fillId="0" borderId="0" xfId="7" applyFont="1" applyBorder="1" applyAlignment="1">
      <alignment vertical="top"/>
    </xf>
    <xf numFmtId="38" fontId="35" fillId="0" borderId="0" xfId="4" applyFont="1" applyFill="1" applyBorder="1" applyAlignment="1">
      <alignment horizontal="right" vertical="center"/>
    </xf>
    <xf numFmtId="0" fontId="31" fillId="0" borderId="7" xfId="7" applyFont="1" applyBorder="1">
      <alignment vertical="center"/>
    </xf>
    <xf numFmtId="0" fontId="41" fillId="0" borderId="19" xfId="7" applyFont="1" applyBorder="1">
      <alignment vertical="center"/>
    </xf>
    <xf numFmtId="0" fontId="31" fillId="0" borderId="19" xfId="7" applyFont="1" applyBorder="1">
      <alignment vertical="center"/>
    </xf>
    <xf numFmtId="0" fontId="31" fillId="0" borderId="20" xfId="7" applyFont="1" applyBorder="1">
      <alignment vertical="center"/>
    </xf>
    <xf numFmtId="0" fontId="31" fillId="0" borderId="65" xfId="7" applyFont="1" applyBorder="1" applyAlignment="1">
      <alignment horizontal="center" vertical="center"/>
    </xf>
    <xf numFmtId="0" fontId="31" fillId="0" borderId="151" xfId="7" applyFont="1" applyBorder="1" applyAlignment="1">
      <alignment horizontal="left" vertical="center"/>
    </xf>
    <xf numFmtId="0" fontId="31" fillId="0" borderId="152" xfId="7" applyFont="1" applyBorder="1" applyAlignment="1">
      <alignment horizontal="left" vertical="center"/>
    </xf>
    <xf numFmtId="0" fontId="41" fillId="0" borderId="42" xfId="7" applyFont="1" applyBorder="1">
      <alignment vertical="center"/>
    </xf>
    <xf numFmtId="0" fontId="31" fillId="0" borderId="42" xfId="7" applyFont="1" applyBorder="1">
      <alignment vertical="center"/>
    </xf>
    <xf numFmtId="0" fontId="31" fillId="0" borderId="34" xfId="7" applyFont="1" applyBorder="1">
      <alignment vertical="center"/>
    </xf>
    <xf numFmtId="0" fontId="31" fillId="0" borderId="34" xfId="7" applyFont="1" applyBorder="1" applyAlignment="1">
      <alignment horizontal="left" vertical="center"/>
    </xf>
    <xf numFmtId="0" fontId="41" fillId="0" borderId="0" xfId="7" applyFont="1" applyAlignment="1">
      <alignment vertical="top"/>
    </xf>
    <xf numFmtId="0" fontId="3" fillId="0" borderId="0" xfId="7" applyAlignment="1">
      <alignment vertical="top"/>
    </xf>
    <xf numFmtId="0" fontId="31" fillId="0" borderId="6" xfId="7" applyFont="1" applyBorder="1" applyAlignment="1">
      <alignment vertical="top"/>
    </xf>
    <xf numFmtId="0" fontId="35" fillId="0" borderId="19" xfId="7" applyFont="1" applyBorder="1">
      <alignment vertical="center"/>
    </xf>
    <xf numFmtId="0" fontId="35" fillId="0" borderId="20" xfId="7" applyFont="1" applyBorder="1">
      <alignment vertical="center"/>
    </xf>
    <xf numFmtId="0" fontId="31" fillId="0" borderId="16" xfId="7" applyFont="1" applyBorder="1" applyAlignment="1">
      <alignment vertical="top"/>
    </xf>
    <xf numFmtId="0" fontId="31" fillId="0" borderId="38" xfId="7" applyFont="1" applyBorder="1">
      <alignment vertical="center"/>
    </xf>
    <xf numFmtId="0" fontId="31" fillId="0" borderId="0" xfId="7" applyFont="1" applyBorder="1" applyAlignment="1">
      <alignment horizontal="center" vertical="center"/>
    </xf>
    <xf numFmtId="0" fontId="31" fillId="0" borderId="7" xfId="7" applyFont="1" applyBorder="1" applyAlignment="1">
      <alignment horizontal="left" vertical="center"/>
    </xf>
    <xf numFmtId="0" fontId="31" fillId="0" borderId="18" xfId="7" applyFont="1" applyBorder="1" applyAlignment="1">
      <alignment horizontal="left" vertical="center"/>
    </xf>
    <xf numFmtId="0" fontId="31" fillId="0" borderId="19" xfId="7" applyFont="1" applyBorder="1" applyAlignment="1">
      <alignment horizontal="center" vertical="center"/>
    </xf>
    <xf numFmtId="0" fontId="31" fillId="0" borderId="20" xfId="7" applyFont="1" applyBorder="1" applyAlignment="1">
      <alignment horizontal="center" vertical="center"/>
    </xf>
    <xf numFmtId="0" fontId="31" fillId="0" borderId="7" xfId="7" applyFont="1" applyBorder="1" applyAlignment="1">
      <alignment horizontal="center" vertical="center"/>
    </xf>
    <xf numFmtId="0" fontId="31" fillId="0" borderId="6" xfId="7" applyFont="1" applyBorder="1">
      <alignment vertical="center"/>
    </xf>
    <xf numFmtId="0" fontId="31" fillId="0" borderId="6" xfId="7" applyFont="1" applyBorder="1" applyAlignment="1">
      <alignment horizontal="center" vertical="center"/>
    </xf>
    <xf numFmtId="0" fontId="31" fillId="0" borderId="16" xfId="7" applyFont="1" applyBorder="1" applyAlignment="1">
      <alignment horizontal="center" vertical="center"/>
    </xf>
    <xf numFmtId="0" fontId="31" fillId="0" borderId="17" xfId="7" applyFont="1" applyBorder="1">
      <alignment vertical="center"/>
    </xf>
    <xf numFmtId="0" fontId="44" fillId="0" borderId="0" xfId="7" applyFont="1" applyBorder="1" applyAlignment="1" applyProtection="1">
      <alignment horizontal="left" vertical="center"/>
      <protection locked="0"/>
    </xf>
    <xf numFmtId="0" fontId="39" fillId="0" borderId="0" xfId="7" applyFont="1" applyBorder="1" applyProtection="1">
      <alignment vertical="center"/>
      <protection locked="0"/>
    </xf>
    <xf numFmtId="0" fontId="39" fillId="0" borderId="0" xfId="7" applyFont="1" applyBorder="1" applyAlignment="1" applyProtection="1">
      <alignment horizontal="center" vertical="center"/>
      <protection locked="0"/>
    </xf>
    <xf numFmtId="0" fontId="44" fillId="0" borderId="0" xfId="7" applyFont="1" applyBorder="1" applyAlignment="1" applyProtection="1">
      <alignment horizontal="right" vertical="center"/>
      <protection locked="0"/>
    </xf>
    <xf numFmtId="0" fontId="3" fillId="0" borderId="153" xfId="7" applyBorder="1" applyAlignment="1" applyProtection="1">
      <alignment vertical="center" wrapText="1"/>
      <protection locked="0"/>
    </xf>
    <xf numFmtId="0" fontId="3" fillId="0" borderId="104" xfId="7" applyBorder="1" applyAlignment="1" applyProtection="1">
      <alignment vertical="center" wrapText="1"/>
      <protection locked="0"/>
    </xf>
    <xf numFmtId="0" fontId="3" fillId="0" borderId="102" xfId="7" applyBorder="1" applyProtection="1">
      <alignment vertical="center"/>
      <protection locked="0"/>
    </xf>
    <xf numFmtId="0" fontId="3" fillId="0" borderId="92" xfId="7" applyBorder="1" applyProtection="1">
      <alignment vertical="center"/>
      <protection locked="0"/>
    </xf>
    <xf numFmtId="0" fontId="3" fillId="0" borderId="154" xfId="7" applyBorder="1" applyProtection="1">
      <alignment vertical="center"/>
      <protection locked="0"/>
    </xf>
    <xf numFmtId="38" fontId="3" fillId="7" borderId="129" xfId="4" applyFont="1" applyFill="1" applyBorder="1" applyProtection="1">
      <alignment vertical="center"/>
      <protection hidden="1"/>
    </xf>
    <xf numFmtId="0" fontId="3" fillId="0" borderId="85" xfId="7" applyBorder="1" applyAlignment="1" applyProtection="1">
      <alignment vertical="center" wrapText="1"/>
      <protection locked="0"/>
    </xf>
    <xf numFmtId="0" fontId="3" fillId="0" borderId="105" xfId="7" applyBorder="1" applyAlignment="1" applyProtection="1">
      <alignment vertical="center" wrapText="1"/>
      <protection locked="0"/>
    </xf>
    <xf numFmtId="0" fontId="3" fillId="0" borderId="95" xfId="7" applyBorder="1" applyProtection="1">
      <alignment vertical="center"/>
      <protection locked="0"/>
    </xf>
    <xf numFmtId="0" fontId="3" fillId="0" borderId="96" xfId="7" applyBorder="1" applyProtection="1">
      <alignment vertical="center"/>
      <protection locked="0"/>
    </xf>
    <xf numFmtId="38" fontId="3" fillId="7" borderId="130" xfId="4" applyFont="1" applyFill="1" applyBorder="1" applyProtection="1">
      <alignment vertical="center"/>
      <protection hidden="1"/>
    </xf>
    <xf numFmtId="0" fontId="3" fillId="0" borderId="19" xfId="7" applyBorder="1" applyProtection="1">
      <alignment vertical="center"/>
      <protection locked="0"/>
    </xf>
    <xf numFmtId="0" fontId="3" fillId="0" borderId="66" xfId="7" applyBorder="1" applyProtection="1">
      <alignment vertical="center"/>
      <protection locked="0"/>
    </xf>
    <xf numFmtId="38" fontId="3" fillId="7" borderId="155" xfId="4" applyFont="1" applyFill="1" applyBorder="1" applyProtection="1">
      <alignment vertical="center"/>
      <protection hidden="1"/>
    </xf>
    <xf numFmtId="0" fontId="3" fillId="0" borderId="156" xfId="7" applyBorder="1" applyAlignment="1" applyProtection="1">
      <alignment vertical="center" wrapText="1"/>
      <protection locked="0"/>
    </xf>
    <xf numFmtId="0" fontId="3" fillId="0" borderId="157" xfId="7" applyBorder="1" applyAlignment="1" applyProtection="1">
      <alignment horizontal="center" vertical="center"/>
      <protection locked="0"/>
    </xf>
    <xf numFmtId="0" fontId="3" fillId="0" borderId="97" xfId="7" applyBorder="1" applyAlignment="1" applyProtection="1">
      <alignment horizontal="left" vertical="center"/>
      <protection locked="0"/>
    </xf>
    <xf numFmtId="0" fontId="3" fillId="0" borderId="98" xfId="7" applyBorder="1" applyAlignment="1" applyProtection="1">
      <alignment vertical="center" wrapText="1"/>
      <protection locked="0"/>
    </xf>
    <xf numFmtId="0" fontId="3" fillId="0" borderId="101" xfId="7" applyBorder="1" applyAlignment="1" applyProtection="1">
      <alignment vertical="center" wrapText="1"/>
      <protection locked="0"/>
    </xf>
    <xf numFmtId="38" fontId="3" fillId="7" borderId="131" xfId="4" applyFont="1" applyFill="1" applyBorder="1" applyProtection="1">
      <alignment vertical="center"/>
      <protection hidden="1"/>
    </xf>
    <xf numFmtId="0" fontId="3" fillId="0" borderId="158" xfId="7" applyBorder="1" applyProtection="1">
      <alignment vertical="center"/>
      <protection locked="0"/>
    </xf>
    <xf numFmtId="0" fontId="3" fillId="0" borderId="159" xfId="7" applyBorder="1" applyProtection="1">
      <alignment vertical="center"/>
      <protection locked="0"/>
    </xf>
    <xf numFmtId="0" fontId="3" fillId="0" borderId="160" xfId="7" applyBorder="1" applyProtection="1">
      <alignment vertical="center"/>
      <protection locked="0"/>
    </xf>
    <xf numFmtId="38" fontId="3" fillId="7" borderId="161" xfId="4" applyFont="1" applyFill="1" applyBorder="1" applyProtection="1">
      <alignment vertical="center"/>
      <protection hidden="1"/>
    </xf>
    <xf numFmtId="0" fontId="3" fillId="0" borderId="147" xfId="7" applyBorder="1" applyAlignment="1" applyProtection="1">
      <alignment vertical="center" wrapText="1"/>
      <protection locked="0"/>
    </xf>
    <xf numFmtId="0" fontId="3" fillId="8" borderId="162" xfId="7" applyFill="1" applyBorder="1" applyProtection="1">
      <alignment vertical="center"/>
      <protection locked="0"/>
    </xf>
    <xf numFmtId="0" fontId="3" fillId="0" borderId="163" xfId="7" applyBorder="1" applyProtection="1">
      <alignment vertical="center"/>
      <protection locked="0"/>
    </xf>
    <xf numFmtId="0" fontId="3" fillId="0" borderId="164" xfId="7" applyBorder="1" applyProtection="1">
      <alignment vertical="center"/>
      <protection locked="0"/>
    </xf>
    <xf numFmtId="38" fontId="3" fillId="7" borderId="165" xfId="4" applyFont="1" applyFill="1" applyBorder="1" applyProtection="1">
      <alignment vertical="center"/>
      <protection hidden="1"/>
    </xf>
    <xf numFmtId="0" fontId="3" fillId="0" borderId="38" xfId="7" applyBorder="1" applyProtection="1">
      <alignment vertical="center"/>
      <protection locked="0"/>
    </xf>
    <xf numFmtId="0" fontId="3" fillId="0" borderId="96" xfId="7" applyBorder="1" applyAlignment="1" applyProtection="1">
      <alignment vertical="center" wrapText="1"/>
      <protection locked="0"/>
    </xf>
    <xf numFmtId="0" fontId="3" fillId="0" borderId="166" xfId="7" applyBorder="1" applyAlignment="1" applyProtection="1">
      <alignment vertical="center" wrapText="1"/>
      <protection locked="0"/>
    </xf>
    <xf numFmtId="0" fontId="3" fillId="0" borderId="167" xfId="7" applyBorder="1" applyAlignment="1" applyProtection="1">
      <alignment vertical="center" wrapText="1"/>
      <protection locked="0"/>
    </xf>
    <xf numFmtId="38" fontId="3" fillId="7" borderId="168" xfId="4" applyFont="1" applyFill="1" applyBorder="1" applyProtection="1">
      <alignment vertical="center"/>
      <protection hidden="1"/>
    </xf>
    <xf numFmtId="0" fontId="3" fillId="0" borderId="85" xfId="7" applyBorder="1" applyProtection="1">
      <alignment vertical="center"/>
      <protection locked="0"/>
    </xf>
    <xf numFmtId="0" fontId="3" fillId="0" borderId="169" xfId="7" applyBorder="1" applyAlignment="1" applyProtection="1">
      <alignment vertical="center" wrapText="1"/>
      <protection locked="0"/>
    </xf>
    <xf numFmtId="0" fontId="3" fillId="0" borderId="170" xfId="7" applyBorder="1" applyAlignment="1" applyProtection="1">
      <alignment vertical="center" wrapText="1"/>
      <protection locked="0"/>
    </xf>
    <xf numFmtId="38" fontId="3" fillId="7" borderId="171" xfId="4" applyFont="1" applyFill="1" applyBorder="1" applyProtection="1">
      <alignment vertical="center"/>
      <protection hidden="1"/>
    </xf>
    <xf numFmtId="0" fontId="3" fillId="0" borderId="110" xfId="7" applyBorder="1" applyAlignment="1" applyProtection="1">
      <alignment vertical="center" wrapText="1"/>
      <protection locked="0"/>
    </xf>
    <xf numFmtId="0" fontId="3" fillId="0" borderId="19" xfId="7" applyBorder="1" applyAlignment="1" applyProtection="1">
      <alignment vertical="center" wrapText="1"/>
      <protection locked="0"/>
    </xf>
    <xf numFmtId="0" fontId="3" fillId="0" borderId="66" xfId="7" applyBorder="1" applyAlignment="1" applyProtection="1">
      <alignment vertical="center" wrapText="1"/>
      <protection locked="0"/>
    </xf>
    <xf numFmtId="0" fontId="3" fillId="0" borderId="153" xfId="7" applyBorder="1" applyProtection="1">
      <alignment vertical="center"/>
      <protection locked="0"/>
    </xf>
    <xf numFmtId="0" fontId="3" fillId="0" borderId="172" xfId="7" applyBorder="1" applyProtection="1">
      <alignment vertical="center"/>
      <protection locked="0"/>
    </xf>
    <xf numFmtId="0" fontId="3" fillId="0" borderId="173" xfId="7" applyBorder="1" applyProtection="1">
      <alignment vertical="center"/>
      <protection locked="0"/>
    </xf>
    <xf numFmtId="0" fontId="3" fillId="0" borderId="162" xfId="7" applyBorder="1" applyProtection="1">
      <alignment vertical="center"/>
      <protection locked="0"/>
    </xf>
    <xf numFmtId="0" fontId="3" fillId="0" borderId="174" xfId="7" applyBorder="1" applyProtection="1">
      <alignment vertical="center"/>
      <protection locked="0"/>
    </xf>
    <xf numFmtId="0" fontId="3" fillId="0" borderId="175" xfId="7" applyBorder="1" applyProtection="1">
      <alignment vertical="center"/>
      <protection locked="0"/>
    </xf>
    <xf numFmtId="0" fontId="31" fillId="0" borderId="132" xfId="7" applyFont="1" applyBorder="1" applyAlignment="1" applyProtection="1">
      <alignment vertical="center" wrapText="1"/>
      <protection locked="0"/>
    </xf>
    <xf numFmtId="0" fontId="3" fillId="0" borderId="97" xfId="7" applyBorder="1" applyProtection="1">
      <alignment vertical="center"/>
      <protection locked="0"/>
    </xf>
    <xf numFmtId="0" fontId="3" fillId="0" borderId="100" xfId="7" applyBorder="1" applyProtection="1">
      <alignment vertical="center"/>
      <protection locked="0"/>
    </xf>
    <xf numFmtId="0" fontId="3" fillId="0" borderId="101" xfId="7" applyBorder="1" applyProtection="1">
      <alignment vertical="center"/>
      <protection locked="0"/>
    </xf>
    <xf numFmtId="0" fontId="3" fillId="0" borderId="158" xfId="7" applyBorder="1" applyAlignment="1" applyProtection="1">
      <alignment vertical="center" wrapText="1"/>
      <protection locked="0"/>
    </xf>
    <xf numFmtId="0" fontId="3" fillId="0" borderId="172" xfId="7" applyBorder="1" applyAlignment="1" applyProtection="1">
      <alignment vertical="center" wrapText="1"/>
      <protection locked="0"/>
    </xf>
    <xf numFmtId="0" fontId="3" fillId="0" borderId="173" xfId="7" applyBorder="1" applyAlignment="1" applyProtection="1">
      <alignment vertical="center" wrapText="1"/>
      <protection locked="0"/>
    </xf>
    <xf numFmtId="38" fontId="3" fillId="7" borderId="176" xfId="4" applyFont="1" applyFill="1" applyBorder="1" applyProtection="1">
      <alignment vertical="center"/>
      <protection hidden="1"/>
    </xf>
    <xf numFmtId="0" fontId="3" fillId="0" borderId="177" xfId="7" applyBorder="1" applyAlignment="1" applyProtection="1">
      <alignment vertical="center" wrapText="1"/>
      <protection locked="0"/>
    </xf>
    <xf numFmtId="0" fontId="3" fillId="0" borderId="178" xfId="7" applyBorder="1" applyAlignment="1" applyProtection="1">
      <alignment vertical="center" wrapText="1"/>
      <protection locked="0"/>
    </xf>
    <xf numFmtId="38" fontId="3" fillId="7" borderId="179" xfId="4" applyFont="1" applyFill="1" applyBorder="1" applyProtection="1">
      <alignment vertical="center"/>
      <protection hidden="1"/>
    </xf>
    <xf numFmtId="0" fontId="3" fillId="0" borderId="180" xfId="7" applyBorder="1" applyProtection="1">
      <alignment vertical="center"/>
      <protection locked="0"/>
    </xf>
    <xf numFmtId="0" fontId="3" fillId="0" borderId="181" xfId="7" applyBorder="1" applyProtection="1">
      <alignment vertical="center"/>
      <protection locked="0"/>
    </xf>
    <xf numFmtId="0" fontId="3" fillId="0" borderId="2" xfId="7" applyBorder="1" applyProtection="1">
      <alignment vertical="center"/>
      <protection locked="0"/>
    </xf>
    <xf numFmtId="0" fontId="3" fillId="0" borderId="182" xfId="7" applyBorder="1" applyProtection="1">
      <alignment vertical="center"/>
      <protection locked="0"/>
    </xf>
    <xf numFmtId="0" fontId="31" fillId="0" borderId="183" xfId="7" applyFont="1" applyBorder="1" applyProtection="1">
      <alignment vertical="center"/>
      <protection locked="0"/>
    </xf>
    <xf numFmtId="0" fontId="3" fillId="0" borderId="156" xfId="7" applyBorder="1" applyProtection="1">
      <alignment vertical="center"/>
      <protection locked="0"/>
    </xf>
    <xf numFmtId="0" fontId="3" fillId="0" borderId="184" xfId="7" applyBorder="1" applyProtection="1">
      <alignment vertical="center"/>
      <protection locked="0"/>
    </xf>
    <xf numFmtId="0" fontId="3" fillId="0" borderId="185" xfId="7" applyBorder="1" applyProtection="1">
      <alignment vertical="center"/>
      <protection locked="0"/>
    </xf>
    <xf numFmtId="0" fontId="3" fillId="0" borderId="186" xfId="7" applyBorder="1" applyProtection="1">
      <alignment vertical="center"/>
      <protection locked="0"/>
    </xf>
    <xf numFmtId="0" fontId="3" fillId="0" borderId="187" xfId="7" applyBorder="1" applyProtection="1">
      <alignment vertical="center"/>
      <protection locked="0"/>
    </xf>
    <xf numFmtId="38" fontId="3" fillId="7" borderId="188" xfId="4" applyFont="1" applyFill="1" applyBorder="1" applyProtection="1">
      <alignment vertical="center"/>
      <protection hidden="1"/>
    </xf>
    <xf numFmtId="0" fontId="10" fillId="0" borderId="0" xfId="7" applyFont="1" applyProtection="1">
      <alignment vertical="center"/>
      <protection locked="0"/>
    </xf>
    <xf numFmtId="0" fontId="4" fillId="0" borderId="0" xfId="7" applyFont="1" applyProtection="1">
      <alignment vertical="center"/>
      <protection locked="0"/>
    </xf>
    <xf numFmtId="0" fontId="31" fillId="0" borderId="153" xfId="7" applyFont="1" applyBorder="1" applyAlignment="1" applyProtection="1">
      <alignment vertical="center" wrapText="1"/>
      <protection locked="0"/>
    </xf>
    <xf numFmtId="0" fontId="32" fillId="0" borderId="104" xfId="7" applyFont="1" applyBorder="1" applyAlignment="1" applyProtection="1">
      <alignment vertical="center" wrapText="1"/>
      <protection locked="0"/>
    </xf>
    <xf numFmtId="0" fontId="31" fillId="0" borderId="102" xfId="7" applyFont="1" applyBorder="1" applyProtection="1">
      <alignment vertical="center"/>
      <protection locked="0"/>
    </xf>
    <xf numFmtId="0" fontId="31" fillId="0" borderId="154" xfId="7" applyFont="1" applyBorder="1" applyProtection="1">
      <alignment vertical="center"/>
      <protection locked="0"/>
    </xf>
    <xf numFmtId="0" fontId="31" fillId="0" borderId="85" xfId="7" applyFont="1" applyBorder="1" applyAlignment="1" applyProtection="1">
      <alignment vertical="center" wrapText="1"/>
      <protection locked="0"/>
    </xf>
    <xf numFmtId="0" fontId="32" fillId="0" borderId="105" xfId="7" applyFont="1" applyBorder="1" applyAlignment="1" applyProtection="1">
      <alignment vertical="center" wrapText="1"/>
      <protection locked="0"/>
    </xf>
    <xf numFmtId="0" fontId="31" fillId="0" borderId="95" xfId="7" quotePrefix="1" applyFont="1" applyBorder="1" applyProtection="1">
      <alignment vertical="center"/>
      <protection locked="0"/>
    </xf>
    <xf numFmtId="0" fontId="31" fillId="0" borderId="156" xfId="7" applyFont="1" applyBorder="1" applyAlignment="1" applyProtection="1">
      <alignment vertical="center" wrapText="1"/>
      <protection locked="0"/>
    </xf>
    <xf numFmtId="0" fontId="32" fillId="0" borderId="157" xfId="7" applyFont="1" applyBorder="1" applyAlignment="1" applyProtection="1">
      <alignment horizontal="center" vertical="center"/>
      <protection locked="0"/>
    </xf>
    <xf numFmtId="0" fontId="31" fillId="0" borderId="113" xfId="7" applyFont="1" applyBorder="1" applyAlignment="1" applyProtection="1">
      <alignment horizontal="left" vertical="center"/>
      <protection locked="0"/>
    </xf>
    <xf numFmtId="0" fontId="31" fillId="0" borderId="55" xfId="7" applyFont="1" applyBorder="1" applyAlignment="1" applyProtection="1">
      <alignment vertical="center" wrapText="1"/>
      <protection locked="0"/>
    </xf>
    <xf numFmtId="0" fontId="31" fillId="0" borderId="57" xfId="7" applyFont="1" applyBorder="1" applyAlignment="1" applyProtection="1">
      <alignment vertical="center" wrapText="1"/>
      <protection locked="0"/>
    </xf>
    <xf numFmtId="38" fontId="3" fillId="7" borderId="112" xfId="4" applyFont="1" applyFill="1" applyBorder="1" applyProtection="1">
      <alignment vertical="center"/>
      <protection hidden="1"/>
    </xf>
    <xf numFmtId="0" fontId="31" fillId="0" borderId="160" xfId="7" applyFont="1" applyBorder="1" applyProtection="1">
      <alignment vertical="center"/>
      <protection locked="0"/>
    </xf>
    <xf numFmtId="0" fontId="31" fillId="0" borderId="164" xfId="7" applyFont="1" applyBorder="1" applyProtection="1">
      <alignment vertical="center"/>
      <protection locked="0"/>
    </xf>
    <xf numFmtId="0" fontId="31" fillId="0" borderId="166" xfId="7" applyFont="1" applyBorder="1" applyAlignment="1" applyProtection="1">
      <alignment vertical="center" wrapText="1"/>
      <protection locked="0"/>
    </xf>
    <xf numFmtId="0" fontId="31" fillId="0" borderId="167" xfId="7" applyFont="1" applyBorder="1" applyAlignment="1" applyProtection="1">
      <alignment vertical="center" wrapText="1"/>
      <protection locked="0"/>
    </xf>
    <xf numFmtId="0" fontId="31" fillId="0" borderId="85" xfId="7" applyFont="1" applyBorder="1" applyProtection="1">
      <alignment vertical="center"/>
      <protection locked="0"/>
    </xf>
    <xf numFmtId="0" fontId="31" fillId="0" borderId="169" xfId="7" applyFont="1" applyBorder="1" applyAlignment="1" applyProtection="1">
      <alignment vertical="center" wrapText="1"/>
      <protection locked="0"/>
    </xf>
    <xf numFmtId="0" fontId="31" fillId="0" borderId="170" xfId="7" applyFont="1" applyBorder="1" applyAlignment="1" applyProtection="1">
      <alignment vertical="center" wrapText="1"/>
      <protection locked="0"/>
    </xf>
    <xf numFmtId="0" fontId="31" fillId="0" borderId="95" xfId="7" applyFont="1" applyBorder="1" applyAlignment="1" applyProtection="1">
      <alignment vertical="center" wrapText="1"/>
      <protection locked="0"/>
    </xf>
    <xf numFmtId="0" fontId="31" fillId="0" borderId="42" xfId="7" applyFont="1" applyBorder="1" applyAlignment="1" applyProtection="1">
      <alignment vertical="center" wrapText="1"/>
      <protection locked="0"/>
    </xf>
    <xf numFmtId="0" fontId="31" fillId="0" borderId="96" xfId="7" applyFont="1" applyBorder="1" applyAlignment="1" applyProtection="1">
      <alignment vertical="center" wrapText="1"/>
      <protection locked="0"/>
    </xf>
    <xf numFmtId="0" fontId="32" fillId="0" borderId="132" xfId="7" applyFont="1" applyBorder="1" applyAlignment="1" applyProtection="1">
      <alignment vertical="center" wrapText="1"/>
      <protection locked="0"/>
    </xf>
    <xf numFmtId="0" fontId="31" fillId="0" borderId="98" xfId="7" applyFont="1" applyBorder="1" applyAlignment="1" applyProtection="1">
      <alignment vertical="center" wrapText="1"/>
      <protection locked="0"/>
    </xf>
    <xf numFmtId="0" fontId="31" fillId="0" borderId="101" xfId="7" applyFont="1" applyBorder="1" applyAlignment="1" applyProtection="1">
      <alignment vertical="center" wrapText="1"/>
      <protection locked="0"/>
    </xf>
    <xf numFmtId="0" fontId="31" fillId="0" borderId="153" xfId="7" applyFont="1" applyBorder="1" applyProtection="1">
      <alignment vertical="center"/>
      <protection locked="0"/>
    </xf>
    <xf numFmtId="0" fontId="31" fillId="0" borderId="173" xfId="7" applyFont="1" applyBorder="1" applyAlignment="1" applyProtection="1">
      <alignment vertical="center" wrapText="1"/>
      <protection locked="0"/>
    </xf>
    <xf numFmtId="0" fontId="31" fillId="0" borderId="93" xfId="7" applyFont="1" applyBorder="1" applyProtection="1">
      <alignment vertical="center"/>
      <protection locked="0"/>
    </xf>
    <xf numFmtId="0" fontId="31" fillId="0" borderId="177" xfId="7" applyFont="1" applyBorder="1" applyAlignment="1" applyProtection="1">
      <alignment vertical="center" wrapText="1"/>
      <protection locked="0"/>
    </xf>
    <xf numFmtId="0" fontId="31" fillId="0" borderId="156" xfId="7" applyFont="1" applyBorder="1" applyProtection="1">
      <alignment vertical="center"/>
      <protection locked="0"/>
    </xf>
    <xf numFmtId="0" fontId="32" fillId="0" borderId="177" xfId="7" applyFont="1" applyBorder="1" applyAlignment="1" applyProtection="1">
      <alignment vertical="center" wrapText="1"/>
      <protection locked="0"/>
    </xf>
    <xf numFmtId="0" fontId="31" fillId="0" borderId="53" xfId="7" applyFont="1" applyBorder="1" applyAlignment="1" applyProtection="1">
      <alignment vertical="center" wrapText="1"/>
      <protection locked="0"/>
    </xf>
    <xf numFmtId="0" fontId="32" fillId="0" borderId="96" xfId="7" applyFont="1" applyBorder="1" applyAlignment="1" applyProtection="1">
      <alignment vertical="center" wrapText="1"/>
      <protection locked="0"/>
    </xf>
    <xf numFmtId="0" fontId="3" fillId="0" borderId="130" xfId="7" applyBorder="1" applyProtection="1">
      <alignment vertical="center"/>
      <protection locked="0"/>
    </xf>
    <xf numFmtId="0" fontId="31" fillId="0" borderId="66" xfId="7" applyFont="1" applyBorder="1" applyProtection="1">
      <alignment vertical="center"/>
      <protection locked="0"/>
    </xf>
    <xf numFmtId="0" fontId="32" fillId="0" borderId="189" xfId="7" applyFont="1" applyBorder="1" applyAlignment="1" applyProtection="1">
      <alignment vertical="center" wrapText="1"/>
      <protection locked="0"/>
    </xf>
    <xf numFmtId="38" fontId="3" fillId="7" borderId="190" xfId="4" applyFont="1" applyFill="1" applyBorder="1" applyProtection="1">
      <alignment vertical="center"/>
      <protection hidden="1"/>
    </xf>
    <xf numFmtId="0" fontId="3" fillId="0" borderId="49" xfId="7" applyBorder="1" applyProtection="1">
      <alignment vertical="center"/>
      <protection locked="0"/>
    </xf>
    <xf numFmtId="0" fontId="31" fillId="0" borderId="0" xfId="7" applyFont="1" applyBorder="1" applyAlignment="1" applyProtection="1">
      <alignment horizontal="left" vertical="center" wrapText="1"/>
      <protection locked="0"/>
    </xf>
    <xf numFmtId="0" fontId="11" fillId="0" borderId="0" xfId="7" applyFont="1" applyProtection="1">
      <alignment vertical="center"/>
      <protection locked="0"/>
    </xf>
    <xf numFmtId="0" fontId="47" fillId="0" borderId="0" xfId="7" applyFont="1" applyProtection="1">
      <alignment vertical="center"/>
      <protection locked="0"/>
    </xf>
    <xf numFmtId="0" fontId="45" fillId="0" borderId="0" xfId="7" applyFont="1" applyBorder="1" applyAlignment="1" applyProtection="1">
      <alignment horizontal="center" vertical="center"/>
      <protection locked="0"/>
    </xf>
    <xf numFmtId="0" fontId="31" fillId="9" borderId="191" xfId="7" applyFont="1" applyFill="1" applyBorder="1" applyProtection="1">
      <alignment vertical="center"/>
      <protection locked="0"/>
    </xf>
    <xf numFmtId="0" fontId="31" fillId="9" borderId="192" xfId="7" applyFont="1" applyFill="1" applyBorder="1" applyProtection="1">
      <alignment vertical="center"/>
      <protection locked="0"/>
    </xf>
    <xf numFmtId="0" fontId="31" fillId="9" borderId="193" xfId="7" applyFont="1" applyFill="1" applyBorder="1" applyProtection="1">
      <alignment vertical="center"/>
      <protection locked="0"/>
    </xf>
    <xf numFmtId="0" fontId="31" fillId="0" borderId="193" xfId="7" applyFont="1" applyBorder="1" applyProtection="1">
      <alignment vertical="center"/>
      <protection locked="0"/>
    </xf>
    <xf numFmtId="0" fontId="31" fillId="0" borderId="193" xfId="7" applyFont="1" applyBorder="1" applyAlignment="1" applyProtection="1">
      <alignment horizontal="center" vertical="center"/>
      <protection locked="0"/>
    </xf>
    <xf numFmtId="178" fontId="31" fillId="0" borderId="194" xfId="4" applyNumberFormat="1" applyFont="1" applyFill="1" applyBorder="1" applyAlignment="1" applyProtection="1">
      <alignment vertical="center"/>
      <protection locked="0"/>
    </xf>
    <xf numFmtId="0" fontId="31" fillId="0" borderId="195" xfId="7" applyFont="1" applyBorder="1" applyAlignment="1" applyProtection="1">
      <alignment vertical="center" shrinkToFit="1"/>
      <protection locked="0"/>
    </xf>
    <xf numFmtId="0" fontId="31" fillId="0" borderId="50" xfId="7" applyFont="1" applyBorder="1" applyAlignment="1" applyProtection="1">
      <alignment vertical="center" shrinkToFit="1"/>
      <protection locked="0"/>
    </xf>
    <xf numFmtId="0" fontId="31" fillId="0" borderId="50" xfId="7" applyFont="1" applyBorder="1" applyProtection="1">
      <alignment vertical="center"/>
      <protection locked="0"/>
    </xf>
    <xf numFmtId="0" fontId="31" fillId="0" borderId="50" xfId="7" applyFont="1" applyBorder="1" applyAlignment="1" applyProtection="1">
      <alignment horizontal="center" vertical="center"/>
      <protection locked="0"/>
    </xf>
    <xf numFmtId="178" fontId="31" fillId="0" borderId="24" xfId="4" applyNumberFormat="1" applyFont="1" applyFill="1" applyBorder="1" applyAlignment="1" applyProtection="1">
      <alignment vertical="center"/>
      <protection hidden="1"/>
    </xf>
    <xf numFmtId="0" fontId="31" fillId="0" borderId="196" xfId="7" applyFont="1" applyBorder="1" applyAlignment="1" applyProtection="1">
      <alignment vertical="center" shrinkToFit="1"/>
      <protection locked="0"/>
    </xf>
    <xf numFmtId="0" fontId="31" fillId="0" borderId="197" xfId="7" applyFont="1" applyBorder="1" applyAlignment="1" applyProtection="1">
      <alignment vertical="center" shrinkToFit="1"/>
      <protection locked="0"/>
    </xf>
    <xf numFmtId="0" fontId="31" fillId="0" borderId="197" xfId="7" applyFont="1" applyBorder="1" applyProtection="1">
      <alignment vertical="center"/>
      <protection locked="0"/>
    </xf>
    <xf numFmtId="0" fontId="31" fillId="0" borderId="197" xfId="7" applyFont="1" applyBorder="1" applyAlignment="1" applyProtection="1">
      <alignment horizontal="center" vertical="center"/>
      <protection locked="0"/>
    </xf>
    <xf numFmtId="0" fontId="31" fillId="0" borderId="198" xfId="7" applyFont="1" applyBorder="1" applyAlignment="1" applyProtection="1">
      <alignment vertical="center" shrinkToFit="1"/>
      <protection locked="0"/>
    </xf>
    <xf numFmtId="0" fontId="31" fillId="0" borderId="199" xfId="7" applyFont="1" applyBorder="1" applyProtection="1">
      <alignment vertical="center"/>
      <protection locked="0"/>
    </xf>
    <xf numFmtId="0" fontId="31" fillId="0" borderId="58" xfId="7" applyFont="1" applyBorder="1" applyProtection="1">
      <alignment vertical="center"/>
      <protection locked="0"/>
    </xf>
    <xf numFmtId="0" fontId="31" fillId="0" borderId="23" xfId="7" applyFont="1" applyBorder="1" applyProtection="1">
      <alignment vertical="center"/>
      <protection locked="0"/>
    </xf>
    <xf numFmtId="0" fontId="31" fillId="0" borderId="23" xfId="7" applyFont="1" applyBorder="1" applyAlignment="1" applyProtection="1">
      <alignment horizontal="center" vertical="center"/>
      <protection locked="0"/>
    </xf>
    <xf numFmtId="178" fontId="31" fillId="7" borderId="200" xfId="4" applyNumberFormat="1" applyFont="1" applyFill="1" applyBorder="1" applyAlignment="1" applyProtection="1">
      <alignment vertical="center"/>
      <protection hidden="1"/>
    </xf>
    <xf numFmtId="0" fontId="31" fillId="0" borderId="201" xfId="7" applyFont="1" applyBorder="1" applyProtection="1">
      <alignment vertical="center"/>
      <protection locked="0"/>
    </xf>
    <xf numFmtId="0" fontId="31" fillId="0" borderId="202" xfId="7" applyFont="1" applyBorder="1" applyProtection="1">
      <alignment vertical="center"/>
      <protection locked="0"/>
    </xf>
    <xf numFmtId="0" fontId="31" fillId="0" borderId="59" xfId="7" applyFont="1" applyBorder="1" applyProtection="1">
      <alignment vertical="center"/>
      <protection locked="0"/>
    </xf>
    <xf numFmtId="0" fontId="31" fillId="0" borderId="60" xfId="7" applyFont="1" applyBorder="1" applyProtection="1">
      <alignment vertical="center"/>
      <protection locked="0"/>
    </xf>
    <xf numFmtId="0" fontId="31" fillId="0" borderId="60" xfId="7" applyFont="1" applyBorder="1" applyAlignment="1" applyProtection="1">
      <alignment horizontal="center" vertical="center"/>
      <protection locked="0"/>
    </xf>
    <xf numFmtId="178" fontId="31" fillId="7" borderId="203" xfId="4" applyNumberFormat="1" applyFont="1" applyFill="1" applyBorder="1" applyAlignment="1" applyProtection="1">
      <alignment vertical="center"/>
      <protection hidden="1"/>
    </xf>
    <xf numFmtId="0" fontId="31" fillId="0" borderId="204" xfId="7" applyFont="1" applyBorder="1" applyProtection="1">
      <alignment vertical="center"/>
      <protection locked="0"/>
    </xf>
    <xf numFmtId="0" fontId="31" fillId="10" borderId="205" xfId="7" applyFont="1" applyFill="1" applyBorder="1" applyProtection="1">
      <alignment vertical="center"/>
      <protection locked="0"/>
    </xf>
    <xf numFmtId="0" fontId="31" fillId="10" borderId="206" xfId="7" applyFont="1" applyFill="1" applyBorder="1" applyProtection="1">
      <alignment vertical="center"/>
      <protection locked="0"/>
    </xf>
    <xf numFmtId="0" fontId="31" fillId="10" borderId="48" xfId="7" applyFont="1" applyFill="1" applyBorder="1" applyProtection="1">
      <alignment vertical="center"/>
      <protection locked="0"/>
    </xf>
    <xf numFmtId="0" fontId="31" fillId="0" borderId="48" xfId="7" applyFont="1" applyBorder="1" applyProtection="1">
      <alignment vertical="center"/>
      <protection locked="0"/>
    </xf>
    <xf numFmtId="0" fontId="31" fillId="0" borderId="48" xfId="7" applyFont="1" applyBorder="1" applyAlignment="1" applyProtection="1">
      <alignment horizontal="center" vertical="center"/>
      <protection locked="0"/>
    </xf>
    <xf numFmtId="178" fontId="31" fillId="0" borderId="64" xfId="4" applyNumberFormat="1" applyFont="1" applyFill="1" applyBorder="1" applyAlignment="1" applyProtection="1">
      <alignment vertical="center"/>
      <protection locked="0"/>
    </xf>
    <xf numFmtId="0" fontId="31" fillId="0" borderId="207" xfId="7" applyFont="1" applyBorder="1" applyAlignment="1" applyProtection="1">
      <alignment vertical="center" shrinkToFit="1"/>
      <protection locked="0"/>
    </xf>
    <xf numFmtId="0" fontId="31" fillId="0" borderId="28" xfId="7" applyFont="1" applyBorder="1" applyAlignment="1" applyProtection="1">
      <alignment vertical="center" shrinkToFit="1"/>
      <protection locked="0"/>
    </xf>
    <xf numFmtId="0" fontId="31" fillId="0" borderId="28" xfId="7" applyFont="1" applyBorder="1" applyProtection="1">
      <alignment vertical="center"/>
      <protection locked="0"/>
    </xf>
    <xf numFmtId="0" fontId="31" fillId="0" borderId="28" xfId="7" applyFont="1" applyBorder="1" applyAlignment="1" applyProtection="1">
      <alignment horizontal="center" vertical="center"/>
      <protection locked="0"/>
    </xf>
    <xf numFmtId="178" fontId="31" fillId="0" borderId="28" xfId="4" applyNumberFormat="1" applyFont="1" applyFill="1" applyBorder="1" applyAlignment="1" applyProtection="1">
      <alignment vertical="center"/>
      <protection hidden="1"/>
    </xf>
    <xf numFmtId="0" fontId="31" fillId="0" borderId="208" xfId="7" applyFont="1" applyBorder="1" applyAlignment="1" applyProtection="1">
      <alignment vertical="center" shrinkToFit="1"/>
      <protection locked="0"/>
    </xf>
    <xf numFmtId="0" fontId="31" fillId="0" borderId="193" xfId="7" applyFont="1" applyBorder="1" applyAlignment="1" applyProtection="1">
      <alignment vertical="center" shrinkToFit="1"/>
      <protection locked="0"/>
    </xf>
    <xf numFmtId="178" fontId="31" fillId="0" borderId="194" xfId="4" applyNumberFormat="1" applyFont="1" applyFill="1" applyBorder="1" applyAlignment="1" applyProtection="1">
      <alignment vertical="center"/>
      <protection hidden="1"/>
    </xf>
    <xf numFmtId="0" fontId="31" fillId="0" borderId="47" xfId="7" applyFont="1" applyBorder="1" applyAlignment="1" applyProtection="1">
      <alignment vertical="center" shrinkToFit="1"/>
      <protection locked="0"/>
    </xf>
    <xf numFmtId="0" fontId="31" fillId="0" borderId="47" xfId="7" applyFont="1" applyBorder="1" applyProtection="1">
      <alignment vertical="center"/>
      <protection locked="0"/>
    </xf>
    <xf numFmtId="0" fontId="31" fillId="0" borderId="47" xfId="7" applyFont="1" applyBorder="1" applyAlignment="1" applyProtection="1">
      <alignment horizontal="center" vertical="center"/>
      <protection locked="0"/>
    </xf>
    <xf numFmtId="0" fontId="31" fillId="0" borderId="209" xfId="7" applyFont="1" applyBorder="1" applyAlignment="1" applyProtection="1">
      <alignment vertical="center" shrinkToFit="1"/>
      <protection locked="0"/>
    </xf>
    <xf numFmtId="0" fontId="31" fillId="0" borderId="185" xfId="7" applyFont="1" applyBorder="1" applyProtection="1">
      <alignment vertical="center"/>
      <protection locked="0"/>
    </xf>
    <xf numFmtId="0" fontId="31" fillId="0" borderId="186" xfId="7" applyFont="1" applyBorder="1" applyProtection="1">
      <alignment vertical="center"/>
      <protection locked="0"/>
    </xf>
    <xf numFmtId="0" fontId="31" fillId="0" borderId="210" xfId="7" applyFont="1" applyBorder="1" applyProtection="1">
      <alignment vertical="center"/>
      <protection locked="0"/>
    </xf>
    <xf numFmtId="0" fontId="31" fillId="0" borderId="210" xfId="7" applyFont="1" applyBorder="1" applyAlignment="1" applyProtection="1">
      <alignment horizontal="center" vertical="center"/>
      <protection locked="0"/>
    </xf>
    <xf numFmtId="178" fontId="31" fillId="7" borderId="211" xfId="4" applyNumberFormat="1" applyFont="1" applyFill="1" applyBorder="1" applyAlignment="1" applyProtection="1">
      <alignment vertical="center"/>
      <protection hidden="1"/>
    </xf>
    <xf numFmtId="0" fontId="31" fillId="0" borderId="184" xfId="7" applyFont="1" applyBorder="1" applyProtection="1">
      <alignment vertical="center"/>
      <protection locked="0"/>
    </xf>
    <xf numFmtId="0" fontId="31" fillId="11" borderId="205" xfId="7" applyFont="1" applyFill="1" applyBorder="1" applyProtection="1">
      <alignment vertical="center"/>
      <protection locked="0"/>
    </xf>
    <xf numFmtId="0" fontId="31" fillId="11" borderId="206" xfId="7" applyFont="1" applyFill="1" applyBorder="1" applyProtection="1">
      <alignment vertical="center"/>
      <protection locked="0"/>
    </xf>
    <xf numFmtId="0" fontId="31" fillId="11" borderId="48" xfId="7" applyFont="1" applyFill="1" applyBorder="1" applyProtection="1">
      <alignment vertical="center"/>
      <protection locked="0"/>
    </xf>
    <xf numFmtId="0" fontId="31" fillId="0" borderId="212" xfId="7" applyFont="1" applyBorder="1" applyAlignment="1" applyProtection="1">
      <alignment vertical="center" shrinkToFit="1"/>
      <protection locked="0"/>
    </xf>
    <xf numFmtId="178" fontId="31" fillId="7" borderId="210" xfId="4" applyNumberFormat="1" applyFont="1" applyFill="1" applyBorder="1" applyAlignment="1" applyProtection="1">
      <alignment vertical="center"/>
      <protection hidden="1"/>
    </xf>
    <xf numFmtId="38" fontId="31" fillId="8" borderId="187" xfId="4" applyFont="1" applyFill="1" applyBorder="1" applyAlignment="1" applyProtection="1">
      <alignment vertical="center"/>
      <protection locked="0"/>
    </xf>
    <xf numFmtId="38" fontId="31" fillId="7" borderId="108" xfId="4" applyFont="1" applyFill="1" applyBorder="1" applyAlignment="1" applyProtection="1">
      <alignment horizontal="right" vertical="center"/>
      <protection hidden="1"/>
    </xf>
    <xf numFmtId="0" fontId="31" fillId="0" borderId="0" xfId="7" applyFont="1" applyAlignment="1" applyProtection="1">
      <alignment horizontal="center" vertical="center"/>
      <protection locked="0"/>
    </xf>
    <xf numFmtId="0" fontId="37" fillId="0" borderId="0" xfId="7" applyFont="1" applyBorder="1" applyAlignment="1" applyProtection="1">
      <alignment horizontal="right" vertical="center"/>
      <protection locked="0"/>
    </xf>
    <xf numFmtId="0" fontId="31" fillId="10" borderId="93" xfId="7" applyFont="1" applyFill="1" applyBorder="1" applyProtection="1">
      <alignment vertical="center"/>
      <protection locked="0"/>
    </xf>
    <xf numFmtId="0" fontId="31" fillId="10" borderId="0" xfId="7" applyFont="1" applyFill="1" applyBorder="1" applyProtection="1">
      <alignment vertical="center"/>
      <protection locked="0"/>
    </xf>
    <xf numFmtId="0" fontId="31" fillId="10" borderId="44" xfId="7" applyFont="1" applyFill="1" applyBorder="1" applyProtection="1">
      <alignment vertical="center"/>
      <protection locked="0"/>
    </xf>
    <xf numFmtId="0" fontId="31" fillId="0" borderId="44" xfId="7" applyFont="1" applyBorder="1" applyProtection="1">
      <alignment vertical="center"/>
      <protection locked="0"/>
    </xf>
    <xf numFmtId="178" fontId="31" fillId="0" borderId="6" xfId="4" applyNumberFormat="1" applyFont="1" applyFill="1" applyBorder="1" applyAlignment="1" applyProtection="1">
      <alignment vertical="center"/>
      <protection locked="0"/>
    </xf>
    <xf numFmtId="0" fontId="31" fillId="0" borderId="147" xfId="7" applyFont="1" applyBorder="1" applyAlignment="1" applyProtection="1">
      <alignment vertical="center" shrinkToFit="1"/>
      <protection locked="0"/>
    </xf>
    <xf numFmtId="178" fontId="31" fillId="7" borderId="90" xfId="4" applyNumberFormat="1" applyFont="1" applyFill="1" applyBorder="1" applyAlignment="1" applyProtection="1">
      <alignment vertical="center"/>
      <protection hidden="1"/>
    </xf>
    <xf numFmtId="0" fontId="31" fillId="0" borderId="108" xfId="7" applyFont="1" applyBorder="1" applyProtection="1">
      <alignment vertical="center"/>
      <protection locked="0"/>
    </xf>
    <xf numFmtId="0" fontId="40" fillId="0" borderId="55" xfId="7" applyFont="1" applyBorder="1" applyProtection="1">
      <alignment vertical="center"/>
      <protection locked="0"/>
    </xf>
    <xf numFmtId="0" fontId="39" fillId="0" borderId="55" xfId="7" applyFont="1" applyBorder="1" applyProtection="1">
      <alignment vertical="center"/>
      <protection locked="0"/>
    </xf>
    <xf numFmtId="0" fontId="44" fillId="0" borderId="55" xfId="7" applyFont="1" applyBorder="1" applyAlignment="1" applyProtection="1">
      <alignment horizontal="right" vertical="center"/>
      <protection locked="0"/>
    </xf>
    <xf numFmtId="193" fontId="31" fillId="0" borderId="6" xfId="4" applyNumberFormat="1" applyFont="1" applyFill="1" applyBorder="1" applyAlignment="1" applyProtection="1">
      <alignment vertical="center"/>
      <protection locked="0"/>
    </xf>
    <xf numFmtId="193" fontId="31" fillId="0" borderId="24" xfId="4" applyNumberFormat="1" applyFont="1" applyFill="1" applyBorder="1" applyAlignment="1" applyProtection="1">
      <alignment vertical="center"/>
      <protection hidden="1"/>
    </xf>
    <xf numFmtId="193" fontId="31" fillId="7" borderId="211" xfId="4" applyNumberFormat="1" applyFont="1" applyFill="1" applyBorder="1" applyAlignment="1" applyProtection="1">
      <alignment vertical="center"/>
      <protection hidden="1"/>
    </xf>
    <xf numFmtId="0" fontId="44" fillId="0" borderId="0" xfId="7" quotePrefix="1" applyFont="1" applyBorder="1" applyAlignment="1" applyProtection="1">
      <alignment horizontal="right" vertical="center"/>
      <protection locked="0"/>
    </xf>
    <xf numFmtId="0" fontId="44" fillId="0" borderId="0" xfId="15" applyFont="1" applyBorder="1" applyProtection="1">
      <alignment vertical="center"/>
      <protection locked="0"/>
    </xf>
    <xf numFmtId="0" fontId="44" fillId="0" borderId="0" xfId="7" applyFont="1" applyBorder="1" applyProtection="1">
      <alignment vertical="center"/>
      <protection locked="0"/>
    </xf>
    <xf numFmtId="0" fontId="44" fillId="0" borderId="0" xfId="7" quotePrefix="1" applyFont="1" applyBorder="1" applyProtection="1">
      <alignment vertical="center"/>
      <protection locked="0"/>
    </xf>
    <xf numFmtId="0" fontId="3" fillId="0" borderId="48" xfId="7" applyBorder="1" applyAlignment="1" applyProtection="1">
      <alignment horizontal="center" vertical="center" wrapText="1"/>
      <protection locked="0"/>
    </xf>
    <xf numFmtId="0" fontId="3" fillId="0" borderId="64" xfId="7" applyBorder="1" applyProtection="1">
      <alignment vertical="center"/>
      <protection locked="0"/>
    </xf>
    <xf numFmtId="0" fontId="31" fillId="0" borderId="213" xfId="7" applyFont="1" applyBorder="1" applyAlignment="1" applyProtection="1">
      <alignment horizontal="center" vertical="center"/>
      <protection locked="0"/>
    </xf>
    <xf numFmtId="178" fontId="3" fillId="0" borderId="64" xfId="4" applyNumberFormat="1" applyFont="1" applyFill="1" applyBorder="1" applyAlignment="1" applyProtection="1">
      <alignment vertical="center"/>
      <protection hidden="1"/>
    </xf>
    <xf numFmtId="0" fontId="3" fillId="0" borderId="207" xfId="7" applyBorder="1" applyAlignment="1" applyProtection="1">
      <alignment vertical="center" shrinkToFit="1"/>
      <protection locked="0"/>
    </xf>
    <xf numFmtId="0" fontId="3" fillId="0" borderId="50" xfId="7" applyBorder="1" applyAlignment="1" applyProtection="1">
      <alignment horizontal="center" vertical="center" wrapText="1"/>
      <protection locked="0"/>
    </xf>
    <xf numFmtId="0" fontId="3" fillId="0" borderId="24" xfId="7" applyBorder="1" applyProtection="1">
      <alignment vertical="center"/>
      <protection locked="0"/>
    </xf>
    <xf numFmtId="0" fontId="31" fillId="0" borderId="26" xfId="7" applyFont="1" applyBorder="1" applyAlignment="1" applyProtection="1">
      <alignment horizontal="center" vertical="center"/>
      <protection locked="0"/>
    </xf>
    <xf numFmtId="178" fontId="3" fillId="0" borderId="24" xfId="4" applyNumberFormat="1" applyFont="1" applyFill="1" applyBorder="1" applyAlignment="1" applyProtection="1">
      <alignment vertical="center"/>
      <protection hidden="1"/>
    </xf>
    <xf numFmtId="0" fontId="3" fillId="0" borderId="196" xfId="7" applyBorder="1" applyAlignment="1" applyProtection="1">
      <alignment vertical="center" shrinkToFit="1"/>
      <protection locked="0"/>
    </xf>
    <xf numFmtId="0" fontId="31" fillId="0" borderId="214" xfId="7" applyFont="1" applyBorder="1" applyAlignment="1" applyProtection="1">
      <alignment vertical="center" wrapText="1"/>
      <protection locked="0"/>
    </xf>
    <xf numFmtId="0" fontId="31" fillId="0" borderId="215" xfId="7" applyFont="1" applyBorder="1" applyAlignment="1" applyProtection="1">
      <alignment vertical="center" wrapText="1"/>
      <protection locked="0"/>
    </xf>
    <xf numFmtId="0" fontId="31" fillId="0" borderId="216" xfId="7" applyFont="1" applyBorder="1" applyAlignment="1" applyProtection="1">
      <alignment vertical="center" wrapText="1"/>
      <protection locked="0"/>
    </xf>
    <xf numFmtId="0" fontId="3" fillId="0" borderId="197" xfId="7" applyBorder="1" applyAlignment="1" applyProtection="1">
      <alignment horizontal="center" vertical="center" wrapText="1"/>
      <protection locked="0"/>
    </xf>
    <xf numFmtId="0" fontId="31" fillId="0" borderId="217" xfId="7" applyFont="1" applyBorder="1" applyProtection="1">
      <alignment vertical="center"/>
      <protection locked="0"/>
    </xf>
    <xf numFmtId="0" fontId="3" fillId="7" borderId="211" xfId="7" applyFill="1" applyBorder="1" applyProtection="1">
      <alignment vertical="center"/>
      <protection hidden="1"/>
    </xf>
    <xf numFmtId="0" fontId="3" fillId="0" borderId="217" xfId="7" applyBorder="1" applyAlignment="1" applyProtection="1">
      <alignment horizontal="center" vertical="center"/>
      <protection locked="0"/>
    </xf>
    <xf numFmtId="178" fontId="3" fillId="7" borderId="211" xfId="4" applyNumberFormat="1" applyFont="1" applyFill="1" applyBorder="1" applyAlignment="1" applyProtection="1">
      <alignment vertical="center"/>
      <protection hidden="1"/>
    </xf>
    <xf numFmtId="0" fontId="3" fillId="0" borderId="184" xfId="7" applyBorder="1" applyAlignment="1" applyProtection="1">
      <alignment horizontal="center" vertical="center"/>
      <protection locked="0"/>
    </xf>
    <xf numFmtId="0" fontId="39" fillId="0" borderId="146" xfId="7" applyFont="1" applyBorder="1" applyAlignment="1" applyProtection="1">
      <alignment horizontal="center" vertical="center"/>
      <protection locked="0"/>
    </xf>
    <xf numFmtId="0" fontId="45" fillId="0" borderId="0" xfId="7" applyFont="1" applyBorder="1" applyAlignment="1" applyProtection="1">
      <alignment horizontal="left" vertical="center"/>
      <protection locked="0"/>
    </xf>
    <xf numFmtId="0" fontId="19" fillId="0" borderId="0" xfId="7" applyFont="1" applyBorder="1" applyAlignment="1" applyProtection="1">
      <alignment horizontal="left" vertical="center"/>
      <protection locked="0"/>
    </xf>
    <xf numFmtId="0" fontId="44" fillId="0" borderId="0" xfId="7" applyFont="1" applyBorder="1" applyAlignment="1" applyProtection="1">
      <alignment shrinkToFit="1"/>
      <protection locked="0"/>
    </xf>
    <xf numFmtId="0" fontId="3" fillId="0" borderId="218" xfId="7" applyBorder="1" applyProtection="1">
      <alignment vertical="center"/>
      <protection locked="0"/>
    </xf>
    <xf numFmtId="0" fontId="3" fillId="0" borderId="219" xfId="7" applyBorder="1" applyProtection="1">
      <alignment vertical="center"/>
      <protection locked="0"/>
    </xf>
    <xf numFmtId="0" fontId="3" fillId="0" borderId="220" xfId="7" applyBorder="1" applyProtection="1">
      <alignment vertical="center"/>
      <protection locked="0"/>
    </xf>
    <xf numFmtId="0" fontId="3" fillId="0" borderId="221" xfId="7" applyBorder="1" applyProtection="1">
      <alignment vertical="center"/>
      <protection locked="0"/>
    </xf>
    <xf numFmtId="0" fontId="3" fillId="0" borderId="222" xfId="7" applyBorder="1" applyProtection="1">
      <alignment vertical="center"/>
      <protection locked="0"/>
    </xf>
    <xf numFmtId="38" fontId="30" fillId="0" borderId="133" xfId="4" applyFont="1" applyFill="1" applyBorder="1" applyProtection="1">
      <alignment vertical="center"/>
      <protection locked="0"/>
    </xf>
    <xf numFmtId="0" fontId="3" fillId="0" borderId="223" xfId="7" applyBorder="1" applyProtection="1">
      <alignment vertical="center"/>
      <protection locked="0"/>
    </xf>
    <xf numFmtId="0" fontId="3" fillId="0" borderId="224" xfId="7" applyBorder="1" applyProtection="1">
      <alignment vertical="center"/>
      <protection locked="0"/>
    </xf>
    <xf numFmtId="0" fontId="3" fillId="0" borderId="225" xfId="7" applyBorder="1" applyProtection="1">
      <alignment vertical="center"/>
      <protection locked="0"/>
    </xf>
    <xf numFmtId="0" fontId="3" fillId="0" borderId="226" xfId="7" applyBorder="1" applyProtection="1">
      <alignment vertical="center"/>
      <protection locked="0"/>
    </xf>
    <xf numFmtId="0" fontId="3" fillId="0" borderId="116" xfId="7" applyBorder="1" applyProtection="1">
      <alignment vertical="center"/>
      <protection locked="0"/>
    </xf>
    <xf numFmtId="38" fontId="30" fillId="0" borderId="136" xfId="4" applyFont="1" applyFill="1" applyBorder="1" applyProtection="1">
      <alignment vertical="center"/>
      <protection locked="0"/>
    </xf>
    <xf numFmtId="0" fontId="3" fillId="0" borderId="227" xfId="7" applyBorder="1" applyProtection="1">
      <alignment vertical="center"/>
      <protection locked="0"/>
    </xf>
    <xf numFmtId="0" fontId="3" fillId="0" borderId="15" xfId="7" applyBorder="1" applyProtection="1">
      <alignment vertical="center"/>
      <protection locked="0"/>
    </xf>
    <xf numFmtId="38" fontId="30" fillId="0" borderId="138" xfId="4" applyFont="1" applyFill="1" applyBorder="1" applyProtection="1">
      <alignment vertical="center"/>
      <protection locked="0"/>
    </xf>
    <xf numFmtId="0" fontId="3" fillId="0" borderId="178" xfId="7" applyBorder="1" applyProtection="1">
      <alignment vertical="center"/>
      <protection locked="0"/>
    </xf>
    <xf numFmtId="0" fontId="3" fillId="0" borderId="95" xfId="7" applyBorder="1" applyAlignment="1" applyProtection="1">
      <alignment horizontal="right" vertical="center"/>
      <protection locked="0"/>
    </xf>
    <xf numFmtId="0" fontId="3" fillId="0" borderId="33" xfId="7" applyBorder="1" applyProtection="1">
      <alignment vertical="center"/>
      <protection locked="0"/>
    </xf>
    <xf numFmtId="38" fontId="30" fillId="0" borderId="130" xfId="4" applyFont="1" applyFill="1" applyBorder="1" applyProtection="1">
      <alignment vertical="center"/>
      <protection locked="0"/>
    </xf>
    <xf numFmtId="0" fontId="3" fillId="0" borderId="228" xfId="7" applyBorder="1" applyProtection="1">
      <alignment vertical="center"/>
      <protection locked="0"/>
    </xf>
    <xf numFmtId="0" fontId="3" fillId="0" borderId="229" xfId="7" applyBorder="1" applyProtection="1">
      <alignment vertical="center"/>
      <protection locked="0"/>
    </xf>
    <xf numFmtId="0" fontId="3" fillId="0" borderId="230" xfId="7" applyBorder="1" applyProtection="1">
      <alignment vertical="center"/>
      <protection locked="0"/>
    </xf>
    <xf numFmtId="0" fontId="3" fillId="0" borderId="231" xfId="7" applyBorder="1" applyProtection="1">
      <alignment vertical="center"/>
      <protection locked="0"/>
    </xf>
    <xf numFmtId="0" fontId="3" fillId="0" borderId="232" xfId="7" applyBorder="1" applyProtection="1">
      <alignment vertical="center"/>
      <protection locked="0"/>
    </xf>
    <xf numFmtId="38" fontId="30" fillId="0" borderId="139" xfId="4" applyFont="1" applyFill="1" applyBorder="1" applyProtection="1">
      <alignment vertical="center"/>
      <protection locked="0"/>
    </xf>
    <xf numFmtId="38" fontId="30" fillId="0" borderId="233" xfId="4" applyFont="1" applyFill="1" applyBorder="1" applyProtection="1">
      <alignment vertical="center"/>
      <protection locked="0"/>
    </xf>
    <xf numFmtId="0" fontId="3" fillId="0" borderId="105" xfId="7" applyBorder="1" applyProtection="1">
      <alignment vertical="center"/>
      <protection locked="0"/>
    </xf>
    <xf numFmtId="38" fontId="30" fillId="0" borderId="155" xfId="4" applyFont="1" applyFill="1" applyBorder="1" applyProtection="1">
      <alignment vertical="center"/>
      <protection locked="0"/>
    </xf>
    <xf numFmtId="38" fontId="30" fillId="0" borderId="131" xfId="4" applyFont="1" applyFill="1" applyBorder="1" applyProtection="1">
      <alignment vertical="center"/>
      <protection locked="0"/>
    </xf>
    <xf numFmtId="0" fontId="3" fillId="0" borderId="234" xfId="7" applyBorder="1" applyProtection="1">
      <alignment vertical="center"/>
      <protection locked="0"/>
    </xf>
    <xf numFmtId="0" fontId="3" fillId="0" borderId="235" xfId="7" applyBorder="1" applyProtection="1">
      <alignment vertical="center"/>
      <protection locked="0"/>
    </xf>
    <xf numFmtId="0" fontId="3" fillId="0" borderId="236" xfId="7" applyBorder="1" applyProtection="1">
      <alignment vertical="center"/>
      <protection locked="0"/>
    </xf>
    <xf numFmtId="0" fontId="3" fillId="0" borderId="147" xfId="7" applyBorder="1" applyProtection="1">
      <alignment vertical="center"/>
      <protection locked="0"/>
    </xf>
    <xf numFmtId="0" fontId="3" fillId="0" borderId="237" xfId="7" applyBorder="1" applyAlignment="1" applyProtection="1">
      <alignment horizontal="right" vertical="center"/>
      <protection locked="0"/>
    </xf>
    <xf numFmtId="0" fontId="3" fillId="0" borderId="33" xfId="7" applyBorder="1" applyAlignment="1" applyProtection="1">
      <alignment horizontal="right" vertical="center"/>
      <protection locked="0"/>
    </xf>
    <xf numFmtId="0" fontId="3" fillId="0" borderId="79" xfId="7" applyBorder="1" applyProtection="1">
      <alignment vertical="center"/>
      <protection locked="0"/>
    </xf>
    <xf numFmtId="0" fontId="3" fillId="0" borderId="238" xfId="7" applyBorder="1" applyProtection="1">
      <alignment vertical="center"/>
      <protection locked="0"/>
    </xf>
    <xf numFmtId="0" fontId="30" fillId="0" borderId="85" xfId="7" applyFont="1" applyBorder="1" applyAlignment="1" applyProtection="1">
      <alignment vertical="center" wrapText="1"/>
      <protection locked="0"/>
    </xf>
    <xf numFmtId="0" fontId="3" fillId="0" borderId="239" xfId="7" applyBorder="1" applyProtection="1">
      <alignment vertical="center"/>
      <protection locked="0"/>
    </xf>
    <xf numFmtId="9" fontId="60" fillId="0" borderId="93" xfId="2" applyFont="1" applyFill="1" applyBorder="1" applyProtection="1">
      <alignment vertical="center"/>
      <protection locked="0"/>
    </xf>
    <xf numFmtId="0" fontId="3" fillId="0" borderId="117" xfId="7" applyBorder="1" applyProtection="1">
      <alignment vertical="center"/>
      <protection locked="0"/>
    </xf>
    <xf numFmtId="0" fontId="3" fillId="0" borderId="110" xfId="7" applyBorder="1" applyProtection="1">
      <alignment vertical="center"/>
      <protection locked="0"/>
    </xf>
    <xf numFmtId="0" fontId="3" fillId="0" borderId="19" xfId="7" applyBorder="1" applyAlignment="1" applyProtection="1">
      <alignment horizontal="right" vertical="center"/>
      <protection locked="0"/>
    </xf>
    <xf numFmtId="0" fontId="3" fillId="0" borderId="31" xfId="7" applyBorder="1" applyAlignment="1" applyProtection="1">
      <protection locked="0"/>
    </xf>
    <xf numFmtId="0" fontId="3" fillId="0" borderId="44" xfId="7" applyBorder="1" applyProtection="1">
      <alignment vertical="center"/>
      <protection locked="0"/>
    </xf>
    <xf numFmtId="0" fontId="3" fillId="0" borderId="240" xfId="7" applyBorder="1" applyProtection="1">
      <alignment vertical="center"/>
      <protection locked="0"/>
    </xf>
    <xf numFmtId="0" fontId="3" fillId="0" borderId="43" xfId="7" applyBorder="1" applyAlignment="1" applyProtection="1">
      <alignment horizontal="right" vertical="center"/>
      <protection locked="0"/>
    </xf>
    <xf numFmtId="0" fontId="3" fillId="0" borderId="31" xfId="7" applyBorder="1" applyProtection="1">
      <alignment vertical="center"/>
      <protection locked="0"/>
    </xf>
    <xf numFmtId="0" fontId="3" fillId="0" borderId="85" xfId="7" applyBorder="1" applyAlignment="1" applyProtection="1">
      <alignment horizontal="right" vertical="center"/>
      <protection locked="0"/>
    </xf>
    <xf numFmtId="0" fontId="3" fillId="0" borderId="44" xfId="7" applyBorder="1" applyAlignment="1" applyProtection="1">
      <alignment horizontal="right" vertical="center"/>
      <protection locked="0"/>
    </xf>
    <xf numFmtId="0" fontId="3" fillId="0" borderId="18" xfId="7" applyBorder="1" applyAlignment="1" applyProtection="1">
      <alignment horizontal="right" vertical="center"/>
      <protection locked="0"/>
    </xf>
    <xf numFmtId="0" fontId="3" fillId="0" borderId="20" xfId="7" applyBorder="1" applyProtection="1">
      <alignment vertical="center"/>
      <protection locked="0"/>
    </xf>
    <xf numFmtId="0" fontId="3" fillId="0" borderId="122" xfId="7" applyBorder="1" applyProtection="1">
      <alignment vertical="center"/>
      <protection locked="0"/>
    </xf>
    <xf numFmtId="0" fontId="3" fillId="0" borderId="157" xfId="7" applyBorder="1" applyAlignment="1" applyProtection="1">
      <alignment vertical="center" wrapText="1"/>
      <protection locked="0"/>
    </xf>
    <xf numFmtId="0" fontId="3" fillId="0" borderId="98" xfId="7" applyBorder="1" applyAlignment="1" applyProtection="1">
      <alignment horizontal="right" vertical="center"/>
      <protection locked="0"/>
    </xf>
    <xf numFmtId="0" fontId="3" fillId="0" borderId="98" xfId="7" applyBorder="1" applyProtection="1">
      <alignment vertical="center"/>
      <protection locked="0"/>
    </xf>
    <xf numFmtId="0" fontId="3" fillId="0" borderId="132" xfId="7" applyBorder="1" applyProtection="1">
      <alignment vertical="center"/>
      <protection locked="0"/>
    </xf>
    <xf numFmtId="0" fontId="30" fillId="0" borderId="49" xfId="7" applyFont="1" applyBorder="1" applyProtection="1">
      <alignment vertical="center"/>
      <protection locked="0"/>
    </xf>
    <xf numFmtId="0" fontId="30" fillId="0" borderId="0" xfId="7" applyFont="1" applyBorder="1" applyAlignment="1" applyProtection="1">
      <alignment horizontal="right" vertical="center"/>
      <protection locked="0"/>
    </xf>
    <xf numFmtId="38" fontId="30" fillId="0" borderId="0" xfId="4" applyFont="1" applyFill="1" applyBorder="1" applyProtection="1">
      <alignment vertical="center"/>
      <protection locked="0"/>
    </xf>
    <xf numFmtId="0" fontId="19" fillId="0" borderId="0" xfId="7" applyFont="1" applyBorder="1" applyProtection="1">
      <alignment vertical="center"/>
      <protection locked="0"/>
    </xf>
    <xf numFmtId="0" fontId="19" fillId="0" borderId="0" xfId="7" applyFont="1" applyProtection="1">
      <alignment vertical="center"/>
      <protection locked="0"/>
    </xf>
    <xf numFmtId="0" fontId="48" fillId="0" borderId="0" xfId="7" applyFont="1" applyBorder="1" applyAlignment="1" applyProtection="1">
      <alignment horizontal="center" vertical="distributed" wrapText="1"/>
      <protection locked="0"/>
    </xf>
    <xf numFmtId="0" fontId="48" fillId="0" borderId="0" xfId="7" applyFont="1" applyBorder="1" applyAlignment="1" applyProtection="1">
      <alignment horizontal="center" vertical="distributed"/>
      <protection locked="0"/>
    </xf>
    <xf numFmtId="0" fontId="3" fillId="0" borderId="127" xfId="7" applyBorder="1" applyProtection="1">
      <alignment vertical="center"/>
      <protection locked="0"/>
    </xf>
    <xf numFmtId="0" fontId="3" fillId="0" borderId="128" xfId="7" applyBorder="1" applyProtection="1">
      <alignment vertical="center"/>
      <protection locked="0"/>
    </xf>
    <xf numFmtId="0" fontId="3" fillId="0" borderId="241" xfId="7" applyBorder="1" applyProtection="1">
      <alignment vertical="center"/>
      <protection locked="0"/>
    </xf>
    <xf numFmtId="0" fontId="3" fillId="0" borderId="242" xfId="7" applyBorder="1" applyProtection="1">
      <alignment vertical="center"/>
      <protection locked="0"/>
    </xf>
    <xf numFmtId="0" fontId="3" fillId="0" borderId="243" xfId="7" applyBorder="1" applyProtection="1">
      <alignment vertical="center"/>
      <protection locked="0"/>
    </xf>
    <xf numFmtId="0" fontId="3" fillId="0" borderId="91" xfId="7" applyBorder="1" applyProtection="1">
      <alignment vertical="center"/>
      <protection locked="0"/>
    </xf>
    <xf numFmtId="0" fontId="3" fillId="0" borderId="17" xfId="7" applyBorder="1" applyProtection="1">
      <alignment vertical="center"/>
      <protection locked="0"/>
    </xf>
    <xf numFmtId="0" fontId="3" fillId="0" borderId="43" xfId="7" applyBorder="1" applyProtection="1">
      <alignment vertical="center"/>
      <protection locked="0"/>
    </xf>
    <xf numFmtId="0" fontId="3" fillId="0" borderId="53" xfId="7" applyBorder="1" applyProtection="1">
      <alignment vertical="center"/>
      <protection locked="0"/>
    </xf>
    <xf numFmtId="38" fontId="30" fillId="0" borderId="179" xfId="4" applyFont="1" applyFill="1" applyBorder="1" applyProtection="1">
      <alignment vertical="center"/>
      <protection locked="0"/>
    </xf>
    <xf numFmtId="0" fontId="3" fillId="0" borderId="140" xfId="7" applyBorder="1" applyProtection="1">
      <alignment vertical="center"/>
      <protection locked="0"/>
    </xf>
    <xf numFmtId="0" fontId="3" fillId="0" borderId="111" xfId="7" applyBorder="1" applyProtection="1">
      <alignment vertical="center"/>
      <protection locked="0"/>
    </xf>
    <xf numFmtId="0" fontId="3" fillId="0" borderId="244" xfId="7" applyBorder="1" applyProtection="1">
      <alignment vertical="center"/>
      <protection locked="0"/>
    </xf>
    <xf numFmtId="0" fontId="3" fillId="0" borderId="239" xfId="7" applyBorder="1" applyAlignment="1" applyProtection="1">
      <alignment horizontal="centerContinuous" vertical="center"/>
      <protection locked="0"/>
    </xf>
    <xf numFmtId="0" fontId="3" fillId="0" borderId="117" xfId="7" applyBorder="1" applyAlignment="1" applyProtection="1">
      <alignment horizontal="centerContinuous" vertical="center"/>
      <protection locked="0"/>
    </xf>
    <xf numFmtId="0" fontId="3" fillId="0" borderId="135" xfId="7" applyBorder="1" applyAlignment="1" applyProtection="1">
      <alignment vertical="center" wrapText="1"/>
      <protection locked="0"/>
    </xf>
    <xf numFmtId="0" fontId="3" fillId="0" borderId="117" xfId="7" applyBorder="1" applyAlignment="1" applyProtection="1">
      <alignment vertical="center" wrapText="1"/>
      <protection locked="0"/>
    </xf>
    <xf numFmtId="0" fontId="3" fillId="0" borderId="118" xfId="7" applyBorder="1" applyAlignment="1" applyProtection="1">
      <alignment vertical="center" wrapText="1"/>
      <protection locked="0"/>
    </xf>
    <xf numFmtId="0" fontId="3" fillId="0" borderId="69" xfId="7" applyBorder="1" applyAlignment="1" applyProtection="1">
      <alignment horizontal="centerContinuous" vertical="center"/>
      <protection locked="0"/>
    </xf>
    <xf numFmtId="0" fontId="3" fillId="0" borderId="14" xfId="7" applyBorder="1" applyAlignment="1" applyProtection="1">
      <alignment vertical="center" wrapText="1"/>
      <protection locked="0"/>
    </xf>
    <xf numFmtId="0" fontId="3" fillId="0" borderId="69" xfId="7" applyBorder="1" applyAlignment="1" applyProtection="1">
      <alignment vertical="center" wrapText="1"/>
      <protection locked="0"/>
    </xf>
    <xf numFmtId="0" fontId="3" fillId="0" borderId="244" xfId="7" applyBorder="1" applyAlignment="1" applyProtection="1">
      <alignment vertical="center" wrapText="1"/>
      <protection locked="0"/>
    </xf>
    <xf numFmtId="0" fontId="3" fillId="0" borderId="212" xfId="7" applyBorder="1" applyAlignment="1" applyProtection="1">
      <alignment vertical="center" wrapText="1"/>
      <protection locked="0"/>
    </xf>
    <xf numFmtId="0" fontId="3" fillId="0" borderId="245" xfId="7" applyBorder="1" applyAlignment="1" applyProtection="1">
      <alignment vertical="center" wrapText="1"/>
      <protection locked="0"/>
    </xf>
    <xf numFmtId="0" fontId="3" fillId="0" borderId="2" xfId="7" applyBorder="1" applyAlignment="1" applyProtection="1">
      <alignment vertical="center" wrapText="1"/>
      <protection locked="0"/>
    </xf>
    <xf numFmtId="0" fontId="3" fillId="0" borderId="182" xfId="7" applyBorder="1" applyAlignment="1" applyProtection="1">
      <alignment vertical="center" wrapText="1"/>
      <protection locked="0"/>
    </xf>
    <xf numFmtId="38" fontId="30" fillId="0" borderId="183" xfId="4" applyFont="1" applyFill="1" applyBorder="1" applyProtection="1">
      <alignment vertical="center"/>
      <protection locked="0"/>
    </xf>
    <xf numFmtId="0" fontId="3" fillId="0" borderId="4" xfId="7" applyBorder="1" applyProtection="1">
      <alignment vertical="center"/>
      <protection locked="0"/>
    </xf>
    <xf numFmtId="0" fontId="3" fillId="0" borderId="246" xfId="7" applyBorder="1" applyProtection="1">
      <alignment vertical="center"/>
      <protection locked="0"/>
    </xf>
    <xf numFmtId="0" fontId="3" fillId="0" borderId="247" xfId="7" applyBorder="1" applyAlignment="1" applyProtection="1">
      <alignment horizontal="centerContinuous" vertical="center"/>
      <protection locked="0"/>
    </xf>
    <xf numFmtId="38" fontId="30" fillId="0" borderId="248" xfId="4" applyFont="1" applyFill="1" applyBorder="1" applyProtection="1">
      <alignment vertical="center"/>
      <protection locked="0"/>
    </xf>
    <xf numFmtId="0" fontId="3" fillId="0" borderId="55" xfId="7" applyBorder="1" applyProtection="1">
      <alignment vertical="center"/>
      <protection locked="0"/>
    </xf>
    <xf numFmtId="0" fontId="40" fillId="0" borderId="0" xfId="7" applyFont="1" applyBorder="1" applyProtection="1">
      <alignment vertical="center"/>
      <protection locked="0"/>
    </xf>
    <xf numFmtId="0" fontId="39" fillId="0" borderId="94" xfId="7" applyFont="1" applyBorder="1" applyProtection="1">
      <alignment vertical="center"/>
      <protection locked="0"/>
    </xf>
    <xf numFmtId="0" fontId="39" fillId="0" borderId="125" xfId="7" applyFont="1" applyBorder="1" applyAlignment="1" applyProtection="1">
      <alignment horizontal="center" vertical="center"/>
      <protection locked="0"/>
    </xf>
    <xf numFmtId="0" fontId="39" fillId="0" borderId="146" xfId="7" applyFont="1" applyBorder="1" applyAlignment="1" applyProtection="1">
      <alignment horizontal="center" vertical="center" shrinkToFit="1"/>
      <protection locked="0"/>
    </xf>
    <xf numFmtId="9" fontId="31" fillId="0" borderId="93" xfId="2" applyFont="1" applyFill="1" applyBorder="1" applyProtection="1">
      <alignment vertical="center"/>
      <protection locked="0"/>
    </xf>
    <xf numFmtId="38" fontId="60" fillId="0" borderId="183" xfId="4" applyFont="1" applyFill="1" applyBorder="1" applyProtection="1">
      <alignment vertical="center"/>
      <protection locked="0"/>
    </xf>
    <xf numFmtId="0" fontId="3" fillId="0" borderId="249" xfId="7" applyBorder="1" applyProtection="1">
      <alignment vertical="center"/>
      <protection locked="0"/>
    </xf>
    <xf numFmtId="0" fontId="3" fillId="0" borderId="250" xfId="7" applyBorder="1" applyProtection="1">
      <alignment vertical="center"/>
      <protection locked="0"/>
    </xf>
    <xf numFmtId="0" fontId="3" fillId="0" borderId="251" xfId="7" applyBorder="1" applyProtection="1">
      <alignment vertical="center"/>
      <protection locked="0"/>
    </xf>
    <xf numFmtId="0" fontId="3" fillId="0" borderId="252" xfId="7" applyBorder="1" applyProtection="1">
      <alignment vertical="center"/>
      <protection locked="0"/>
    </xf>
    <xf numFmtId="0" fontId="3" fillId="0" borderId="81" xfId="7" applyBorder="1" applyProtection="1">
      <alignment vertical="center"/>
      <protection locked="0"/>
    </xf>
    <xf numFmtId="0" fontId="3" fillId="0" borderId="232" xfId="7" quotePrefix="1" applyBorder="1" applyProtection="1">
      <alignment vertical="center"/>
      <protection locked="0"/>
    </xf>
    <xf numFmtId="0" fontId="3" fillId="0" borderId="119" xfId="7" applyBorder="1" applyProtection="1">
      <alignment vertical="center"/>
      <protection locked="0"/>
    </xf>
    <xf numFmtId="0" fontId="3" fillId="0" borderId="253" xfId="7" applyBorder="1" applyProtection="1">
      <alignment vertical="center"/>
      <protection locked="0"/>
    </xf>
    <xf numFmtId="0" fontId="3" fillId="0" borderId="228" xfId="7" applyBorder="1" applyAlignment="1" applyProtection="1">
      <alignment horizontal="centerContinuous" vertical="center"/>
      <protection locked="0"/>
    </xf>
    <xf numFmtId="0" fontId="3" fillId="0" borderId="229" xfId="7" applyBorder="1" applyAlignment="1" applyProtection="1">
      <alignment horizontal="centerContinuous" vertical="center"/>
      <protection locked="0"/>
    </xf>
    <xf numFmtId="0" fontId="3" fillId="0" borderId="223" xfId="7" applyBorder="1" applyAlignment="1" applyProtection="1">
      <alignment horizontal="centerContinuous" vertical="center"/>
      <protection locked="0"/>
    </xf>
    <xf numFmtId="0" fontId="3" fillId="0" borderId="224" xfId="7" applyBorder="1" applyAlignment="1" applyProtection="1">
      <alignment horizontal="centerContinuous" vertical="center"/>
      <protection locked="0"/>
    </xf>
    <xf numFmtId="0" fontId="3" fillId="0" borderId="227" xfId="7" applyBorder="1" applyAlignment="1" applyProtection="1">
      <alignment horizontal="centerContinuous" vertical="center"/>
      <protection locked="0"/>
    </xf>
    <xf numFmtId="0" fontId="3" fillId="0" borderId="250" xfId="7" applyBorder="1" applyAlignment="1" applyProtection="1">
      <alignment horizontal="centerContinuous" vertical="center"/>
      <protection locked="0"/>
    </xf>
    <xf numFmtId="0" fontId="3" fillId="0" borderId="120" xfId="7" applyBorder="1" applyProtection="1">
      <alignment vertical="center"/>
      <protection locked="0"/>
    </xf>
    <xf numFmtId="0" fontId="3" fillId="0" borderId="141" xfId="7" applyBorder="1" applyProtection="1">
      <alignment vertical="center"/>
      <protection locked="0"/>
    </xf>
    <xf numFmtId="0" fontId="3" fillId="0" borderId="254" xfId="7" applyBorder="1" applyProtection="1">
      <alignment vertical="center"/>
      <protection locked="0"/>
    </xf>
    <xf numFmtId="0" fontId="3" fillId="0" borderId="135" xfId="7" applyBorder="1" applyProtection="1">
      <alignment vertical="center"/>
      <protection locked="0"/>
    </xf>
    <xf numFmtId="0" fontId="3" fillId="0" borderId="255" xfId="7" applyBorder="1" applyProtection="1">
      <alignment vertical="center"/>
      <protection locked="0"/>
    </xf>
    <xf numFmtId="0" fontId="3" fillId="0" borderId="256" xfId="7" applyBorder="1" applyProtection="1">
      <alignment vertical="center"/>
      <protection locked="0"/>
    </xf>
    <xf numFmtId="38" fontId="30" fillId="0" borderId="257" xfId="4" applyFont="1" applyFill="1" applyBorder="1" applyProtection="1">
      <alignment vertical="center"/>
      <protection locked="0"/>
    </xf>
    <xf numFmtId="0" fontId="3" fillId="0" borderId="249" xfId="7" applyBorder="1" applyAlignment="1" applyProtection="1">
      <alignment horizontal="centerContinuous" vertical="center"/>
      <protection locked="0"/>
    </xf>
    <xf numFmtId="0" fontId="3" fillId="0" borderId="110" xfId="7" applyBorder="1" applyAlignment="1" applyProtection="1">
      <alignment horizontal="right" vertical="center"/>
      <protection locked="0"/>
    </xf>
    <xf numFmtId="0" fontId="3" fillId="0" borderId="157" xfId="7" applyBorder="1" applyProtection="1">
      <alignment vertical="center"/>
      <protection locked="0"/>
    </xf>
    <xf numFmtId="0" fontId="3" fillId="0" borderId="97" xfId="7" applyBorder="1" applyAlignment="1" applyProtection="1">
      <alignment horizontal="right" vertical="center"/>
      <protection locked="0"/>
    </xf>
    <xf numFmtId="0" fontId="3" fillId="0" borderId="99" xfId="7" applyBorder="1" applyProtection="1">
      <alignment vertical="center"/>
      <protection locked="0"/>
    </xf>
    <xf numFmtId="0" fontId="3" fillId="0" borderId="7" xfId="7" applyBorder="1" applyProtection="1">
      <alignment vertical="center"/>
      <protection locked="0"/>
    </xf>
    <xf numFmtId="0" fontId="3" fillId="0" borderId="150" xfId="7" applyBorder="1" applyProtection="1">
      <alignment vertical="center"/>
      <protection locked="0"/>
    </xf>
    <xf numFmtId="0" fontId="3" fillId="0" borderId="82" xfId="7" applyBorder="1" applyProtection="1">
      <alignment vertical="center"/>
      <protection locked="0"/>
    </xf>
    <xf numFmtId="0" fontId="3" fillId="0" borderId="258" xfId="7" applyBorder="1" applyAlignment="1" applyProtection="1">
      <alignment horizontal="left" vertical="center"/>
      <protection locked="0"/>
    </xf>
    <xf numFmtId="0" fontId="3" fillId="0" borderId="12" xfId="7" applyBorder="1" applyProtection="1">
      <alignment vertical="center"/>
      <protection locked="0"/>
    </xf>
    <xf numFmtId="0" fontId="3" fillId="0" borderId="259" xfId="7" applyBorder="1" applyProtection="1">
      <alignment vertical="center"/>
      <protection locked="0"/>
    </xf>
    <xf numFmtId="0" fontId="3" fillId="0" borderId="223" xfId="7" applyBorder="1" applyAlignment="1" applyProtection="1">
      <alignment horizontal="left" vertical="center"/>
      <protection locked="0"/>
    </xf>
    <xf numFmtId="0" fontId="3" fillId="0" borderId="118" xfId="7" applyBorder="1" applyProtection="1">
      <alignment vertical="center"/>
      <protection locked="0"/>
    </xf>
    <xf numFmtId="0" fontId="3" fillId="0" borderId="227" xfId="7" applyBorder="1" applyAlignment="1" applyProtection="1">
      <alignment horizontal="left" vertical="center"/>
      <protection locked="0"/>
    </xf>
    <xf numFmtId="0" fontId="3" fillId="0" borderId="120" xfId="7" applyBorder="1" applyAlignment="1" applyProtection="1">
      <alignment horizontal="centerContinuous" vertical="center"/>
      <protection locked="0"/>
    </xf>
    <xf numFmtId="38" fontId="30" fillId="0" borderId="260" xfId="4" applyFont="1" applyFill="1" applyBorder="1" applyProtection="1">
      <alignment vertical="center"/>
      <protection locked="0"/>
    </xf>
    <xf numFmtId="0" fontId="3" fillId="0" borderId="228" xfId="7" applyBorder="1" applyAlignment="1" applyProtection="1">
      <alignment horizontal="left" vertical="center"/>
      <protection locked="0"/>
    </xf>
    <xf numFmtId="0" fontId="3" fillId="0" borderId="245" xfId="7" applyBorder="1" applyProtection="1">
      <alignment vertical="center"/>
      <protection locked="0"/>
    </xf>
    <xf numFmtId="38" fontId="30" fillId="0" borderId="112" xfId="4" applyFont="1" applyFill="1" applyBorder="1" applyProtection="1">
      <alignment vertical="center"/>
      <protection locked="0"/>
    </xf>
    <xf numFmtId="38" fontId="30" fillId="0" borderId="190" xfId="4" applyFont="1" applyFill="1" applyBorder="1" applyProtection="1">
      <alignment vertical="center"/>
      <protection locked="0"/>
    </xf>
    <xf numFmtId="0" fontId="45" fillId="0" borderId="0" xfId="7" applyFont="1" applyBorder="1" applyProtection="1">
      <alignment vertical="center"/>
      <protection locked="0"/>
    </xf>
    <xf numFmtId="0" fontId="3" fillId="0" borderId="0" xfId="7" applyBorder="1" applyAlignment="1" applyProtection="1">
      <alignment horizontal="center" vertical="center" wrapText="1"/>
      <protection locked="0"/>
    </xf>
    <xf numFmtId="38" fontId="31" fillId="7" borderId="129" xfId="4" applyFont="1" applyFill="1" applyBorder="1" applyProtection="1">
      <alignment vertical="center"/>
      <protection hidden="1"/>
    </xf>
    <xf numFmtId="0" fontId="32" fillId="0" borderId="93" xfId="7" applyFont="1" applyBorder="1" applyProtection="1">
      <alignment vertical="center"/>
      <protection locked="0"/>
    </xf>
    <xf numFmtId="38" fontId="31" fillId="7" borderId="130" xfId="4" applyFont="1" applyFill="1" applyBorder="1" applyProtection="1">
      <alignment vertical="center"/>
      <protection hidden="1"/>
    </xf>
    <xf numFmtId="38" fontId="31" fillId="7" borderId="112" xfId="4" applyFont="1" applyFill="1" applyBorder="1" applyProtection="1">
      <alignment vertical="center"/>
      <protection hidden="1"/>
    </xf>
    <xf numFmtId="38" fontId="31" fillId="7" borderId="161" xfId="4" applyFont="1" applyFill="1" applyBorder="1" applyProtection="1">
      <alignment vertical="center"/>
      <protection hidden="1"/>
    </xf>
    <xf numFmtId="38" fontId="31" fillId="7" borderId="165" xfId="4" applyFont="1" applyFill="1" applyBorder="1" applyProtection="1">
      <alignment vertical="center"/>
      <protection hidden="1"/>
    </xf>
    <xf numFmtId="38" fontId="31" fillId="7" borderId="155" xfId="4" applyFont="1" applyFill="1" applyBorder="1" applyProtection="1">
      <alignment vertical="center"/>
      <protection hidden="1"/>
    </xf>
    <xf numFmtId="9" fontId="32" fillId="0" borderId="93" xfId="2" applyFont="1" applyFill="1" applyBorder="1" applyProtection="1">
      <alignment vertical="center"/>
      <protection locked="0"/>
    </xf>
    <xf numFmtId="38" fontId="31" fillId="7" borderId="168" xfId="4" applyFont="1" applyFill="1" applyBorder="1" applyProtection="1">
      <alignment vertical="center"/>
      <protection hidden="1"/>
    </xf>
    <xf numFmtId="38" fontId="31" fillId="7" borderId="171" xfId="4" applyFont="1" applyFill="1" applyBorder="1" applyProtection="1">
      <alignment vertical="center"/>
      <protection hidden="1"/>
    </xf>
    <xf numFmtId="38" fontId="31" fillId="7" borderId="131" xfId="4" applyFont="1" applyFill="1" applyBorder="1" applyProtection="1">
      <alignment vertical="center"/>
      <protection hidden="1"/>
    </xf>
    <xf numFmtId="38" fontId="31" fillId="7" borderId="176" xfId="4" applyFont="1" applyFill="1" applyBorder="1" applyProtection="1">
      <alignment vertical="center"/>
      <protection hidden="1"/>
    </xf>
    <xf numFmtId="38" fontId="31" fillId="7" borderId="179" xfId="4" applyFont="1" applyFill="1" applyBorder="1" applyProtection="1">
      <alignment vertical="center"/>
      <protection hidden="1"/>
    </xf>
    <xf numFmtId="38" fontId="31" fillId="0" borderId="130" xfId="4" applyFont="1" applyFill="1" applyBorder="1" applyProtection="1">
      <alignment vertical="center"/>
      <protection locked="0"/>
    </xf>
    <xf numFmtId="38" fontId="31" fillId="7" borderId="190" xfId="4" applyFont="1" applyFill="1" applyBorder="1" applyProtection="1">
      <alignment vertical="center"/>
      <protection hidden="1"/>
    </xf>
    <xf numFmtId="178" fontId="31" fillId="0" borderId="24" xfId="4" applyNumberFormat="1" applyFont="1" applyFill="1" applyBorder="1" applyAlignment="1" applyProtection="1">
      <alignment vertical="center"/>
      <protection locked="0"/>
    </xf>
    <xf numFmtId="178" fontId="31" fillId="0" borderId="261" xfId="4" applyNumberFormat="1" applyFont="1" applyFill="1" applyBorder="1" applyAlignment="1" applyProtection="1">
      <alignment vertical="center"/>
      <protection locked="0"/>
    </xf>
    <xf numFmtId="178" fontId="31" fillId="0" borderId="51" xfId="4" applyNumberFormat="1" applyFont="1" applyFill="1" applyBorder="1" applyAlignment="1" applyProtection="1">
      <alignment vertical="center"/>
      <protection locked="0"/>
    </xf>
    <xf numFmtId="178" fontId="31" fillId="0" borderId="65" xfId="4" applyNumberFormat="1" applyFont="1" applyFill="1" applyBorder="1" applyAlignment="1" applyProtection="1">
      <alignment vertical="center"/>
      <protection locked="0"/>
    </xf>
    <xf numFmtId="0" fontId="31" fillId="0" borderId="125" xfId="7" applyFont="1" applyBorder="1" applyProtection="1">
      <alignment vertical="center"/>
      <protection locked="0"/>
    </xf>
    <xf numFmtId="0" fontId="31" fillId="0" borderId="89" xfId="7" applyFont="1" applyBorder="1" applyProtection="1">
      <alignment vertical="center"/>
      <protection locked="0"/>
    </xf>
    <xf numFmtId="38" fontId="31" fillId="7" borderId="108" xfId="4" applyFont="1" applyFill="1" applyBorder="1" applyAlignment="1" applyProtection="1">
      <alignment vertical="center"/>
      <protection hidden="1"/>
    </xf>
    <xf numFmtId="0" fontId="31" fillId="0" borderId="147" xfId="7" applyFont="1" applyBorder="1" applyProtection="1">
      <alignment vertical="center"/>
      <protection locked="0"/>
    </xf>
    <xf numFmtId="0" fontId="31" fillId="0" borderId="207" xfId="7" applyFont="1" applyBorder="1" applyProtection="1">
      <alignment vertical="center"/>
      <protection locked="0"/>
    </xf>
    <xf numFmtId="0" fontId="37" fillId="0" borderId="0" xfId="7" applyFont="1" applyBorder="1" applyProtection="1">
      <alignment vertical="center"/>
      <protection locked="0"/>
    </xf>
    <xf numFmtId="0" fontId="45" fillId="0" borderId="0" xfId="7" applyFont="1" applyBorder="1" applyAlignment="1" applyProtection="1">
      <alignment horizontal="right" vertical="center"/>
      <protection locked="0"/>
    </xf>
    <xf numFmtId="0" fontId="44" fillId="0" borderId="0" xfId="7" applyFont="1" applyBorder="1" applyAlignment="1" applyProtection="1">
      <alignment horizontal="center" vertical="center"/>
      <protection locked="0"/>
    </xf>
    <xf numFmtId="0" fontId="50" fillId="0" borderId="0" xfId="7" applyFont="1" applyBorder="1" applyAlignment="1" applyProtection="1">
      <alignment horizontal="right" vertical="center"/>
      <protection locked="0"/>
    </xf>
    <xf numFmtId="0" fontId="50" fillId="0" borderId="0" xfId="7" applyFont="1" applyBorder="1" applyProtection="1">
      <alignment vertical="center"/>
      <protection locked="0"/>
    </xf>
    <xf numFmtId="181" fontId="60" fillId="0" borderId="64" xfId="4" applyNumberFormat="1" applyFont="1" applyFill="1" applyBorder="1" applyAlignment="1" applyProtection="1">
      <alignment vertical="center"/>
      <protection locked="0"/>
    </xf>
    <xf numFmtId="181" fontId="60" fillId="0" borderId="24" xfId="4" applyNumberFormat="1" applyFont="1" applyFill="1" applyBorder="1" applyAlignment="1" applyProtection="1">
      <alignment vertical="center"/>
      <protection locked="0"/>
    </xf>
    <xf numFmtId="181" fontId="3" fillId="7" borderId="211" xfId="4" applyNumberFormat="1" applyFont="1" applyFill="1" applyBorder="1" applyAlignment="1" applyProtection="1">
      <alignment vertical="center"/>
      <protection hidden="1"/>
    </xf>
    <xf numFmtId="0" fontId="66" fillId="0" borderId="0" xfId="8" applyFont="1" applyAlignment="1">
      <alignment horizontal="justify" vertical="center"/>
    </xf>
    <xf numFmtId="0" fontId="75" fillId="0" borderId="0" xfId="8" applyFont="1" applyAlignment="1">
      <alignment horizontal="center" vertical="center"/>
    </xf>
    <xf numFmtId="0" fontId="65" fillId="0" borderId="262" xfId="8" applyFont="1" applyBorder="1" applyAlignment="1">
      <alignment horizontal="center" vertical="center" wrapText="1"/>
    </xf>
    <xf numFmtId="0" fontId="65" fillId="0" borderId="263" xfId="8" applyFont="1" applyBorder="1" applyAlignment="1">
      <alignment horizontal="center" vertical="center" wrapText="1"/>
    </xf>
    <xf numFmtId="0" fontId="65" fillId="0" borderId="264" xfId="8" applyFont="1" applyBorder="1" applyAlignment="1">
      <alignment horizontal="center" vertical="center" wrapText="1"/>
    </xf>
    <xf numFmtId="0" fontId="65" fillId="0" borderId="265" xfId="8" applyFont="1" applyBorder="1" applyAlignment="1">
      <alignment horizontal="center" vertical="center" wrapText="1"/>
    </xf>
    <xf numFmtId="0" fontId="65" fillId="0" borderId="266" xfId="8" applyFont="1" applyBorder="1" applyAlignment="1">
      <alignment horizontal="center" vertical="center" wrapText="1"/>
    </xf>
    <xf numFmtId="178" fontId="65" fillId="0" borderId="264" xfId="8" applyNumberFormat="1" applyFont="1" applyBorder="1" applyAlignment="1">
      <alignment horizontal="right" vertical="center" wrapText="1"/>
    </xf>
    <xf numFmtId="0" fontId="65" fillId="0" borderId="267" xfId="8" applyFont="1" applyBorder="1" applyAlignment="1">
      <alignment horizontal="right" vertical="center" wrapText="1"/>
    </xf>
    <xf numFmtId="0" fontId="65" fillId="0" borderId="1" xfId="8" applyFont="1" applyBorder="1" applyAlignment="1">
      <alignment horizontal="center" vertical="center" wrapText="1"/>
    </xf>
    <xf numFmtId="0" fontId="65" fillId="0" borderId="33" xfId="8" applyFont="1" applyBorder="1" applyAlignment="1">
      <alignment horizontal="center" vertical="center" wrapText="1"/>
    </xf>
    <xf numFmtId="0" fontId="65" fillId="0" borderId="42" xfId="8" applyFont="1" applyBorder="1" applyAlignment="1">
      <alignment horizontal="center" vertical="center" wrapText="1"/>
    </xf>
    <xf numFmtId="178" fontId="65" fillId="0" borderId="1" xfId="8" applyNumberFormat="1" applyFont="1" applyBorder="1" applyAlignment="1">
      <alignment horizontal="right" vertical="center" wrapText="1"/>
    </xf>
    <xf numFmtId="0" fontId="65" fillId="0" borderId="34" xfId="8" applyFont="1" applyBorder="1" applyAlignment="1">
      <alignment horizontal="right" vertical="center" wrapText="1"/>
    </xf>
    <xf numFmtId="0" fontId="65" fillId="0" borderId="126" xfId="8" applyFont="1" applyBorder="1" applyAlignment="1">
      <alignment horizontal="center" vertical="center" wrapText="1"/>
    </xf>
    <xf numFmtId="178" fontId="65" fillId="0" borderId="126" xfId="8" applyNumberFormat="1" applyFont="1" applyBorder="1" applyAlignment="1">
      <alignment horizontal="right" vertical="center" wrapText="1"/>
    </xf>
    <xf numFmtId="0" fontId="65" fillId="0" borderId="126" xfId="8" applyFont="1" applyBorder="1" applyAlignment="1">
      <alignment horizontal="right" vertical="center" wrapText="1"/>
    </xf>
    <xf numFmtId="0" fontId="3" fillId="0" borderId="0" xfId="9">
      <alignment vertical="center"/>
    </xf>
    <xf numFmtId="0" fontId="5" fillId="0" borderId="0" xfId="9" applyFont="1" applyAlignment="1">
      <alignment horizontal="right" vertical="center"/>
    </xf>
    <xf numFmtId="0" fontId="5" fillId="0" borderId="0" xfId="9" applyFont="1" applyAlignment="1">
      <alignment horizontal="center" vertical="center"/>
    </xf>
    <xf numFmtId="0" fontId="5" fillId="4" borderId="2" xfId="9" applyFont="1" applyFill="1" applyBorder="1" applyAlignment="1">
      <alignment horizontal="center" vertical="center" wrapText="1"/>
    </xf>
    <xf numFmtId="0" fontId="5" fillId="4" borderId="3" xfId="9" applyFont="1" applyFill="1" applyBorder="1" applyAlignment="1">
      <alignment horizontal="right" vertical="center" wrapText="1"/>
    </xf>
    <xf numFmtId="0" fontId="5" fillId="4" borderId="5" xfId="9" applyFont="1" applyFill="1" applyBorder="1" applyAlignment="1">
      <alignment horizontal="left" vertical="center" wrapText="1"/>
    </xf>
    <xf numFmtId="56" fontId="5" fillId="4" borderId="6" xfId="9" applyNumberFormat="1" applyFont="1" applyFill="1" applyBorder="1" applyAlignment="1">
      <alignment horizontal="right" vertical="center" wrapText="1"/>
    </xf>
    <xf numFmtId="0" fontId="5" fillId="4" borderId="7" xfId="9" applyFont="1" applyFill="1" applyBorder="1" applyAlignment="1">
      <alignment horizontal="left" vertical="center" wrapText="1"/>
    </xf>
    <xf numFmtId="0" fontId="4" fillId="4" borderId="6" xfId="9" applyFont="1" applyFill="1" applyBorder="1" applyAlignment="1">
      <alignment horizontal="center" vertical="center" wrapText="1"/>
    </xf>
    <xf numFmtId="0" fontId="5" fillId="4" borderId="7" xfId="9" applyFont="1" applyFill="1" applyBorder="1" applyAlignment="1">
      <alignment horizontal="right" vertical="center" wrapText="1"/>
    </xf>
    <xf numFmtId="56" fontId="5" fillId="4" borderId="6" xfId="9" applyNumberFormat="1" applyFont="1" applyFill="1" applyBorder="1" applyAlignment="1">
      <alignment horizontal="center" vertical="center" wrapText="1"/>
    </xf>
    <xf numFmtId="0" fontId="5" fillId="4" borderId="7" xfId="9" applyFont="1" applyFill="1" applyBorder="1" applyAlignment="1">
      <alignment vertical="center" wrapText="1"/>
    </xf>
    <xf numFmtId="0" fontId="4" fillId="4" borderId="8" xfId="9" applyFont="1" applyFill="1" applyBorder="1" applyAlignment="1">
      <alignment horizontal="right" vertical="center" wrapText="1"/>
    </xf>
    <xf numFmtId="0" fontId="5" fillId="4" borderId="9" xfId="9" applyFont="1" applyFill="1" applyBorder="1" applyAlignment="1">
      <alignment vertical="center" wrapText="1"/>
    </xf>
    <xf numFmtId="56" fontId="5" fillId="4" borderId="9" xfId="9" applyNumberFormat="1" applyFont="1" applyFill="1" applyBorder="1" applyAlignment="1">
      <alignment horizontal="right" vertical="center" wrapText="1"/>
    </xf>
    <xf numFmtId="0" fontId="5" fillId="4" borderId="10" xfId="9" applyFont="1" applyFill="1" applyBorder="1" applyAlignment="1">
      <alignment vertical="center" wrapText="1"/>
    </xf>
    <xf numFmtId="0" fontId="5" fillId="4" borderId="0" xfId="9" applyFont="1" applyFill="1" applyAlignment="1">
      <alignment horizontal="right" vertical="center" wrapText="1"/>
    </xf>
    <xf numFmtId="56" fontId="5" fillId="4" borderId="0" xfId="9" applyNumberFormat="1" applyFont="1" applyFill="1" applyAlignment="1">
      <alignment horizontal="center" vertical="center" wrapText="1"/>
    </xf>
    <xf numFmtId="0" fontId="4" fillId="4" borderId="11" xfId="9" applyFont="1" applyFill="1" applyBorder="1" applyAlignment="1">
      <alignment horizontal="center" vertical="center" wrapText="1"/>
    </xf>
    <xf numFmtId="0" fontId="5" fillId="4" borderId="12" xfId="9" applyFont="1" applyFill="1" applyBorder="1" applyAlignment="1">
      <alignment horizontal="right" vertical="center" wrapText="1"/>
    </xf>
    <xf numFmtId="56" fontId="5" fillId="4" borderId="12" xfId="9" applyNumberFormat="1" applyFont="1" applyFill="1" applyBorder="1" applyAlignment="1">
      <alignment horizontal="center" vertical="center" wrapText="1"/>
    </xf>
    <xf numFmtId="0" fontId="5" fillId="4" borderId="13" xfId="9" applyFont="1" applyFill="1" applyBorder="1" applyAlignment="1">
      <alignment vertical="center" wrapText="1"/>
    </xf>
    <xf numFmtId="0" fontId="5" fillId="12" borderId="15" xfId="9" applyFont="1" applyFill="1" applyBorder="1" applyAlignment="1">
      <alignment horizontal="right" vertical="center" wrapText="1"/>
    </xf>
    <xf numFmtId="0" fontId="5" fillId="4" borderId="14" xfId="9" applyFont="1" applyFill="1" applyBorder="1" applyAlignment="1">
      <alignment horizontal="right" vertical="center" wrapText="1"/>
    </xf>
    <xf numFmtId="0" fontId="5" fillId="4" borderId="15" xfId="9" applyFont="1" applyFill="1" applyBorder="1" applyAlignment="1">
      <alignment horizontal="left" vertical="center" wrapText="1"/>
    </xf>
    <xf numFmtId="0" fontId="5" fillId="12" borderId="17" xfId="9" applyFont="1" applyFill="1" applyBorder="1" applyAlignment="1">
      <alignment horizontal="right" vertical="center" wrapText="1"/>
    </xf>
    <xf numFmtId="0" fontId="5" fillId="4" borderId="16" xfId="9" applyFont="1" applyFill="1" applyBorder="1" applyAlignment="1">
      <alignment vertical="center" wrapText="1"/>
    </xf>
    <xf numFmtId="0" fontId="5" fillId="4" borderId="17" xfId="9" applyFont="1" applyFill="1" applyBorder="1" applyAlignment="1">
      <alignment vertical="center" wrapText="1"/>
    </xf>
    <xf numFmtId="0" fontId="4" fillId="4" borderId="18" xfId="9" applyFont="1" applyFill="1" applyBorder="1" applyAlignment="1">
      <alignment horizontal="right" vertical="center" wrapText="1"/>
    </xf>
    <xf numFmtId="0" fontId="5" fillId="4" borderId="19" xfId="9" applyFont="1" applyFill="1" applyBorder="1" applyAlignment="1">
      <alignment vertical="center" wrapText="1"/>
    </xf>
    <xf numFmtId="56" fontId="5" fillId="4" borderId="19" xfId="9" applyNumberFormat="1" applyFont="1" applyFill="1" applyBorder="1" applyAlignment="1">
      <alignment horizontal="right" vertical="center" wrapText="1"/>
    </xf>
    <xf numFmtId="0" fontId="5" fillId="4" borderId="20" xfId="9" applyFont="1" applyFill="1" applyBorder="1" applyAlignment="1">
      <alignment vertical="center" wrapText="1"/>
    </xf>
    <xf numFmtId="0" fontId="5" fillId="12" borderId="22" xfId="9" applyFont="1" applyFill="1" applyBorder="1" applyAlignment="1">
      <alignment horizontal="right" vertical="center" wrapText="1"/>
    </xf>
    <xf numFmtId="0" fontId="5" fillId="4" borderId="21" xfId="9" applyFont="1" applyFill="1" applyBorder="1" applyAlignment="1">
      <alignment vertical="center" wrapText="1"/>
    </xf>
    <xf numFmtId="0" fontId="5" fillId="4" borderId="22" xfId="9" applyFont="1" applyFill="1" applyBorder="1" applyAlignment="1">
      <alignment vertical="center" wrapText="1"/>
    </xf>
    <xf numFmtId="0" fontId="5" fillId="13" borderId="200" xfId="9" applyFont="1" applyFill="1" applyBorder="1" applyAlignment="1">
      <alignment vertical="center" wrapText="1"/>
    </xf>
    <xf numFmtId="38" fontId="5" fillId="13" borderId="268" xfId="9" applyNumberFormat="1" applyFont="1" applyFill="1" applyBorder="1" applyAlignment="1">
      <alignment vertical="center" wrapText="1"/>
    </xf>
    <xf numFmtId="0" fontId="5" fillId="13" borderId="58" xfId="9" applyFont="1" applyFill="1" applyBorder="1" applyAlignment="1">
      <alignment horizontal="center" vertical="center" wrapText="1"/>
    </xf>
    <xf numFmtId="0" fontId="5" fillId="4" borderId="269" xfId="9" applyFont="1" applyFill="1" applyBorder="1" applyAlignment="1">
      <alignment vertical="center" wrapText="1"/>
    </xf>
    <xf numFmtId="0" fontId="5" fillId="4" borderId="200" xfId="9" applyFont="1" applyFill="1" applyBorder="1" applyAlignment="1">
      <alignment vertical="center" wrapText="1"/>
    </xf>
    <xf numFmtId="0" fontId="3" fillId="0" borderId="58" xfId="9" applyBorder="1">
      <alignment vertical="center"/>
    </xf>
    <xf numFmtId="0" fontId="5" fillId="12" borderId="8" xfId="9" applyFont="1" applyFill="1" applyBorder="1" applyAlignment="1">
      <alignment vertical="center" wrapText="1"/>
    </xf>
    <xf numFmtId="0" fontId="5" fillId="12" borderId="9" xfId="9" applyFont="1" applyFill="1" applyBorder="1" applyAlignment="1">
      <alignment vertical="center" wrapText="1"/>
    </xf>
    <xf numFmtId="0" fontId="5" fillId="12" borderId="10" xfId="9" applyFont="1" applyFill="1" applyBorder="1" applyAlignment="1">
      <alignment horizontal="center" vertical="center" wrapText="1"/>
    </xf>
    <xf numFmtId="0" fontId="5" fillId="4" borderId="270" xfId="9" applyFont="1" applyFill="1" applyBorder="1" applyAlignment="1">
      <alignment vertical="center" wrapText="1"/>
    </xf>
    <xf numFmtId="0" fontId="5" fillId="4" borderId="6" xfId="9" applyFont="1" applyFill="1" applyBorder="1" applyAlignment="1">
      <alignment vertical="center" wrapText="1"/>
    </xf>
    <xf numFmtId="0" fontId="3" fillId="0" borderId="7" xfId="9" applyBorder="1">
      <alignment vertical="center"/>
    </xf>
    <xf numFmtId="0" fontId="5" fillId="12" borderId="33" xfId="9" applyFont="1" applyFill="1" applyBorder="1" applyAlignment="1">
      <alignment vertical="center" wrapText="1"/>
    </xf>
    <xf numFmtId="0" fontId="5" fillId="12" borderId="42" xfId="9" applyFont="1" applyFill="1" applyBorder="1" applyAlignment="1">
      <alignment vertical="center" wrapText="1"/>
    </xf>
    <xf numFmtId="0" fontId="5" fillId="12" borderId="34" xfId="9" applyFont="1" applyFill="1" applyBorder="1" applyAlignment="1">
      <alignment horizontal="center" vertical="center" wrapText="1"/>
    </xf>
    <xf numFmtId="0" fontId="5" fillId="4" borderId="32" xfId="9" applyFont="1" applyFill="1" applyBorder="1" applyAlignment="1">
      <alignment vertical="center" wrapText="1"/>
    </xf>
    <xf numFmtId="0" fontId="5" fillId="4" borderId="125" xfId="9" applyFont="1" applyFill="1" applyBorder="1" applyAlignment="1">
      <alignment vertical="center" wrapText="1"/>
    </xf>
    <xf numFmtId="0" fontId="3" fillId="0" borderId="77" xfId="9" applyBorder="1">
      <alignment vertical="center"/>
    </xf>
    <xf numFmtId="0" fontId="5" fillId="12" borderId="18" xfId="9" applyFont="1" applyFill="1" applyBorder="1" applyAlignment="1">
      <alignment horizontal="right" vertical="center" wrapText="1"/>
    </xf>
    <xf numFmtId="0" fontId="5" fillId="12" borderId="19" xfId="9" applyFont="1" applyFill="1" applyBorder="1" applyAlignment="1">
      <alignment horizontal="center" vertical="center" wrapText="1"/>
    </xf>
    <xf numFmtId="0" fontId="5" fillId="12" borderId="20" xfId="9" applyFont="1" applyFill="1" applyBorder="1" applyAlignment="1">
      <alignment horizontal="center" vertical="center" wrapText="1"/>
    </xf>
    <xf numFmtId="0" fontId="5" fillId="4" borderId="32" xfId="9" applyFont="1" applyFill="1" applyBorder="1" applyAlignment="1">
      <alignment horizontal="center" vertical="center" wrapText="1"/>
    </xf>
    <xf numFmtId="0" fontId="5" fillId="4" borderId="45" xfId="9" applyFont="1" applyFill="1" applyBorder="1" applyAlignment="1">
      <alignment horizontal="center" vertical="center" wrapText="1"/>
    </xf>
    <xf numFmtId="0" fontId="3" fillId="0" borderId="46" xfId="9" applyBorder="1">
      <alignment vertical="center"/>
    </xf>
    <xf numFmtId="0" fontId="5" fillId="12" borderId="33" xfId="9" applyFont="1" applyFill="1" applyBorder="1" applyAlignment="1">
      <alignment horizontal="right" vertical="center" wrapText="1"/>
    </xf>
    <xf numFmtId="0" fontId="5" fillId="12" borderId="42" xfId="9" applyFont="1" applyFill="1" applyBorder="1" applyAlignment="1">
      <alignment horizontal="center" vertical="center" wrapText="1"/>
    </xf>
    <xf numFmtId="0" fontId="5" fillId="4" borderId="16" xfId="9" applyFont="1" applyFill="1" applyBorder="1" applyAlignment="1">
      <alignment horizontal="center" vertical="center" wrapText="1"/>
    </xf>
    <xf numFmtId="0" fontId="3" fillId="0" borderId="17" xfId="9" applyBorder="1">
      <alignment vertical="center"/>
    </xf>
    <xf numFmtId="0" fontId="11" fillId="0" borderId="0" xfId="9" applyFont="1" applyAlignment="1">
      <alignment horizontal="center" vertical="center"/>
    </xf>
    <xf numFmtId="0" fontId="4" fillId="4" borderId="0" xfId="8" applyFont="1" applyFill="1" applyAlignment="1">
      <alignment horizontal="right" vertical="center"/>
    </xf>
    <xf numFmtId="0" fontId="4" fillId="4" borderId="0" xfId="8" applyFont="1" applyFill="1">
      <alignment vertical="center"/>
    </xf>
    <xf numFmtId="0" fontId="4" fillId="4" borderId="0" xfId="8" applyFont="1" applyFill="1" applyProtection="1">
      <alignment vertical="center"/>
      <protection locked="0"/>
    </xf>
    <xf numFmtId="0" fontId="4" fillId="4" borderId="0" xfId="9" applyFont="1" applyFill="1">
      <alignment vertical="center"/>
    </xf>
    <xf numFmtId="0" fontId="4" fillId="0" borderId="0" xfId="9" applyFont="1" applyAlignment="1">
      <alignment horizontal="center" vertical="center"/>
    </xf>
    <xf numFmtId="0" fontId="3" fillId="4" borderId="0" xfId="9" applyFill="1">
      <alignment vertical="center"/>
    </xf>
    <xf numFmtId="0" fontId="11" fillId="0" borderId="0" xfId="9" applyFont="1">
      <alignment vertical="center"/>
    </xf>
    <xf numFmtId="0" fontId="11" fillId="4" borderId="0" xfId="9" applyFont="1" applyFill="1" applyAlignment="1">
      <alignment horizontal="right" vertical="center"/>
    </xf>
    <xf numFmtId="0" fontId="9" fillId="4" borderId="0" xfId="9" applyFont="1" applyFill="1">
      <alignment vertical="center"/>
    </xf>
    <xf numFmtId="0" fontId="9" fillId="4" borderId="0" xfId="9" applyFont="1" applyFill="1" applyAlignment="1">
      <alignment horizontal="center" vertical="center"/>
    </xf>
    <xf numFmtId="0" fontId="5" fillId="4" borderId="0" xfId="9" applyFont="1" applyFill="1">
      <alignment vertical="center"/>
    </xf>
    <xf numFmtId="0" fontId="5" fillId="4" borderId="35" xfId="9" applyFont="1" applyFill="1" applyBorder="1" applyAlignment="1">
      <alignment horizontal="center" vertical="center" wrapText="1"/>
    </xf>
    <xf numFmtId="0" fontId="5" fillId="4" borderId="6" xfId="9" applyFont="1" applyFill="1" applyBorder="1" applyAlignment="1">
      <alignment horizontal="right" vertical="center" wrapText="1"/>
    </xf>
    <xf numFmtId="178" fontId="5" fillId="4" borderId="0" xfId="9" applyNumberFormat="1" applyFont="1" applyFill="1" applyAlignment="1">
      <alignment horizontal="center" vertical="center" wrapText="1"/>
    </xf>
    <xf numFmtId="0" fontId="5" fillId="4" borderId="0" xfId="9" applyFont="1" applyFill="1" applyAlignment="1">
      <alignment horizontal="left" vertical="center" wrapText="1"/>
    </xf>
    <xf numFmtId="0" fontId="5" fillId="4" borderId="36" xfId="9" applyFont="1" applyFill="1" applyBorder="1" applyAlignment="1">
      <alignment horizontal="right" vertical="center" wrapText="1"/>
    </xf>
    <xf numFmtId="0" fontId="5" fillId="4" borderId="37" xfId="9" applyFont="1" applyFill="1" applyBorder="1" applyAlignment="1">
      <alignment horizontal="left" vertical="center" wrapText="1"/>
    </xf>
    <xf numFmtId="56" fontId="5" fillId="4" borderId="0" xfId="9" applyNumberFormat="1" applyFont="1" applyFill="1" applyAlignment="1">
      <alignment horizontal="right" vertical="center" wrapText="1"/>
    </xf>
    <xf numFmtId="178" fontId="5" fillId="4" borderId="0" xfId="9" quotePrefix="1" applyNumberFormat="1" applyFont="1" applyFill="1" applyAlignment="1">
      <alignment horizontal="center" vertical="center" wrapText="1"/>
    </xf>
    <xf numFmtId="0" fontId="5" fillId="4" borderId="16" xfId="9" applyFont="1" applyFill="1" applyBorder="1" applyAlignment="1">
      <alignment horizontal="center" vertical="top" wrapText="1"/>
    </xf>
    <xf numFmtId="178" fontId="5" fillId="4" borderId="38" xfId="9" applyNumberFormat="1" applyFont="1" applyFill="1" applyBorder="1" applyAlignment="1">
      <alignment horizontal="center" vertical="center" wrapText="1"/>
    </xf>
    <xf numFmtId="0" fontId="5" fillId="4" borderId="38" xfId="9" applyFont="1" applyFill="1" applyBorder="1" applyAlignment="1">
      <alignment horizontal="center" vertical="top" wrapText="1"/>
    </xf>
    <xf numFmtId="0" fontId="5" fillId="4" borderId="39" xfId="9" applyFont="1" applyFill="1" applyBorder="1" applyAlignment="1">
      <alignment horizontal="center" vertical="top" wrapText="1"/>
    </xf>
    <xf numFmtId="0" fontId="5" fillId="4" borderId="40" xfId="9" applyFont="1" applyFill="1" applyBorder="1" applyAlignment="1">
      <alignment horizontal="center" vertical="top" wrapText="1"/>
    </xf>
    <xf numFmtId="56" fontId="5" fillId="4" borderId="38" xfId="9" applyNumberFormat="1" applyFont="1" applyFill="1" applyBorder="1" applyAlignment="1">
      <alignment horizontal="center" vertical="center" wrapText="1"/>
    </xf>
    <xf numFmtId="0" fontId="5" fillId="4" borderId="17" xfId="9" applyFont="1" applyFill="1" applyBorder="1" applyAlignment="1">
      <alignment horizontal="right" vertical="top" wrapText="1"/>
    </xf>
    <xf numFmtId="0" fontId="5" fillId="4" borderId="0" xfId="9" applyFont="1" applyFill="1" applyAlignment="1">
      <alignment horizontal="center" vertical="top" wrapText="1"/>
    </xf>
    <xf numFmtId="0" fontId="5" fillId="4" borderId="0" xfId="9" applyFont="1" applyFill="1" applyAlignment="1">
      <alignment horizontal="right" vertical="top" wrapText="1"/>
    </xf>
    <xf numFmtId="0" fontId="5" fillId="4" borderId="0" xfId="9" applyFont="1" applyFill="1" applyAlignment="1">
      <alignment horizontal="right" vertical="center"/>
    </xf>
    <xf numFmtId="0" fontId="11" fillId="4" borderId="0" xfId="9" applyFont="1" applyFill="1" applyAlignment="1">
      <alignment vertical="top" wrapText="1"/>
    </xf>
    <xf numFmtId="0" fontId="11" fillId="4" borderId="0" xfId="9" applyFont="1" applyFill="1">
      <alignment vertical="center"/>
    </xf>
    <xf numFmtId="0" fontId="11" fillId="4" borderId="0" xfId="9" applyFont="1" applyFill="1" applyAlignment="1">
      <alignment horizontal="left" vertical="center"/>
    </xf>
    <xf numFmtId="0" fontId="63" fillId="0" borderId="31" xfId="8" applyFont="1" applyBorder="1" applyAlignment="1">
      <alignment horizontal="center" vertical="center" wrapText="1"/>
    </xf>
    <xf numFmtId="0" fontId="63" fillId="0" borderId="19" xfId="8" applyFont="1" applyBorder="1" applyAlignment="1">
      <alignment horizontal="left" vertical="center" wrapText="1"/>
    </xf>
    <xf numFmtId="0" fontId="63" fillId="0" borderId="38" xfId="8" applyFont="1" applyBorder="1" applyAlignment="1">
      <alignment vertical="top" wrapText="1"/>
    </xf>
    <xf numFmtId="0" fontId="65" fillId="0" borderId="0" xfId="8" applyFont="1" applyAlignment="1">
      <alignment horizontal="justify" vertical="center"/>
    </xf>
    <xf numFmtId="0" fontId="66" fillId="0" borderId="0" xfId="8" applyFont="1" applyAlignment="1">
      <alignment horizontal="left" vertical="center" indent="1"/>
    </xf>
    <xf numFmtId="0" fontId="68" fillId="0" borderId="146" xfId="8" applyFont="1" applyBorder="1" applyAlignment="1">
      <alignment horizontal="center" vertical="center" wrapText="1"/>
    </xf>
    <xf numFmtId="0" fontId="68" fillId="0" borderId="129" xfId="8" applyFont="1" applyBorder="1" applyAlignment="1">
      <alignment horizontal="center" vertical="center" wrapText="1"/>
    </xf>
    <xf numFmtId="0" fontId="68" fillId="0" borderId="271" xfId="8" applyFont="1" applyBorder="1" applyAlignment="1">
      <alignment horizontal="center" vertical="center" wrapText="1"/>
    </xf>
    <xf numFmtId="0" fontId="68" fillId="0" borderId="154" xfId="8" applyFont="1" applyBorder="1" applyAlignment="1">
      <alignment horizontal="center" vertical="center" wrapText="1"/>
    </xf>
    <xf numFmtId="0" fontId="68" fillId="0" borderId="272" xfId="8" applyFont="1" applyBorder="1" applyAlignment="1">
      <alignment horizontal="center" vertical="center" wrapText="1"/>
    </xf>
    <xf numFmtId="0" fontId="68" fillId="0" borderId="273" xfId="8" applyFont="1" applyBorder="1" applyAlignment="1">
      <alignment horizontal="center" vertical="center" wrapText="1"/>
    </xf>
    <xf numFmtId="0" fontId="68" fillId="0" borderId="112" xfId="8" applyFont="1" applyBorder="1" applyAlignment="1">
      <alignment horizontal="center" vertical="center" wrapText="1"/>
    </xf>
    <xf numFmtId="0" fontId="68" fillId="0" borderId="274" xfId="8" applyFont="1" applyBorder="1" applyAlignment="1">
      <alignment horizontal="center" vertical="center" wrapText="1"/>
    </xf>
    <xf numFmtId="0" fontId="68" fillId="0" borderId="57" xfId="8" applyFont="1" applyBorder="1" applyAlignment="1">
      <alignment horizontal="center" vertical="center" wrapText="1"/>
    </xf>
    <xf numFmtId="0" fontId="68" fillId="0" borderId="275" xfId="8" applyFont="1" applyBorder="1" applyAlignment="1">
      <alignment horizontal="center" vertical="center" wrapText="1"/>
    </xf>
    <xf numFmtId="0" fontId="68" fillId="0" borderId="276" xfId="8" applyFont="1" applyBorder="1" applyAlignment="1">
      <alignment horizontal="center" vertical="center" wrapText="1"/>
    </xf>
    <xf numFmtId="0" fontId="68" fillId="0" borderId="0" xfId="8" applyFont="1" applyAlignment="1">
      <alignment horizontal="justify" vertical="center"/>
    </xf>
    <xf numFmtId="0" fontId="68" fillId="0" borderId="277" xfId="8" applyFont="1" applyBorder="1" applyAlignment="1">
      <alignment horizontal="center" vertical="center" wrapText="1"/>
    </xf>
    <xf numFmtId="0" fontId="68" fillId="0" borderId="77" xfId="8" applyFont="1" applyBorder="1" applyAlignment="1">
      <alignment horizontal="center" vertical="center" wrapText="1"/>
    </xf>
    <xf numFmtId="0" fontId="3" fillId="0" borderId="0" xfId="8" applyFont="1">
      <alignment vertical="center"/>
    </xf>
    <xf numFmtId="38" fontId="3" fillId="0" borderId="0" xfId="5" applyFont="1">
      <alignment vertical="center"/>
    </xf>
    <xf numFmtId="0" fontId="3" fillId="0" borderId="0" xfId="8" applyFont="1" applyAlignment="1">
      <alignment horizontal="right" vertical="center"/>
    </xf>
    <xf numFmtId="0" fontId="3" fillId="0" borderId="1" xfId="8" applyFont="1" applyBorder="1" applyAlignment="1">
      <alignment horizontal="center" vertical="center"/>
    </xf>
    <xf numFmtId="0" fontId="3" fillId="0" borderId="34" xfId="8" applyFont="1" applyBorder="1" applyAlignment="1">
      <alignment horizontal="center" vertical="center"/>
    </xf>
    <xf numFmtId="38" fontId="3" fillId="0" borderId="1" xfId="5" applyFont="1" applyBorder="1" applyAlignment="1">
      <alignment horizontal="center" vertical="center"/>
    </xf>
    <xf numFmtId="38" fontId="3" fillId="0" borderId="278" xfId="5" applyFont="1" applyBorder="1" applyAlignment="1">
      <alignment horizontal="center" vertical="center"/>
    </xf>
    <xf numFmtId="38" fontId="3" fillId="0" borderId="279" xfId="5" applyFont="1" applyBorder="1" applyAlignment="1">
      <alignment horizontal="center" vertical="center"/>
    </xf>
    <xf numFmtId="0" fontId="3" fillId="0" borderId="1" xfId="8" applyFont="1" applyBorder="1">
      <alignment vertical="center"/>
    </xf>
    <xf numFmtId="0" fontId="3" fillId="0" borderId="1" xfId="8" applyFont="1" applyBorder="1" applyAlignment="1">
      <alignment vertical="center" wrapText="1"/>
    </xf>
    <xf numFmtId="38" fontId="3" fillId="0" borderId="1" xfId="5" applyFont="1" applyBorder="1">
      <alignment vertical="center"/>
    </xf>
    <xf numFmtId="38" fontId="3" fillId="0" borderId="278" xfId="5" applyFont="1" applyBorder="1">
      <alignment vertical="center"/>
    </xf>
    <xf numFmtId="0" fontId="3" fillId="0" borderId="34" xfId="8" applyFont="1" applyBorder="1">
      <alignment vertical="center"/>
    </xf>
    <xf numFmtId="0" fontId="3" fillId="0" borderId="31" xfId="8" applyFont="1" applyBorder="1">
      <alignment vertical="center"/>
    </xf>
    <xf numFmtId="0" fontId="3" fillId="0" borderId="31" xfId="8" applyFont="1" applyBorder="1" applyAlignment="1">
      <alignment horizontal="center" vertical="center"/>
    </xf>
    <xf numFmtId="0" fontId="3" fillId="0" borderId="31" xfId="8" applyFont="1" applyBorder="1" applyAlignment="1">
      <alignment vertical="center" wrapText="1"/>
    </xf>
    <xf numFmtId="38" fontId="3" fillId="0" borderId="31" xfId="5" applyFont="1" applyBorder="1">
      <alignment vertical="center"/>
    </xf>
    <xf numFmtId="38" fontId="3" fillId="0" borderId="280" xfId="5" applyFont="1" applyBorder="1">
      <alignment vertical="center"/>
    </xf>
    <xf numFmtId="0" fontId="3" fillId="0" borderId="20" xfId="8" applyFont="1" applyBorder="1">
      <alignment vertical="center"/>
    </xf>
    <xf numFmtId="38" fontId="3" fillId="0" borderId="281" xfId="5" applyFont="1" applyBorder="1">
      <alignment vertical="center"/>
    </xf>
    <xf numFmtId="38" fontId="3" fillId="0" borderId="264" xfId="5" applyFont="1" applyBorder="1">
      <alignment vertical="center"/>
    </xf>
    <xf numFmtId="0" fontId="3" fillId="0" borderId="0" xfId="8" applyFont="1" applyAlignment="1">
      <alignment horizontal="center" vertical="center"/>
    </xf>
    <xf numFmtId="38" fontId="3" fillId="0" borderId="0" xfId="5" applyFont="1" applyBorder="1">
      <alignment vertical="center"/>
    </xf>
    <xf numFmtId="38" fontId="3" fillId="0" borderId="0" xfId="5" applyFont="1" applyBorder="1" applyAlignment="1">
      <alignment horizontal="center" vertical="center" wrapText="1"/>
    </xf>
    <xf numFmtId="0" fontId="3" fillId="0" borderId="0" xfId="8" applyFont="1" applyAlignment="1">
      <alignment vertical="center" wrapText="1"/>
    </xf>
    <xf numFmtId="0" fontId="3" fillId="0" borderId="38" xfId="8" applyFont="1" applyBorder="1">
      <alignment vertical="center"/>
    </xf>
    <xf numFmtId="0" fontId="3" fillId="0" borderId="38" xfId="8" applyFont="1" applyBorder="1" applyAlignment="1">
      <alignment horizontal="center" vertical="center"/>
    </xf>
    <xf numFmtId="0" fontId="3" fillId="0" borderId="38" xfId="8" applyFont="1" applyBorder="1" applyAlignment="1">
      <alignment vertical="center" wrapText="1"/>
    </xf>
    <xf numFmtId="38" fontId="3" fillId="0" borderId="38" xfId="5" applyFont="1" applyBorder="1">
      <alignment vertical="center"/>
    </xf>
    <xf numFmtId="38" fontId="3" fillId="0" borderId="38" xfId="5" applyFont="1" applyBorder="1" applyAlignment="1">
      <alignment vertical="center" wrapText="1"/>
    </xf>
    <xf numFmtId="0" fontId="30" fillId="0" borderId="1" xfId="8" applyFont="1" applyBorder="1">
      <alignment vertical="center"/>
    </xf>
    <xf numFmtId="38" fontId="30" fillId="0" borderId="1" xfId="5" applyFont="1" applyBorder="1" applyAlignment="1">
      <alignment vertical="center"/>
    </xf>
    <xf numFmtId="38" fontId="30" fillId="0" borderId="278" xfId="5" applyFont="1" applyBorder="1" applyAlignment="1">
      <alignment vertical="center"/>
    </xf>
    <xf numFmtId="0" fontId="3" fillId="0" borderId="19" xfId="8" applyFont="1" applyBorder="1" applyAlignment="1">
      <alignment horizontal="center" vertical="center"/>
    </xf>
    <xf numFmtId="38" fontId="3" fillId="0" borderId="19" xfId="5" applyFont="1" applyBorder="1">
      <alignment vertical="center"/>
    </xf>
    <xf numFmtId="38" fontId="3" fillId="0" borderId="19" xfId="5" applyFont="1" applyBorder="1" applyAlignment="1">
      <alignment horizontal="center" vertical="center" wrapText="1"/>
    </xf>
    <xf numFmtId="0" fontId="3" fillId="0" borderId="19" xfId="8" applyFont="1" applyBorder="1" applyAlignment="1">
      <alignment vertical="center" wrapText="1"/>
    </xf>
    <xf numFmtId="38" fontId="3" fillId="0" borderId="31" xfId="5" applyFont="1" applyBorder="1" applyAlignment="1">
      <alignment vertical="center" shrinkToFit="1"/>
    </xf>
    <xf numFmtId="38" fontId="3" fillId="0" borderId="280" xfId="5" applyFont="1" applyBorder="1" applyAlignment="1">
      <alignment vertical="center" shrinkToFit="1"/>
    </xf>
    <xf numFmtId="0" fontId="3" fillId="0" borderId="20" xfId="8" applyFont="1" applyBorder="1" applyAlignment="1">
      <alignment vertical="center" shrinkToFit="1"/>
    </xf>
    <xf numFmtId="38" fontId="3" fillId="0" borderId="31" xfId="5" applyFont="1" applyBorder="1" applyAlignment="1">
      <alignment horizontal="center" vertical="center"/>
    </xf>
    <xf numFmtId="38" fontId="3" fillId="0" borderId="0" xfId="5" applyFont="1" applyBorder="1" applyAlignment="1">
      <alignment vertical="center" shrinkToFit="1"/>
    </xf>
    <xf numFmtId="38" fontId="3" fillId="0" borderId="0" xfId="5" applyFont="1" applyBorder="1" applyAlignment="1">
      <alignment vertical="center" wrapText="1" shrinkToFit="1"/>
    </xf>
    <xf numFmtId="0" fontId="3" fillId="0" borderId="0" xfId="8" applyFont="1" applyAlignment="1">
      <alignment vertical="center" shrinkToFit="1"/>
    </xf>
    <xf numFmtId="38" fontId="3" fillId="0" borderId="0" xfId="5" applyFont="1" applyBorder="1" applyAlignment="1">
      <alignment horizontal="center" vertical="center"/>
    </xf>
    <xf numFmtId="38" fontId="3" fillId="0" borderId="282" xfId="5" applyFont="1" applyBorder="1" applyAlignment="1">
      <alignment vertical="center"/>
    </xf>
    <xf numFmtId="0" fontId="5" fillId="0" borderId="0" xfId="12" applyFont="1">
      <alignment vertical="center"/>
    </xf>
    <xf numFmtId="0" fontId="4" fillId="0" borderId="0" xfId="12" applyFont="1">
      <alignment vertical="center"/>
    </xf>
    <xf numFmtId="0" fontId="53" fillId="0" borderId="0" xfId="12" applyFont="1" applyAlignment="1">
      <alignment horizontal="center" vertical="center"/>
    </xf>
    <xf numFmtId="0" fontId="6" fillId="0" borderId="0" xfId="12" applyFont="1" applyAlignment="1">
      <alignment horizontal="right" vertical="center"/>
    </xf>
    <xf numFmtId="0" fontId="6" fillId="0" borderId="0" xfId="12" applyFont="1">
      <alignment vertical="center"/>
    </xf>
    <xf numFmtId="0" fontId="5" fillId="0" borderId="0" xfId="12" applyFont="1" applyAlignment="1">
      <alignment horizontal="right" vertical="center"/>
    </xf>
    <xf numFmtId="0" fontId="77" fillId="0" borderId="0" xfId="8" applyFont="1">
      <alignment vertical="center"/>
    </xf>
    <xf numFmtId="0" fontId="62" fillId="0" borderId="0" xfId="8" applyFont="1">
      <alignment vertical="center"/>
    </xf>
    <xf numFmtId="0" fontId="62" fillId="0" borderId="0" xfId="8" applyFont="1" applyAlignment="1">
      <alignment vertical="center" wrapText="1"/>
    </xf>
    <xf numFmtId="0" fontId="78" fillId="0" borderId="0" xfId="8" applyFont="1">
      <alignment vertical="center"/>
    </xf>
    <xf numFmtId="0" fontId="79" fillId="0" borderId="0" xfId="8" applyFont="1">
      <alignment vertical="center"/>
    </xf>
    <xf numFmtId="0" fontId="4" fillId="4" borderId="0" xfId="10" applyFont="1" applyFill="1" applyAlignment="1">
      <alignment horizontal="right" vertical="center"/>
    </xf>
    <xf numFmtId="0" fontId="4" fillId="4" borderId="0" xfId="10" applyFont="1" applyFill="1">
      <alignment vertical="center"/>
    </xf>
    <xf numFmtId="0" fontId="11" fillId="4" borderId="0" xfId="10" applyFont="1" applyFill="1">
      <alignment vertical="center"/>
    </xf>
    <xf numFmtId="0" fontId="11" fillId="4" borderId="0" xfId="10" applyFont="1" applyFill="1" applyAlignment="1">
      <alignment horizontal="right" vertical="center"/>
    </xf>
    <xf numFmtId="0" fontId="11" fillId="4" borderId="0" xfId="10" quotePrefix="1" applyFont="1" applyFill="1" applyAlignment="1">
      <alignment horizontal="right" vertical="center"/>
    </xf>
    <xf numFmtId="0" fontId="80" fillId="0" borderId="0" xfId="8" applyFont="1">
      <alignment vertical="center"/>
    </xf>
    <xf numFmtId="0" fontId="81" fillId="0" borderId="0" xfId="8" applyFont="1" applyAlignment="1">
      <alignment horizontal="center" vertical="center" wrapText="1"/>
    </xf>
    <xf numFmtId="0" fontId="82" fillId="0" borderId="0" xfId="9" applyFont="1" applyAlignment="1">
      <alignment horizontal="center" vertical="center" shrinkToFit="1"/>
    </xf>
    <xf numFmtId="0" fontId="62" fillId="0" borderId="38" xfId="8" applyFont="1" applyBorder="1">
      <alignment vertical="center"/>
    </xf>
    <xf numFmtId="0" fontId="66" fillId="0" borderId="0" xfId="8" applyFont="1" applyAlignment="1">
      <alignment vertical="top"/>
    </xf>
    <xf numFmtId="0" fontId="5" fillId="0" borderId="386" xfId="12" applyFont="1" applyBorder="1" applyAlignment="1">
      <alignment horizontal="center" vertical="center"/>
    </xf>
    <xf numFmtId="0" fontId="66" fillId="0" borderId="0" xfId="8" quotePrefix="1" applyFont="1" applyAlignment="1">
      <alignment vertical="top"/>
    </xf>
    <xf numFmtId="0" fontId="3" fillId="0" borderId="0" xfId="8" applyFont="1" applyProtection="1">
      <alignment vertical="center"/>
      <protection locked="0"/>
    </xf>
    <xf numFmtId="0" fontId="3" fillId="0" borderId="77" xfId="8" applyFont="1" applyBorder="1" applyAlignment="1" applyProtection="1">
      <alignment horizontal="right" vertical="center"/>
      <protection locked="0"/>
    </xf>
    <xf numFmtId="0" fontId="32" fillId="0" borderId="0" xfId="8" applyFont="1" applyProtection="1">
      <alignment vertical="center"/>
      <protection locked="0"/>
    </xf>
    <xf numFmtId="0" fontId="32" fillId="0" borderId="83" xfId="8" applyFont="1" applyBorder="1" applyAlignment="1" applyProtection="1">
      <alignment horizontal="center" vertical="center"/>
      <protection locked="0"/>
    </xf>
    <xf numFmtId="0" fontId="32" fillId="0" borderId="1" xfId="8" applyFont="1" applyBorder="1" applyAlignment="1" applyProtection="1">
      <alignment horizontal="center" vertical="center"/>
      <protection locked="0"/>
    </xf>
    <xf numFmtId="0" fontId="32" fillId="0" borderId="105" xfId="8" applyFont="1" applyBorder="1" applyAlignment="1" applyProtection="1">
      <alignment horizontal="center" vertical="center"/>
      <protection locked="0"/>
    </xf>
    <xf numFmtId="0" fontId="32" fillId="0" borderId="84" xfId="8" applyFont="1" applyBorder="1" applyAlignment="1" applyProtection="1">
      <alignment horizontal="center" vertical="center"/>
      <protection locked="0"/>
    </xf>
    <xf numFmtId="0" fontId="32" fillId="0" borderId="107" xfId="8" applyFont="1" applyBorder="1" applyAlignment="1" applyProtection="1">
      <alignment horizontal="center" vertical="center"/>
      <protection locked="0"/>
    </xf>
    <xf numFmtId="0" fontId="32" fillId="14" borderId="107" xfId="8" applyFont="1" applyFill="1" applyBorder="1" applyAlignment="1" applyProtection="1">
      <alignment horizontal="center" vertical="center"/>
      <protection locked="0"/>
    </xf>
    <xf numFmtId="0" fontId="32" fillId="14" borderId="40" xfId="8" applyFont="1" applyFill="1" applyBorder="1" applyAlignment="1" applyProtection="1">
      <alignment horizontal="center" vertical="center"/>
      <protection locked="0"/>
    </xf>
    <xf numFmtId="0" fontId="32" fillId="14" borderId="283" xfId="8" applyFont="1" applyFill="1" applyBorder="1" applyAlignment="1" applyProtection="1">
      <alignment vertical="center" shrinkToFit="1"/>
      <protection locked="0"/>
    </xf>
    <xf numFmtId="4" fontId="32" fillId="14" borderId="237" xfId="8" applyNumberFormat="1" applyFont="1" applyFill="1" applyBorder="1" applyAlignment="1" applyProtection="1">
      <alignment horizontal="right" vertical="center"/>
      <protection locked="0"/>
    </xf>
    <xf numFmtId="4" fontId="32" fillId="14" borderId="43" xfId="8" applyNumberFormat="1" applyFont="1" applyFill="1" applyBorder="1" applyAlignment="1" applyProtection="1">
      <alignment horizontal="right" vertical="center"/>
      <protection locked="0"/>
    </xf>
    <xf numFmtId="4" fontId="32" fillId="14" borderId="178" xfId="8" applyNumberFormat="1" applyFont="1" applyFill="1" applyBorder="1" applyAlignment="1" applyProtection="1">
      <alignment horizontal="right" vertical="center"/>
      <protection locked="0"/>
    </xf>
    <xf numFmtId="0" fontId="32" fillId="14" borderId="38" xfId="8" applyFont="1" applyFill="1" applyBorder="1" applyAlignment="1" applyProtection="1">
      <alignment horizontal="right" vertical="center"/>
      <protection locked="0"/>
    </xf>
    <xf numFmtId="0" fontId="32" fillId="14" borderId="284" xfId="8" applyFont="1" applyFill="1" applyBorder="1" applyAlignment="1" applyProtection="1">
      <alignment horizontal="center" vertical="center"/>
      <protection locked="0"/>
    </xf>
    <xf numFmtId="0" fontId="32" fillId="14" borderId="285" xfId="8" applyFont="1" applyFill="1" applyBorder="1" applyAlignment="1" applyProtection="1">
      <alignment vertical="center" shrinkToFit="1"/>
      <protection locked="0"/>
    </xf>
    <xf numFmtId="4" fontId="32" fillId="14" borderId="83" xfId="8" applyNumberFormat="1" applyFont="1" applyFill="1" applyBorder="1" applyAlignment="1" applyProtection="1">
      <alignment horizontal="right" vertical="center"/>
      <protection locked="0"/>
    </xf>
    <xf numFmtId="4" fontId="32" fillId="14" borderId="1" xfId="8" applyNumberFormat="1" applyFont="1" applyFill="1" applyBorder="1" applyAlignment="1" applyProtection="1">
      <alignment horizontal="right" vertical="center"/>
      <protection locked="0"/>
    </xf>
    <xf numFmtId="4" fontId="32" fillId="14" borderId="105" xfId="8" applyNumberFormat="1" applyFont="1" applyFill="1" applyBorder="1" applyAlignment="1" applyProtection="1">
      <alignment horizontal="right" vertical="center"/>
      <protection locked="0"/>
    </xf>
    <xf numFmtId="0" fontId="32" fillId="14" borderId="83" xfId="8" applyFont="1" applyFill="1" applyBorder="1" applyAlignment="1" applyProtection="1">
      <alignment horizontal="right" vertical="center"/>
      <protection locked="0"/>
    </xf>
    <xf numFmtId="0" fontId="32" fillId="14" borderId="42" xfId="8" applyFont="1" applyFill="1" applyBorder="1" applyAlignment="1" applyProtection="1">
      <alignment horizontal="right" vertical="center"/>
      <protection locked="0"/>
    </xf>
    <xf numFmtId="0" fontId="32" fillId="14" borderId="130" xfId="8" applyFont="1" applyFill="1" applyBorder="1" applyProtection="1">
      <alignment vertical="center"/>
      <protection locked="0"/>
    </xf>
    <xf numFmtId="0" fontId="32" fillId="14" borderId="19" xfId="8" applyFont="1" applyFill="1" applyBorder="1" applyAlignment="1" applyProtection="1">
      <alignment horizontal="right" vertical="center"/>
      <protection locked="0"/>
    </xf>
    <xf numFmtId="0" fontId="32" fillId="0" borderId="291" xfId="8" applyFont="1" applyBorder="1" applyProtection="1">
      <alignment vertical="center"/>
      <protection locked="0"/>
    </xf>
    <xf numFmtId="0" fontId="32" fillId="14" borderId="292" xfId="8" applyFont="1" applyFill="1" applyBorder="1" applyAlignment="1" applyProtection="1">
      <alignment horizontal="center" vertical="center"/>
      <protection locked="0"/>
    </xf>
    <xf numFmtId="0" fontId="32" fillId="14" borderId="293" xfId="8" applyFont="1" applyFill="1" applyBorder="1" applyAlignment="1" applyProtection="1">
      <alignment vertical="center" shrinkToFit="1"/>
      <protection locked="0"/>
    </xf>
    <xf numFmtId="0" fontId="32" fillId="14" borderId="295" xfId="8" applyFont="1" applyFill="1" applyBorder="1" applyProtection="1">
      <alignment vertical="center"/>
      <protection locked="0"/>
    </xf>
    <xf numFmtId="0" fontId="32" fillId="14" borderId="105" xfId="8" applyFont="1" applyFill="1" applyBorder="1" applyProtection="1">
      <alignment vertical="center"/>
      <protection locked="0"/>
    </xf>
    <xf numFmtId="0" fontId="32" fillId="0" borderId="146" xfId="8" applyFont="1" applyBorder="1" applyProtection="1">
      <alignment vertical="center"/>
      <protection locked="0"/>
    </xf>
    <xf numFmtId="0" fontId="32" fillId="0" borderId="298" xfId="8" applyFont="1" applyBorder="1" applyProtection="1">
      <alignment vertical="center"/>
      <protection locked="0"/>
    </xf>
    <xf numFmtId="0" fontId="32" fillId="0" borderId="91" xfId="8" applyFont="1" applyBorder="1" applyAlignment="1" applyProtection="1">
      <alignment vertical="top"/>
      <protection locked="0"/>
    </xf>
    <xf numFmtId="4" fontId="32" fillId="7" borderId="17" xfId="5" applyNumberFormat="1" applyFont="1" applyFill="1" applyBorder="1" applyAlignment="1" applyProtection="1">
      <alignment vertical="top"/>
      <protection hidden="1"/>
    </xf>
    <xf numFmtId="0" fontId="32" fillId="0" borderId="179" xfId="8" applyFont="1" applyBorder="1" applyProtection="1">
      <alignment vertical="center"/>
      <protection locked="0"/>
    </xf>
    <xf numFmtId="0" fontId="32" fillId="0" borderId="33" xfId="8" applyFont="1" applyBorder="1" applyAlignment="1" applyProtection="1">
      <alignment horizontal="left" vertical="top"/>
      <protection locked="0"/>
    </xf>
    <xf numFmtId="0" fontId="32" fillId="0" borderId="130" xfId="8" applyFont="1" applyBorder="1" applyProtection="1">
      <alignment vertical="center"/>
      <protection locked="0"/>
    </xf>
    <xf numFmtId="0" fontId="32" fillId="0" borderId="100" xfId="8" applyFont="1" applyBorder="1" applyAlignment="1" applyProtection="1">
      <alignment horizontal="left"/>
      <protection locked="0"/>
    </xf>
    <xf numFmtId="0" fontId="32" fillId="0" borderId="131" xfId="8" applyFont="1" applyBorder="1" applyProtection="1">
      <alignment vertical="center"/>
      <protection locked="0"/>
    </xf>
    <xf numFmtId="0" fontId="32" fillId="0" borderId="45" xfId="8" applyFont="1" applyBorder="1" applyProtection="1">
      <alignment vertical="center"/>
      <protection locked="0"/>
    </xf>
    <xf numFmtId="38" fontId="32" fillId="0" borderId="0" xfId="5" applyFont="1" applyBorder="1" applyAlignment="1" applyProtection="1">
      <alignment horizontal="center" vertical="center"/>
      <protection locked="0"/>
    </xf>
    <xf numFmtId="0" fontId="32" fillId="0" borderId="0" xfId="8" applyFont="1" applyAlignment="1" applyProtection="1">
      <alignment horizontal="center" vertical="center"/>
      <protection locked="0"/>
    </xf>
    <xf numFmtId="0" fontId="32" fillId="14" borderId="237" xfId="8" applyFont="1" applyFill="1" applyBorder="1" applyAlignment="1" applyProtection="1">
      <alignment horizontal="right" vertical="center"/>
      <protection locked="0"/>
    </xf>
    <xf numFmtId="0" fontId="32" fillId="14" borderId="178" xfId="8" applyFont="1" applyFill="1" applyBorder="1" applyProtection="1">
      <alignment vertical="center"/>
      <protection locked="0"/>
    </xf>
    <xf numFmtId="0" fontId="32" fillId="0" borderId="96" xfId="8" applyFont="1" applyBorder="1" applyProtection="1">
      <alignment vertical="center"/>
      <protection locked="0"/>
    </xf>
    <xf numFmtId="0" fontId="32" fillId="0" borderId="132" xfId="8" applyFont="1" applyBorder="1" applyProtection="1">
      <alignment vertical="center"/>
      <protection locked="0"/>
    </xf>
    <xf numFmtId="0" fontId="32" fillId="0" borderId="155" xfId="8" applyFont="1" applyBorder="1" applyProtection="1">
      <alignment vertical="center"/>
      <protection locked="0"/>
    </xf>
    <xf numFmtId="0" fontId="32" fillId="0" borderId="77" xfId="8" applyFont="1" applyBorder="1" applyProtection="1">
      <alignment vertical="center"/>
      <protection locked="0"/>
    </xf>
    <xf numFmtId="0" fontId="3" fillId="0" borderId="57" xfId="8" applyFont="1" applyBorder="1" applyProtection="1">
      <alignment vertical="center"/>
      <protection locked="0"/>
    </xf>
    <xf numFmtId="0" fontId="3" fillId="7" borderId="125" xfId="8" applyFont="1" applyFill="1" applyBorder="1" applyProtection="1">
      <alignment vertical="center"/>
      <protection locked="0"/>
    </xf>
    <xf numFmtId="0" fontId="32" fillId="0" borderId="83" xfId="8" applyFont="1" applyBorder="1" applyAlignment="1" applyProtection="1">
      <alignment horizontal="center" vertical="center" wrapText="1"/>
      <protection locked="0"/>
    </xf>
    <xf numFmtId="0" fontId="32" fillId="0" borderId="122" xfId="8" applyFont="1" applyBorder="1" applyAlignment="1" applyProtection="1">
      <alignment horizontal="center" vertical="center" wrapText="1"/>
      <protection locked="0"/>
    </xf>
    <xf numFmtId="0" fontId="32" fillId="0" borderId="132" xfId="8" applyFont="1" applyBorder="1" applyAlignment="1" applyProtection="1">
      <alignment horizontal="center" vertical="center"/>
      <protection locked="0"/>
    </xf>
    <xf numFmtId="0" fontId="32" fillId="0" borderId="131" xfId="8" applyFont="1" applyBorder="1" applyAlignment="1" applyProtection="1">
      <alignment horizontal="center" vertical="center"/>
      <protection locked="0"/>
    </xf>
    <xf numFmtId="0" fontId="32" fillId="14" borderId="40" xfId="8" applyFont="1" applyFill="1" applyBorder="1" applyAlignment="1" applyProtection="1">
      <alignment horizontal="center" vertical="center" shrinkToFit="1"/>
      <protection locked="0"/>
    </xf>
    <xf numFmtId="40" fontId="32" fillId="14" borderId="78" xfId="5" applyNumberFormat="1" applyFont="1" applyFill="1" applyBorder="1" applyAlignment="1" applyProtection="1">
      <alignment horizontal="right" vertical="center"/>
      <protection locked="0"/>
    </xf>
    <xf numFmtId="40" fontId="32" fillId="14" borderId="178" xfId="5" applyNumberFormat="1" applyFont="1" applyFill="1" applyBorder="1" applyAlignment="1" applyProtection="1">
      <alignment horizontal="right" vertical="center"/>
      <protection locked="0"/>
    </xf>
    <xf numFmtId="0" fontId="32" fillId="14" borderId="179" xfId="5" applyNumberFormat="1" applyFont="1" applyFill="1" applyBorder="1" applyAlignment="1" applyProtection="1">
      <alignment vertical="center"/>
      <protection locked="0"/>
    </xf>
    <xf numFmtId="40" fontId="32" fillId="14" borderId="237" xfId="5" applyNumberFormat="1" applyFont="1" applyFill="1" applyBorder="1" applyAlignment="1" applyProtection="1">
      <alignment horizontal="right" vertical="center"/>
      <protection locked="0"/>
    </xf>
    <xf numFmtId="0" fontId="32" fillId="14" borderId="284" xfId="8" applyFont="1" applyFill="1" applyBorder="1" applyAlignment="1" applyProtection="1">
      <alignment horizontal="center" vertical="center" shrinkToFit="1"/>
      <protection locked="0"/>
    </xf>
    <xf numFmtId="40" fontId="32" fillId="14" borderId="83" xfId="5" applyNumberFormat="1" applyFont="1" applyFill="1" applyBorder="1" applyAlignment="1" applyProtection="1">
      <alignment horizontal="right" vertical="center"/>
      <protection locked="0"/>
    </xf>
    <xf numFmtId="40" fontId="32" fillId="14" borderId="105" xfId="5" applyNumberFormat="1" applyFont="1" applyFill="1" applyBorder="1" applyAlignment="1" applyProtection="1">
      <alignment horizontal="right" vertical="center"/>
      <protection locked="0"/>
    </xf>
    <xf numFmtId="0" fontId="32" fillId="14" borderId="130" xfId="5" applyNumberFormat="1" applyFont="1" applyFill="1" applyBorder="1" applyAlignment="1" applyProtection="1">
      <alignment vertical="center"/>
      <protection locked="0"/>
    </xf>
    <xf numFmtId="0" fontId="32" fillId="14" borderId="299" xfId="8" applyFont="1" applyFill="1" applyBorder="1" applyAlignment="1" applyProtection="1">
      <alignment horizontal="center" vertical="center" shrinkToFit="1"/>
      <protection locked="0"/>
    </xf>
    <xf numFmtId="0" fontId="32" fillId="14" borderId="300" xfId="8" applyFont="1" applyFill="1" applyBorder="1" applyAlignment="1" applyProtection="1">
      <alignment vertical="center" shrinkToFit="1"/>
      <protection locked="0"/>
    </xf>
    <xf numFmtId="40" fontId="32" fillId="14" borderId="84" xfId="5" applyNumberFormat="1" applyFont="1" applyFill="1" applyBorder="1" applyAlignment="1" applyProtection="1">
      <alignment horizontal="right" vertical="center"/>
      <protection locked="0"/>
    </xf>
    <xf numFmtId="40" fontId="32" fillId="14" borderId="132" xfId="5" applyNumberFormat="1" applyFont="1" applyFill="1" applyBorder="1" applyAlignment="1" applyProtection="1">
      <alignment horizontal="right" vertical="center"/>
      <protection locked="0"/>
    </xf>
    <xf numFmtId="0" fontId="32" fillId="14" borderId="292" xfId="8" applyFont="1" applyFill="1" applyBorder="1" applyAlignment="1" applyProtection="1">
      <alignment horizontal="center" vertical="center" shrinkToFit="1"/>
      <protection locked="0"/>
    </xf>
    <xf numFmtId="40" fontId="32" fillId="14" borderId="294" xfId="5" applyNumberFormat="1" applyFont="1" applyFill="1" applyBorder="1" applyAlignment="1" applyProtection="1">
      <alignment horizontal="right" vertical="center"/>
      <protection locked="0"/>
    </xf>
    <xf numFmtId="40" fontId="32" fillId="14" borderId="295" xfId="5" applyNumberFormat="1" applyFont="1" applyFill="1" applyBorder="1" applyAlignment="1" applyProtection="1">
      <alignment horizontal="right" vertical="center"/>
      <protection locked="0"/>
    </xf>
    <xf numFmtId="0" fontId="32" fillId="14" borderId="190" xfId="5" applyNumberFormat="1" applyFont="1" applyFill="1" applyBorder="1" applyAlignment="1" applyProtection="1">
      <alignment vertical="center"/>
      <protection locked="0"/>
    </xf>
    <xf numFmtId="40" fontId="32" fillId="14" borderId="79" xfId="5" applyNumberFormat="1" applyFont="1" applyFill="1" applyBorder="1" applyAlignment="1" applyProtection="1">
      <alignment horizontal="right" vertical="center"/>
      <protection locked="0"/>
    </xf>
    <xf numFmtId="40" fontId="32" fillId="14" borderId="122" xfId="5" applyNumberFormat="1" applyFont="1" applyFill="1" applyBorder="1" applyAlignment="1" applyProtection="1">
      <alignment horizontal="right" vertical="center"/>
      <protection locked="0"/>
    </xf>
    <xf numFmtId="0" fontId="32" fillId="0" borderId="113" xfId="8" applyFont="1" applyBorder="1" applyAlignment="1" applyProtection="1">
      <alignment vertical="top"/>
      <protection locked="0"/>
    </xf>
    <xf numFmtId="40" fontId="32" fillId="7" borderId="56" xfId="5" applyNumberFormat="1" applyFont="1" applyFill="1" applyBorder="1" applyAlignment="1" applyProtection="1">
      <alignment vertical="top"/>
      <protection hidden="1"/>
    </xf>
    <xf numFmtId="0" fontId="32" fillId="0" borderId="55" xfId="8" applyFont="1" applyBorder="1" applyAlignment="1" applyProtection="1">
      <alignment vertical="top"/>
      <protection locked="0"/>
    </xf>
    <xf numFmtId="40" fontId="32" fillId="7" borderId="55" xfId="5" applyNumberFormat="1" applyFont="1" applyFill="1" applyBorder="1" applyAlignment="1" applyProtection="1">
      <alignment vertical="top"/>
      <protection hidden="1"/>
    </xf>
    <xf numFmtId="0" fontId="32" fillId="14" borderId="301" xfId="8" applyFont="1" applyFill="1" applyBorder="1" applyAlignment="1" applyProtection="1">
      <alignment horizontal="center" vertical="center" shrinkToFit="1"/>
      <protection locked="0"/>
    </xf>
    <xf numFmtId="0" fontId="32" fillId="14" borderId="302" xfId="8" applyFont="1" applyFill="1" applyBorder="1" applyAlignment="1" applyProtection="1">
      <alignment vertical="center" shrinkToFit="1"/>
      <protection locked="0"/>
    </xf>
    <xf numFmtId="191" fontId="32" fillId="14" borderId="78" xfId="8" applyNumberFormat="1" applyFont="1" applyFill="1" applyBorder="1" applyAlignment="1" applyProtection="1">
      <alignment horizontal="right" vertical="center"/>
      <protection locked="0"/>
    </xf>
    <xf numFmtId="191" fontId="32" fillId="14" borderId="104" xfId="5" applyNumberFormat="1" applyFont="1" applyFill="1" applyBorder="1" applyAlignment="1" applyProtection="1">
      <alignment horizontal="right" vertical="center"/>
      <protection locked="0"/>
    </xf>
    <xf numFmtId="191" fontId="32" fillId="14" borderId="83" xfId="8" applyNumberFormat="1" applyFont="1" applyFill="1" applyBorder="1" applyAlignment="1" applyProtection="1">
      <alignment horizontal="right" vertical="center"/>
      <protection locked="0"/>
    </xf>
    <xf numFmtId="191" fontId="32" fillId="14" borderId="105" xfId="8" applyNumberFormat="1" applyFont="1" applyFill="1" applyBorder="1" applyAlignment="1" applyProtection="1">
      <alignment horizontal="right" vertical="center"/>
      <protection locked="0"/>
    </xf>
    <xf numFmtId="191" fontId="32" fillId="14" borderId="84" xfId="8" applyNumberFormat="1" applyFont="1" applyFill="1" applyBorder="1" applyAlignment="1" applyProtection="1">
      <alignment horizontal="right" vertical="center"/>
      <protection locked="0"/>
    </xf>
    <xf numFmtId="191" fontId="32" fillId="14" borderId="132" xfId="8" applyNumberFormat="1" applyFont="1" applyFill="1" applyBorder="1" applyAlignment="1" applyProtection="1">
      <alignment horizontal="right" vertical="center"/>
      <protection locked="0"/>
    </xf>
    <xf numFmtId="0" fontId="3" fillId="0" borderId="125" xfId="8" applyFont="1" applyBorder="1" applyProtection="1">
      <alignment vertical="center"/>
      <protection locked="0"/>
    </xf>
    <xf numFmtId="0" fontId="3" fillId="0" borderId="89" xfId="8" applyFont="1" applyBorder="1" applyProtection="1">
      <alignment vertical="center"/>
      <protection locked="0"/>
    </xf>
    <xf numFmtId="0" fontId="3" fillId="0" borderId="77" xfId="8" applyFont="1" applyBorder="1" applyProtection="1">
      <alignment vertical="center"/>
      <protection locked="0"/>
    </xf>
    <xf numFmtId="38" fontId="32" fillId="14" borderId="179" xfId="5" applyFont="1" applyFill="1" applyBorder="1" applyAlignment="1" applyProtection="1">
      <alignment vertical="center"/>
      <protection locked="0"/>
    </xf>
    <xf numFmtId="0" fontId="32" fillId="14" borderId="179" xfId="8" applyFont="1" applyFill="1" applyBorder="1" applyAlignment="1" applyProtection="1">
      <alignment vertical="center" shrinkToFit="1"/>
      <protection locked="0"/>
    </xf>
    <xf numFmtId="38" fontId="32" fillId="14" borderId="130" xfId="5" applyFont="1" applyFill="1" applyBorder="1" applyAlignment="1" applyProtection="1">
      <alignment vertical="center"/>
      <protection locked="0"/>
    </xf>
    <xf numFmtId="0" fontId="32" fillId="14" borderId="130" xfId="8" applyFont="1" applyFill="1" applyBorder="1" applyAlignment="1" applyProtection="1">
      <alignment vertical="center" shrinkToFit="1"/>
      <protection locked="0"/>
    </xf>
    <xf numFmtId="38" fontId="32" fillId="14" borderId="131" xfId="5" applyFont="1" applyFill="1" applyBorder="1" applyAlignment="1" applyProtection="1">
      <alignment vertical="center"/>
      <protection locked="0"/>
    </xf>
    <xf numFmtId="0" fontId="32" fillId="14" borderId="131" xfId="8" applyFont="1" applyFill="1" applyBorder="1" applyAlignment="1" applyProtection="1">
      <alignment vertical="center" shrinkToFit="1"/>
      <protection locked="0"/>
    </xf>
    <xf numFmtId="181" fontId="32" fillId="14" borderId="190" xfId="5" applyNumberFormat="1" applyFont="1" applyFill="1" applyBorder="1" applyAlignment="1" applyProtection="1">
      <alignment vertical="center"/>
      <protection locked="0"/>
    </xf>
    <xf numFmtId="0" fontId="32" fillId="14" borderId="190" xfId="8" applyFont="1" applyFill="1" applyBorder="1" applyAlignment="1" applyProtection="1">
      <alignment vertical="center" shrinkToFit="1"/>
      <protection locked="0"/>
    </xf>
    <xf numFmtId="0" fontId="32" fillId="0" borderId="129" xfId="8" applyFont="1" applyBorder="1" applyProtection="1">
      <alignment vertical="center"/>
      <protection locked="0"/>
    </xf>
    <xf numFmtId="0" fontId="32" fillId="0" borderId="146" xfId="8" quotePrefix="1" applyFont="1" applyBorder="1" applyProtection="1">
      <alignment vertical="center"/>
      <protection locked="0"/>
    </xf>
    <xf numFmtId="0" fontId="32" fillId="0" borderId="155" xfId="8" applyFont="1" applyBorder="1" applyAlignment="1" applyProtection="1">
      <alignment horizontal="center" vertical="center"/>
      <protection locked="0"/>
    </xf>
    <xf numFmtId="0" fontId="32" fillId="14" borderId="303" xfId="8" applyFont="1" applyFill="1" applyBorder="1" applyAlignment="1" applyProtection="1">
      <alignment horizontal="center" vertical="center" shrinkToFit="1"/>
      <protection locked="0"/>
    </xf>
    <xf numFmtId="38" fontId="32" fillId="14" borderId="129" xfId="5" applyFont="1" applyFill="1" applyBorder="1" applyAlignment="1" applyProtection="1">
      <alignment vertical="center"/>
      <protection locked="0"/>
    </xf>
    <xf numFmtId="0" fontId="32" fillId="14" borderId="129" xfId="8" applyFont="1" applyFill="1" applyBorder="1" applyAlignment="1" applyProtection="1">
      <alignment vertical="center" shrinkToFit="1"/>
      <protection locked="0"/>
    </xf>
    <xf numFmtId="0" fontId="3" fillId="0" borderId="0" xfId="8" applyFont="1" applyProtection="1">
      <alignment vertical="center"/>
      <protection hidden="1"/>
    </xf>
    <xf numFmtId="0" fontId="3" fillId="7" borderId="113" xfId="8" applyFont="1" applyFill="1" applyBorder="1" applyProtection="1">
      <alignment vertical="center"/>
      <protection locked="0"/>
    </xf>
    <xf numFmtId="0" fontId="32" fillId="14" borderId="107" xfId="8" applyFont="1" applyFill="1" applyBorder="1" applyAlignment="1" applyProtection="1">
      <alignment horizontal="center" vertical="center" shrinkToFit="1"/>
      <protection locked="0"/>
    </xf>
    <xf numFmtId="4" fontId="32" fillId="14" borderId="78" xfId="8" applyNumberFormat="1" applyFont="1" applyFill="1" applyBorder="1" applyAlignment="1" applyProtection="1">
      <alignment horizontal="right" vertical="center"/>
      <protection locked="0"/>
    </xf>
    <xf numFmtId="4" fontId="32" fillId="14" borderId="103" xfId="8" applyNumberFormat="1" applyFont="1" applyFill="1" applyBorder="1" applyAlignment="1" applyProtection="1">
      <alignment horizontal="right" vertical="center"/>
      <protection locked="0"/>
    </xf>
    <xf numFmtId="0" fontId="32" fillId="14" borderId="129" xfId="8" applyFont="1" applyFill="1" applyBorder="1" applyAlignment="1" applyProtection="1">
      <alignment horizontal="right" vertical="center"/>
      <protection locked="0"/>
    </xf>
    <xf numFmtId="0" fontId="32" fillId="14" borderId="179" xfId="8" applyFont="1" applyFill="1" applyBorder="1" applyProtection="1">
      <alignment vertical="center"/>
      <protection locked="0"/>
    </xf>
    <xf numFmtId="0" fontId="32" fillId="14" borderId="130" xfId="8" applyFont="1" applyFill="1" applyBorder="1" applyAlignment="1" applyProtection="1">
      <alignment horizontal="right" vertical="center"/>
      <protection locked="0"/>
    </xf>
    <xf numFmtId="4" fontId="32" fillId="14" borderId="79" xfId="8" applyNumberFormat="1" applyFont="1" applyFill="1" applyBorder="1" applyAlignment="1" applyProtection="1">
      <alignment horizontal="right" vertical="center"/>
      <protection locked="0"/>
    </xf>
    <xf numFmtId="4" fontId="32" fillId="14" borderId="31" xfId="8" applyNumberFormat="1" applyFont="1" applyFill="1" applyBorder="1" applyAlignment="1" applyProtection="1">
      <alignment horizontal="right" vertical="center"/>
      <protection locked="0"/>
    </xf>
    <xf numFmtId="0" fontId="32" fillId="14" borderId="155" xfId="8" applyFont="1" applyFill="1" applyBorder="1" applyAlignment="1" applyProtection="1">
      <alignment horizontal="right" vertical="center"/>
      <protection locked="0"/>
    </xf>
    <xf numFmtId="4" fontId="32" fillId="14" borderId="84" xfId="8" applyNumberFormat="1" applyFont="1" applyFill="1" applyBorder="1" applyAlignment="1" applyProtection="1">
      <alignment horizontal="right" vertical="center"/>
      <protection locked="0"/>
    </xf>
    <xf numFmtId="4" fontId="32" fillId="14" borderId="107" xfId="8" applyNumberFormat="1" applyFont="1" applyFill="1" applyBorder="1" applyAlignment="1" applyProtection="1">
      <alignment horizontal="right" vertical="center"/>
      <protection locked="0"/>
    </xf>
    <xf numFmtId="0" fontId="32" fillId="14" borderId="131" xfId="8" applyFont="1" applyFill="1" applyBorder="1" applyAlignment="1" applyProtection="1">
      <alignment horizontal="right" vertical="center"/>
      <protection locked="0"/>
    </xf>
    <xf numFmtId="40" fontId="32" fillId="7" borderId="57" xfId="5" applyNumberFormat="1" applyFont="1" applyFill="1" applyBorder="1" applyAlignment="1" applyProtection="1">
      <alignment vertical="top"/>
      <protection hidden="1"/>
    </xf>
    <xf numFmtId="40" fontId="32" fillId="0" borderId="90" xfId="5" applyNumberFormat="1" applyFont="1" applyFill="1" applyBorder="1" applyAlignment="1" applyProtection="1">
      <alignment vertical="center"/>
      <protection hidden="1"/>
    </xf>
    <xf numFmtId="40" fontId="32" fillId="0" borderId="89" xfId="5" applyNumberFormat="1" applyFont="1" applyFill="1" applyBorder="1" applyAlignment="1" applyProtection="1">
      <alignment vertical="center"/>
      <protection hidden="1"/>
    </xf>
    <xf numFmtId="192" fontId="32" fillId="7" borderId="56" xfId="5" applyNumberFormat="1" applyFont="1" applyFill="1" applyBorder="1" applyAlignment="1" applyProtection="1">
      <alignment vertical="top"/>
      <protection hidden="1"/>
    </xf>
    <xf numFmtId="192" fontId="32" fillId="7" borderId="57" xfId="5" applyNumberFormat="1" applyFont="1" applyFill="1" applyBorder="1" applyAlignment="1" applyProtection="1">
      <alignment vertical="top"/>
      <protection hidden="1"/>
    </xf>
    <xf numFmtId="0" fontId="32" fillId="14" borderId="17" xfId="8" applyFont="1" applyFill="1" applyBorder="1" applyAlignment="1" applyProtection="1">
      <alignment horizontal="center" vertical="center"/>
      <protection locked="0"/>
    </xf>
    <xf numFmtId="0" fontId="32" fillId="14" borderId="43" xfId="8" applyFont="1" applyFill="1" applyBorder="1" applyAlignment="1" applyProtection="1">
      <alignment horizontal="center" vertical="center"/>
      <protection locked="0"/>
    </xf>
    <xf numFmtId="0" fontId="32" fillId="14" borderId="43" xfId="8" applyFont="1" applyFill="1" applyBorder="1" applyAlignment="1" applyProtection="1">
      <alignment horizontal="right" vertical="center"/>
      <protection locked="0"/>
    </xf>
    <xf numFmtId="0" fontId="32" fillId="14" borderId="34" xfId="8" applyFont="1" applyFill="1" applyBorder="1" applyAlignment="1" applyProtection="1">
      <alignment horizontal="center" vertical="center"/>
      <protection locked="0"/>
    </xf>
    <xf numFmtId="0" fontId="32" fillId="14" borderId="1" xfId="8" applyFont="1" applyFill="1" applyBorder="1" applyAlignment="1" applyProtection="1">
      <alignment horizontal="center" vertical="center"/>
      <protection locked="0"/>
    </xf>
    <xf numFmtId="0" fontId="32" fillId="14" borderId="1" xfId="8" applyFont="1" applyFill="1" applyBorder="1" applyAlignment="1" applyProtection="1">
      <alignment horizontal="right" vertical="center"/>
      <protection locked="0"/>
    </xf>
    <xf numFmtId="0" fontId="32" fillId="14" borderId="20" xfId="8" applyFont="1" applyFill="1" applyBorder="1" applyAlignment="1" applyProtection="1">
      <alignment horizontal="center" vertical="center"/>
      <protection locked="0"/>
    </xf>
    <xf numFmtId="0" fontId="32" fillId="14" borderId="31" xfId="8" applyFont="1" applyFill="1" applyBorder="1" applyAlignment="1" applyProtection="1">
      <alignment horizontal="center" vertical="center"/>
      <protection locked="0"/>
    </xf>
    <xf numFmtId="0" fontId="32" fillId="14" borderId="31" xfId="8" applyFont="1" applyFill="1" applyBorder="1" applyAlignment="1" applyProtection="1">
      <alignment horizontal="right" vertical="center"/>
      <protection locked="0"/>
    </xf>
    <xf numFmtId="0" fontId="32" fillId="14" borderId="78" xfId="8" applyFont="1" applyFill="1" applyBorder="1" applyAlignment="1" applyProtection="1">
      <alignment horizontal="center" vertical="center" shrinkToFit="1"/>
      <protection locked="0"/>
    </xf>
    <xf numFmtId="0" fontId="32" fillId="14" borderId="17" xfId="8" applyFont="1" applyFill="1" applyBorder="1" applyAlignment="1" applyProtection="1">
      <alignment horizontal="center" vertical="center" shrinkToFit="1"/>
      <protection locked="0"/>
    </xf>
    <xf numFmtId="0" fontId="32" fillId="14" borderId="43" xfId="8" applyFont="1" applyFill="1" applyBorder="1" applyAlignment="1" applyProtection="1">
      <alignment vertical="center" shrinkToFit="1"/>
      <protection locked="0"/>
    </xf>
    <xf numFmtId="0" fontId="32" fillId="14" borderId="43" xfId="8" applyFont="1" applyFill="1" applyBorder="1" applyAlignment="1" applyProtection="1">
      <alignment horizontal="center" vertical="center" shrinkToFit="1"/>
      <protection locked="0"/>
    </xf>
    <xf numFmtId="0" fontId="32" fillId="14" borderId="83" xfId="8" applyFont="1" applyFill="1" applyBorder="1" applyAlignment="1" applyProtection="1">
      <alignment horizontal="center" vertical="center" shrinkToFit="1"/>
      <protection locked="0"/>
    </xf>
    <xf numFmtId="0" fontId="32" fillId="14" borderId="34" xfId="8" applyFont="1" applyFill="1" applyBorder="1" applyAlignment="1" applyProtection="1">
      <alignment horizontal="center" vertical="center" shrinkToFit="1"/>
      <protection locked="0"/>
    </xf>
    <xf numFmtId="0" fontId="32" fillId="14" borderId="1" xfId="8" applyFont="1" applyFill="1" applyBorder="1" applyAlignment="1" applyProtection="1">
      <alignment vertical="center" shrinkToFit="1"/>
      <protection locked="0"/>
    </xf>
    <xf numFmtId="192" fontId="32" fillId="14" borderId="1" xfId="8" applyNumberFormat="1" applyFont="1" applyFill="1" applyBorder="1" applyAlignment="1" applyProtection="1">
      <alignment horizontal="right" vertical="center"/>
      <protection locked="0"/>
    </xf>
    <xf numFmtId="0" fontId="32" fillId="14" borderId="1" xfId="8" applyFont="1" applyFill="1" applyBorder="1" applyAlignment="1" applyProtection="1">
      <alignment horizontal="center" vertical="center" shrinkToFit="1"/>
      <protection locked="0"/>
    </xf>
    <xf numFmtId="0" fontId="32" fillId="14" borderId="79" xfId="8" applyFont="1" applyFill="1" applyBorder="1" applyAlignment="1" applyProtection="1">
      <alignment horizontal="center" vertical="center" shrinkToFit="1"/>
      <protection locked="0"/>
    </xf>
    <xf numFmtId="0" fontId="32" fillId="14" borderId="20" xfId="8" applyFont="1" applyFill="1" applyBorder="1" applyAlignment="1" applyProtection="1">
      <alignment horizontal="center" vertical="center" shrinkToFit="1"/>
      <protection locked="0"/>
    </xf>
    <xf numFmtId="0" fontId="32" fillId="14" borderId="31" xfId="8" applyFont="1" applyFill="1" applyBorder="1" applyAlignment="1" applyProtection="1">
      <alignment vertical="center" shrinkToFit="1"/>
      <protection locked="0"/>
    </xf>
    <xf numFmtId="192" fontId="32" fillId="14" borderId="31" xfId="8" applyNumberFormat="1" applyFont="1" applyFill="1" applyBorder="1" applyAlignment="1" applyProtection="1">
      <alignment horizontal="right" vertical="center"/>
      <protection locked="0"/>
    </xf>
    <xf numFmtId="0" fontId="32" fillId="14" borderId="31" xfId="8" applyFont="1" applyFill="1" applyBorder="1" applyAlignment="1" applyProtection="1">
      <alignment horizontal="center" vertical="center" shrinkToFit="1"/>
      <protection locked="0"/>
    </xf>
    <xf numFmtId="0" fontId="32" fillId="14" borderId="155" xfId="8" applyFont="1" applyFill="1" applyBorder="1" applyAlignment="1" applyProtection="1">
      <alignment vertical="center" shrinkToFit="1"/>
      <protection locked="0"/>
    </xf>
    <xf numFmtId="0" fontId="32" fillId="0" borderId="49" xfId="8" applyFont="1" applyBorder="1" applyProtection="1">
      <alignment vertical="center"/>
      <protection locked="0"/>
    </xf>
    <xf numFmtId="0" fontId="32" fillId="7" borderId="108" xfId="8" applyFont="1" applyFill="1" applyBorder="1" applyAlignment="1" applyProtection="1">
      <alignment horizontal="right" vertical="center"/>
      <protection hidden="1"/>
    </xf>
    <xf numFmtId="0" fontId="31" fillId="0" borderId="18" xfId="7" applyFont="1" applyBorder="1" applyAlignment="1">
      <alignment horizontal="center" vertical="center"/>
    </xf>
    <xf numFmtId="38" fontId="3" fillId="0" borderId="126" xfId="5" applyFont="1" applyFill="1" applyBorder="1" applyAlignment="1">
      <alignment vertical="center"/>
    </xf>
    <xf numFmtId="38" fontId="3" fillId="0" borderId="126" xfId="5" applyFont="1" applyFill="1" applyBorder="1">
      <alignment vertical="center"/>
    </xf>
    <xf numFmtId="0" fontId="19" fillId="0" borderId="0" xfId="8" applyFont="1">
      <alignment vertical="center"/>
    </xf>
    <xf numFmtId="0" fontId="21" fillId="0" borderId="0" xfId="11" applyFont="1" applyAlignment="1">
      <alignment vertical="center" textRotation="255"/>
    </xf>
    <xf numFmtId="0" fontId="18" fillId="0" borderId="0" xfId="11" applyFont="1" applyAlignment="1">
      <alignment horizontal="center" vertical="center" wrapText="1"/>
    </xf>
    <xf numFmtId="0" fontId="21" fillId="0" borderId="0" xfId="11" applyFont="1" applyAlignment="1">
      <alignment horizontal="right" vertical="center"/>
    </xf>
    <xf numFmtId="0" fontId="21" fillId="0" borderId="0" xfId="11" applyFont="1" applyAlignment="1">
      <alignment horizontal="left" vertical="center"/>
    </xf>
    <xf numFmtId="0" fontId="23" fillId="0" borderId="0" xfId="11" applyFont="1" applyAlignment="1">
      <alignment vertical="center"/>
    </xf>
    <xf numFmtId="0" fontId="18" fillId="0" borderId="0" xfId="11" applyFont="1" applyAlignment="1">
      <alignment vertical="center"/>
    </xf>
    <xf numFmtId="0" fontId="18" fillId="0" borderId="0" xfId="11" applyFont="1" applyAlignment="1">
      <alignment horizontal="right" vertical="center"/>
    </xf>
    <xf numFmtId="0" fontId="21" fillId="0" borderId="0" xfId="11" applyFont="1" applyAlignment="1">
      <alignment vertical="center"/>
    </xf>
    <xf numFmtId="0" fontId="23" fillId="0" borderId="0" xfId="11" applyFont="1" applyAlignment="1">
      <alignment horizontal="right" vertical="center"/>
    </xf>
    <xf numFmtId="0" fontId="24" fillId="0" borderId="0" xfId="11" applyFont="1" applyAlignment="1">
      <alignment vertical="center"/>
    </xf>
    <xf numFmtId="0" fontId="23" fillId="0" borderId="0" xfId="11" applyFont="1" applyAlignment="1">
      <alignment horizontal="center" vertical="center"/>
    </xf>
    <xf numFmtId="0" fontId="24" fillId="0" borderId="0" xfId="11" applyFont="1" applyAlignment="1">
      <alignment horizontal="center" vertical="center"/>
    </xf>
    <xf numFmtId="0" fontId="18" fillId="0" borderId="0" xfId="11" applyFont="1" applyAlignment="1">
      <alignment vertical="center" wrapText="1"/>
    </xf>
    <xf numFmtId="0" fontId="22" fillId="0" borderId="0" xfId="11" applyFont="1" applyAlignment="1">
      <alignment horizontal="right" vertical="center"/>
    </xf>
    <xf numFmtId="0" fontId="21" fillId="2" borderId="0" xfId="11" applyFont="1" applyFill="1" applyAlignment="1">
      <alignment vertical="center" textRotation="255"/>
    </xf>
    <xf numFmtId="0" fontId="18" fillId="2" borderId="0" xfId="11" applyFont="1" applyFill="1" applyAlignment="1">
      <alignment vertical="center"/>
    </xf>
    <xf numFmtId="0" fontId="18" fillId="2" borderId="0" xfId="11" applyFont="1" applyFill="1" applyAlignment="1">
      <alignment horizontal="center" vertical="center"/>
    </xf>
    <xf numFmtId="0" fontId="18" fillId="2" borderId="0" xfId="11" applyFont="1" applyFill="1" applyAlignment="1">
      <alignment horizontal="right" vertical="center"/>
    </xf>
    <xf numFmtId="0" fontId="5" fillId="2" borderId="0" xfId="13" applyFont="1" applyFill="1" applyAlignment="1">
      <alignment horizontal="right" vertical="center"/>
    </xf>
    <xf numFmtId="0" fontId="5" fillId="0" borderId="0" xfId="8" applyFont="1" applyAlignment="1">
      <alignment horizontal="right" vertical="center"/>
    </xf>
    <xf numFmtId="0" fontId="19" fillId="0" borderId="0" xfId="8" applyFont="1" applyAlignment="1">
      <alignment horizontal="right" vertical="center"/>
    </xf>
    <xf numFmtId="0" fontId="14" fillId="0" borderId="0" xfId="8" applyFont="1" applyAlignment="1">
      <alignment vertical="top"/>
    </xf>
    <xf numFmtId="181" fontId="21" fillId="5" borderId="21" xfId="11" applyNumberFormat="1" applyFont="1" applyFill="1" applyBorder="1" applyAlignment="1">
      <alignment horizontal="right" vertical="center"/>
    </xf>
    <xf numFmtId="178" fontId="18" fillId="5" borderId="305" xfId="11" applyNumberFormat="1" applyFont="1" applyFill="1" applyBorder="1" applyAlignment="1">
      <alignment horizontal="center" vertical="center"/>
    </xf>
    <xf numFmtId="181" fontId="21" fillId="5" borderId="306" xfId="11" applyNumberFormat="1" applyFont="1" applyFill="1" applyBorder="1" applyAlignment="1">
      <alignment horizontal="left" vertical="center"/>
    </xf>
    <xf numFmtId="0" fontId="63" fillId="0" borderId="0" xfId="8" applyFont="1" applyAlignment="1">
      <alignment vertical="center" wrapText="1"/>
    </xf>
    <xf numFmtId="0" fontId="5" fillId="2" borderId="0" xfId="13" applyFont="1" applyFill="1" applyAlignment="1">
      <alignment vertical="center"/>
    </xf>
    <xf numFmtId="0" fontId="55" fillId="0" borderId="103" xfId="7" applyFont="1" applyBorder="1" applyAlignment="1" applyProtection="1">
      <alignment horizontal="center" vertical="center" wrapText="1"/>
      <protection locked="0"/>
    </xf>
    <xf numFmtId="0" fontId="32" fillId="0" borderId="0" xfId="7" applyFont="1" applyBorder="1" applyAlignment="1" applyProtection="1">
      <alignment vertical="center" shrinkToFit="1"/>
      <protection locked="0"/>
    </xf>
    <xf numFmtId="38" fontId="31" fillId="0" borderId="0" xfId="4" applyFont="1" applyFill="1" applyBorder="1" applyAlignment="1" applyProtection="1">
      <alignment horizontal="center" vertical="center"/>
      <protection locked="0"/>
    </xf>
    <xf numFmtId="189" fontId="31" fillId="0" borderId="0" xfId="4" applyNumberFormat="1" applyFont="1" applyFill="1" applyBorder="1" applyAlignment="1" applyProtection="1">
      <alignment vertical="center"/>
      <protection hidden="1"/>
    </xf>
    <xf numFmtId="0" fontId="70" fillId="7" borderId="1" xfId="8" applyFont="1" applyFill="1" applyBorder="1" applyAlignment="1">
      <alignment horizontal="center" vertical="center" wrapText="1"/>
    </xf>
    <xf numFmtId="38" fontId="31" fillId="0" borderId="90" xfId="5" applyFont="1" applyFill="1" applyBorder="1" applyAlignment="1">
      <alignment horizontal="center" vertical="center" shrinkToFit="1"/>
    </xf>
    <xf numFmtId="0" fontId="31" fillId="0" borderId="307" xfId="7" applyFont="1" applyBorder="1" applyAlignment="1">
      <alignment horizontal="center" vertical="center"/>
    </xf>
    <xf numFmtId="0" fontId="31" fillId="0" borderId="296" xfId="7" applyFont="1" applyBorder="1">
      <alignment vertical="center"/>
    </xf>
    <xf numFmtId="0" fontId="31" fillId="0" borderId="115" xfId="7" applyFont="1" applyBorder="1" applyAlignment="1">
      <alignment horizontal="center" vertical="center"/>
    </xf>
    <xf numFmtId="0" fontId="31" fillId="0" borderId="116" xfId="7" applyFont="1" applyBorder="1" applyAlignment="1">
      <alignment horizontal="center" vertical="center"/>
    </xf>
    <xf numFmtId="0" fontId="31" fillId="0" borderId="17" xfId="7" applyFont="1" applyBorder="1" applyAlignment="1">
      <alignment horizontal="center" vertical="center"/>
    </xf>
    <xf numFmtId="0" fontId="31" fillId="0" borderId="31" xfId="7" applyFont="1" applyBorder="1" applyAlignment="1">
      <alignment horizontal="center" vertical="center" wrapText="1"/>
    </xf>
    <xf numFmtId="0" fontId="31" fillId="0" borderId="122" xfId="7" applyFont="1" applyBorder="1" applyAlignment="1">
      <alignment horizontal="center" vertical="center"/>
    </xf>
    <xf numFmtId="0" fontId="31" fillId="0" borderId="232" xfId="7" applyFont="1" applyBorder="1" applyAlignment="1">
      <alignment horizontal="center" vertical="center"/>
    </xf>
    <xf numFmtId="0" fontId="31" fillId="0" borderId="55" xfId="7" applyFont="1" applyBorder="1" applyAlignment="1">
      <alignment horizontal="center" vertical="center"/>
    </xf>
    <xf numFmtId="0" fontId="31" fillId="0" borderId="308" xfId="7" applyFont="1" applyBorder="1" applyAlignment="1">
      <alignment horizontal="center" vertical="center"/>
    </xf>
    <xf numFmtId="0" fontId="31" fillId="0" borderId="55" xfId="7" applyFont="1" applyBorder="1" applyAlignment="1">
      <alignment horizontal="right" vertical="center"/>
    </xf>
    <xf numFmtId="0" fontId="31" fillId="0" borderId="55" xfId="7" applyFont="1" applyBorder="1">
      <alignment vertical="center"/>
    </xf>
    <xf numFmtId="188" fontId="31" fillId="0" borderId="0" xfId="7" applyNumberFormat="1" applyFont="1" applyBorder="1" applyProtection="1">
      <alignment vertical="center"/>
      <protection hidden="1"/>
    </xf>
    <xf numFmtId="0" fontId="49" fillId="0" borderId="77" xfId="7" applyFont="1" applyBorder="1" applyAlignment="1" applyProtection="1">
      <alignment horizontal="center" vertical="center" wrapText="1"/>
      <protection locked="0"/>
    </xf>
    <xf numFmtId="0" fontId="49" fillId="0" borderId="146" xfId="7" applyFont="1" applyBorder="1" applyAlignment="1" applyProtection="1">
      <alignment horizontal="center" vertical="center" wrapText="1"/>
      <protection locked="0"/>
    </xf>
    <xf numFmtId="0" fontId="3" fillId="0" borderId="38" xfId="7" applyBorder="1" applyAlignment="1" applyProtection="1">
      <alignment horizontal="center" vertical="center"/>
      <protection locked="0"/>
    </xf>
    <xf numFmtId="0" fontId="31" fillId="7" borderId="1" xfId="0" applyFont="1" applyFill="1" applyBorder="1" applyAlignment="1" applyProtection="1">
      <alignment horizontal="center" vertical="center"/>
      <protection hidden="1"/>
    </xf>
    <xf numFmtId="0" fontId="4" fillId="0" borderId="0" xfId="8" quotePrefix="1" applyFont="1">
      <alignment vertical="center"/>
    </xf>
    <xf numFmtId="0" fontId="8" fillId="0" borderId="0" xfId="8" quotePrefix="1" applyFont="1" applyAlignment="1"/>
    <xf numFmtId="194" fontId="4" fillId="0" borderId="34" xfId="1" applyNumberFormat="1" applyFont="1" applyBorder="1" applyAlignment="1">
      <alignment horizontal="left" vertical="center" wrapText="1"/>
    </xf>
    <xf numFmtId="195" fontId="4" fillId="0" borderId="33" xfId="1" applyNumberFormat="1" applyFont="1" applyBorder="1" applyAlignment="1">
      <alignment horizontal="right" vertical="center" wrapText="1"/>
    </xf>
    <xf numFmtId="0" fontId="63" fillId="0" borderId="0" xfId="8" applyFont="1" applyAlignment="1">
      <alignment horizontal="right" vertical="center" wrapText="1"/>
    </xf>
    <xf numFmtId="0" fontId="66" fillId="0" borderId="0" xfId="8" applyFont="1" applyAlignment="1">
      <alignment horizontal="left" vertical="center"/>
    </xf>
    <xf numFmtId="0" fontId="73" fillId="0" borderId="0" xfId="8" applyFont="1">
      <alignment vertical="center"/>
    </xf>
    <xf numFmtId="0" fontId="84" fillId="0" borderId="0" xfId="8" applyFont="1" applyAlignment="1">
      <alignment horizontal="center" vertical="center" wrapText="1"/>
    </xf>
    <xf numFmtId="0" fontId="66" fillId="0" borderId="0" xfId="8" applyFont="1" applyAlignment="1">
      <alignment horizontal="right" vertical="center" wrapText="1"/>
    </xf>
    <xf numFmtId="0" fontId="85" fillId="0" borderId="146" xfId="8" applyFont="1" applyBorder="1" applyAlignment="1">
      <alignment horizontal="center" vertical="center" wrapText="1"/>
    </xf>
    <xf numFmtId="0" fontId="71" fillId="0" borderId="0" xfId="8" applyFont="1" applyAlignment="1">
      <alignment horizontal="left" vertical="center"/>
    </xf>
    <xf numFmtId="0" fontId="71" fillId="0" borderId="0" xfId="8" applyFont="1" applyAlignment="1">
      <alignment horizontal="left" vertical="center" indent="2"/>
    </xf>
    <xf numFmtId="0" fontId="60" fillId="0" borderId="0" xfId="8" applyFont="1">
      <alignment vertical="center"/>
    </xf>
    <xf numFmtId="0" fontId="62" fillId="16" borderId="1" xfId="0" applyFont="1" applyFill="1" applyBorder="1" applyAlignment="1">
      <alignment horizontal="center" vertical="center" wrapText="1"/>
    </xf>
    <xf numFmtId="0" fontId="62" fillId="16" borderId="1" xfId="0" applyFont="1" applyFill="1" applyBorder="1" applyAlignment="1">
      <alignment vertical="center" shrinkToFit="1"/>
    </xf>
    <xf numFmtId="0" fontId="62" fillId="16" borderId="18" xfId="0" applyFont="1" applyFill="1" applyBorder="1">
      <alignment vertical="center"/>
    </xf>
    <xf numFmtId="0" fontId="62" fillId="16" borderId="38" xfId="0" applyFont="1" applyFill="1" applyBorder="1">
      <alignment vertical="center"/>
    </xf>
    <xf numFmtId="0" fontId="62" fillId="16" borderId="17" xfId="0" applyFont="1" applyFill="1" applyBorder="1">
      <alignment vertical="center"/>
    </xf>
    <xf numFmtId="0" fontId="3" fillId="0" borderId="279" xfId="5" applyNumberFormat="1" applyFont="1" applyBorder="1" applyAlignment="1">
      <alignment vertical="center" wrapText="1"/>
    </xf>
    <xf numFmtId="0" fontId="3" fillId="0" borderId="309" xfId="5" applyNumberFormat="1" applyFont="1" applyBorder="1" applyAlignment="1">
      <alignment vertical="center" wrapText="1"/>
    </xf>
    <xf numFmtId="0" fontId="30" fillId="0" borderId="279" xfId="5" applyNumberFormat="1" applyFont="1" applyBorder="1" applyAlignment="1">
      <alignment vertical="center" wrapText="1"/>
    </xf>
    <xf numFmtId="0" fontId="3" fillId="0" borderId="309" xfId="5" applyNumberFormat="1" applyFont="1" applyBorder="1" applyAlignment="1">
      <alignment vertical="center" wrapText="1" shrinkToFit="1"/>
    </xf>
    <xf numFmtId="38" fontId="3" fillId="0" borderId="108" xfId="3" applyFont="1" applyFill="1" applyBorder="1" applyAlignment="1">
      <alignment vertical="center"/>
    </xf>
    <xf numFmtId="0" fontId="32" fillId="0" borderId="126" xfId="7" applyFont="1" applyBorder="1" applyAlignment="1" applyProtection="1">
      <alignment horizontal="center" vertical="center" wrapText="1"/>
      <protection locked="0"/>
    </xf>
    <xf numFmtId="0" fontId="41" fillId="0" borderId="0" xfId="7" applyFont="1" applyBorder="1">
      <alignment vertical="center"/>
    </xf>
    <xf numFmtId="0" fontId="41" fillId="0" borderId="0" xfId="7" applyFont="1" applyBorder="1" applyAlignment="1">
      <alignment vertical="top"/>
    </xf>
    <xf numFmtId="0" fontId="31" fillId="0" borderId="0" xfId="7" applyFont="1" applyBorder="1" applyAlignment="1">
      <alignment vertical="top"/>
    </xf>
    <xf numFmtId="0" fontId="35" fillId="0" borderId="7" xfId="7" applyFont="1" applyBorder="1">
      <alignment vertical="center"/>
    </xf>
    <xf numFmtId="0" fontId="30" fillId="0" borderId="18" xfId="7" applyFont="1" applyBorder="1">
      <alignment vertical="center"/>
    </xf>
    <xf numFmtId="0" fontId="30" fillId="0" borderId="19" xfId="7" applyFont="1" applyBorder="1">
      <alignment vertical="center"/>
    </xf>
    <xf numFmtId="0" fontId="30" fillId="0" borderId="19" xfId="7" applyFont="1" applyBorder="1" applyAlignment="1">
      <alignment horizontal="left" vertical="center"/>
    </xf>
    <xf numFmtId="0" fontId="39" fillId="0" borderId="20" xfId="7" applyFont="1" applyBorder="1" applyAlignment="1">
      <alignment horizontal="right" vertical="center"/>
    </xf>
    <xf numFmtId="0" fontId="32" fillId="0" borderId="7" xfId="7" applyFont="1" applyBorder="1" applyAlignment="1">
      <alignment horizontal="center" vertical="center"/>
    </xf>
    <xf numFmtId="0" fontId="32" fillId="0" borderId="6" xfId="7" applyFont="1" applyBorder="1" applyAlignment="1">
      <alignment horizontal="left" vertical="center"/>
    </xf>
    <xf numFmtId="0" fontId="30" fillId="0" borderId="6" xfId="7" applyFont="1" applyBorder="1">
      <alignment vertical="center"/>
    </xf>
    <xf numFmtId="0" fontId="31" fillId="0" borderId="38" xfId="7" applyFont="1" applyBorder="1" applyAlignment="1">
      <alignment horizontal="center" vertical="center"/>
    </xf>
    <xf numFmtId="0" fontId="30" fillId="0" borderId="16" xfId="7" applyFont="1" applyBorder="1">
      <alignment vertical="center"/>
    </xf>
    <xf numFmtId="0" fontId="3" fillId="0" borderId="38" xfId="7" applyBorder="1" applyAlignment="1">
      <alignment vertical="top"/>
    </xf>
    <xf numFmtId="0" fontId="35" fillId="0" borderId="38" xfId="7" applyFont="1" applyBorder="1" applyAlignment="1">
      <alignment vertical="top"/>
    </xf>
    <xf numFmtId="0" fontId="35" fillId="0" borderId="38" xfId="7" applyFont="1" applyBorder="1">
      <alignment vertical="center"/>
    </xf>
    <xf numFmtId="38" fontId="35" fillId="0" borderId="38" xfId="4" applyFont="1" applyFill="1" applyBorder="1" applyAlignment="1">
      <alignment horizontal="right" vertical="center"/>
    </xf>
    <xf numFmtId="38" fontId="35" fillId="0" borderId="17" xfId="4" applyFont="1" applyFill="1" applyBorder="1" applyAlignment="1">
      <alignment horizontal="right" vertical="center"/>
    </xf>
    <xf numFmtId="0" fontId="2" fillId="0" borderId="127" xfId="8" applyFont="1" applyBorder="1" applyAlignment="1" applyProtection="1">
      <alignment horizontal="left" vertical="center" wrapText="1"/>
      <protection locked="0"/>
    </xf>
    <xf numFmtId="0" fontId="2" fillId="0" borderId="49" xfId="8" applyFont="1" applyBorder="1" applyAlignment="1" applyProtection="1">
      <alignment horizontal="left" vertical="center" wrapText="1"/>
      <protection locked="0"/>
    </xf>
    <xf numFmtId="0" fontId="2" fillId="0" borderId="109" xfId="8" applyFont="1" applyBorder="1" applyAlignment="1" applyProtection="1">
      <alignment horizontal="left" vertical="center" wrapText="1"/>
      <protection locked="0"/>
    </xf>
    <xf numFmtId="0" fontId="2" fillId="0" borderId="113" xfId="8" applyFont="1" applyBorder="1" applyAlignment="1" applyProtection="1">
      <alignment horizontal="left" vertical="center" wrapText="1"/>
      <protection locked="0"/>
    </xf>
    <xf numFmtId="0" fontId="2" fillId="0" borderId="55" xfId="8" applyFont="1" applyBorder="1" applyAlignment="1" applyProtection="1">
      <alignment horizontal="left" vertical="center" wrapText="1"/>
      <protection locked="0"/>
    </xf>
    <xf numFmtId="0" fontId="2" fillId="0" borderId="57" xfId="8" applyFont="1" applyBorder="1" applyAlignment="1" applyProtection="1">
      <alignment horizontal="left" vertical="center" wrapText="1"/>
      <protection locked="0"/>
    </xf>
    <xf numFmtId="0" fontId="93" fillId="0" borderId="55" xfId="8" applyFont="1" applyBorder="1" applyAlignment="1" applyProtection="1">
      <alignment horizontal="center" vertical="center"/>
      <protection locked="0"/>
    </xf>
    <xf numFmtId="0" fontId="92" fillId="0" borderId="55" xfId="8" applyFont="1" applyBorder="1" applyAlignment="1" applyProtection="1">
      <alignment horizontal="left" vertical="center"/>
      <protection locked="0"/>
    </xf>
    <xf numFmtId="0" fontId="92" fillId="0" borderId="55" xfId="8" applyFont="1" applyBorder="1" applyProtection="1">
      <alignment vertical="center"/>
      <protection locked="0"/>
    </xf>
    <xf numFmtId="0" fontId="70" fillId="7" borderId="43" xfId="8" applyFont="1" applyFill="1" applyBorder="1" applyAlignment="1">
      <alignment horizontal="center" vertical="center"/>
    </xf>
    <xf numFmtId="0" fontId="73" fillId="0" borderId="0" xfId="8" applyFont="1" applyAlignment="1">
      <alignment horizontal="left" vertical="center" indent="1" shrinkToFit="1"/>
    </xf>
    <xf numFmtId="0" fontId="70" fillId="0" borderId="0" xfId="8" applyFont="1" applyAlignment="1">
      <alignment horizontal="center" vertical="center"/>
    </xf>
    <xf numFmtId="0" fontId="73" fillId="0" borderId="38" xfId="8" applyFont="1" applyBorder="1" applyAlignment="1">
      <alignment horizontal="left" vertical="center" indent="1" shrinkToFit="1"/>
    </xf>
    <xf numFmtId="0" fontId="73" fillId="0" borderId="17" xfId="8" applyFont="1" applyBorder="1" applyAlignment="1">
      <alignment horizontal="left" vertical="center" indent="1" shrinkToFit="1"/>
    </xf>
    <xf numFmtId="0" fontId="78" fillId="0" borderId="0" xfId="8" applyFont="1" applyAlignment="1">
      <alignment horizontal="center" vertical="center"/>
    </xf>
    <xf numFmtId="0" fontId="16" fillId="0" borderId="0" xfId="8" applyFont="1">
      <alignment vertical="center"/>
    </xf>
    <xf numFmtId="0" fontId="3" fillId="0" borderId="0" xfId="8" applyFont="1" applyAlignment="1" applyProtection="1">
      <alignment horizontal="center" vertical="center"/>
      <protection locked="0"/>
    </xf>
    <xf numFmtId="0" fontId="32" fillId="0" borderId="125" xfId="8" applyFont="1" applyBorder="1" applyAlignment="1" applyProtection="1">
      <alignment horizontal="center" vertical="center"/>
      <protection locked="0"/>
    </xf>
    <xf numFmtId="0" fontId="32" fillId="0" borderId="77" xfId="8" applyFont="1" applyBorder="1" applyAlignment="1" applyProtection="1">
      <alignment horizontal="center" vertical="center"/>
      <protection locked="0"/>
    </xf>
    <xf numFmtId="0" fontId="32" fillId="0" borderId="95" xfId="8" applyFont="1" applyBorder="1" applyAlignment="1" applyProtection="1">
      <alignment horizontal="center" vertical="center"/>
      <protection locked="0"/>
    </xf>
    <xf numFmtId="0" fontId="32" fillId="0" borderId="33" xfId="8" applyFont="1" applyBorder="1" applyAlignment="1" applyProtection="1">
      <alignment horizontal="center" vertical="center"/>
      <protection locked="0"/>
    </xf>
    <xf numFmtId="0" fontId="32" fillId="14" borderId="33" xfId="8" applyFont="1" applyFill="1" applyBorder="1" applyAlignment="1" applyProtection="1">
      <alignment horizontal="center" vertical="center"/>
      <protection locked="0"/>
    </xf>
    <xf numFmtId="0" fontId="32" fillId="0" borderId="296" xfId="8" applyFont="1" applyBorder="1" applyAlignment="1" applyProtection="1">
      <alignment horizontal="center" vertical="center"/>
      <protection locked="0"/>
    </xf>
    <xf numFmtId="0" fontId="32" fillId="0" borderId="126" xfId="8" applyFont="1" applyBorder="1" applyAlignment="1" applyProtection="1">
      <alignment horizontal="center" vertical="center"/>
      <protection locked="0"/>
    </xf>
    <xf numFmtId="0" fontId="32" fillId="0" borderId="146" xfId="8" applyFont="1" applyBorder="1" applyAlignment="1" applyProtection="1">
      <alignment horizontal="center" vertical="center"/>
      <protection locked="0"/>
    </xf>
    <xf numFmtId="0" fontId="92" fillId="0" borderId="0" xfId="8" applyFont="1" applyAlignment="1" applyProtection="1">
      <alignment horizontal="left" vertical="center"/>
      <protection locked="0"/>
    </xf>
    <xf numFmtId="0" fontId="80" fillId="0" borderId="0" xfId="8" applyFont="1" applyAlignment="1" applyProtection="1">
      <alignment horizontal="center" vertical="center"/>
      <protection locked="0"/>
    </xf>
    <xf numFmtId="190" fontId="3" fillId="0" borderId="93" xfId="8" applyNumberFormat="1" applyFont="1" applyBorder="1" applyProtection="1">
      <alignment vertical="center"/>
      <protection locked="0"/>
    </xf>
    <xf numFmtId="0" fontId="3" fillId="0" borderId="0" xfId="8" applyFont="1" applyAlignment="1" applyProtection="1">
      <alignment horizontal="right" vertical="center"/>
      <protection locked="0"/>
    </xf>
    <xf numFmtId="9" fontId="3" fillId="7" borderId="0" xfId="8" applyNumberFormat="1" applyFont="1" applyFill="1" applyAlignment="1" applyProtection="1">
      <alignment horizontal="right" vertical="center"/>
      <protection hidden="1"/>
    </xf>
    <xf numFmtId="0" fontId="32" fillId="0" borderId="16" xfId="8" applyFont="1" applyBorder="1" applyAlignment="1" applyProtection="1">
      <alignment vertical="top"/>
      <protection locked="0"/>
    </xf>
    <xf numFmtId="0" fontId="32" fillId="0" borderId="6" xfId="8" applyFont="1" applyBorder="1" applyAlignment="1" applyProtection="1">
      <alignment horizontal="left" vertical="top"/>
      <protection locked="0"/>
    </xf>
    <xf numFmtId="0" fontId="32" fillId="0" borderId="16" xfId="8" applyFont="1" applyBorder="1" applyAlignment="1" applyProtection="1">
      <alignment horizontal="left" vertical="top"/>
      <protection locked="0"/>
    </xf>
    <xf numFmtId="0" fontId="32" fillId="0" borderId="16" xfId="8" applyFont="1" applyBorder="1" applyAlignment="1" applyProtection="1">
      <alignment horizontal="left" vertical="top" wrapText="1" shrinkToFit="1"/>
      <protection locked="0"/>
    </xf>
    <xf numFmtId="0" fontId="32" fillId="0" borderId="18" xfId="8" applyFont="1" applyBorder="1" applyProtection="1">
      <alignment vertical="center"/>
      <protection locked="0"/>
    </xf>
    <xf numFmtId="0" fontId="32" fillId="0" borderId="89" xfId="8" applyFont="1" applyBorder="1" applyProtection="1">
      <alignment vertical="center"/>
      <protection locked="0"/>
    </xf>
    <xf numFmtId="0" fontId="3" fillId="0" borderId="0" xfId="8" applyFont="1" applyAlignment="1" applyProtection="1">
      <alignment vertical="center" wrapText="1"/>
      <protection locked="0"/>
    </xf>
    <xf numFmtId="0" fontId="54" fillId="0" borderId="0" xfId="8" applyFont="1" applyAlignment="1" applyProtection="1">
      <alignment horizontal="left" vertical="center"/>
      <protection locked="0"/>
    </xf>
    <xf numFmtId="190" fontId="32" fillId="14" borderId="179" xfId="8" applyNumberFormat="1" applyFont="1" applyFill="1" applyBorder="1" applyProtection="1">
      <alignment vertical="center"/>
      <protection locked="0"/>
    </xf>
    <xf numFmtId="190" fontId="32" fillId="14" borderId="130" xfId="8" applyNumberFormat="1" applyFont="1" applyFill="1" applyBorder="1" applyProtection="1">
      <alignment vertical="center"/>
      <protection locked="0"/>
    </xf>
    <xf numFmtId="0" fontId="32" fillId="7" borderId="89" xfId="8" applyFont="1" applyFill="1" applyBorder="1" applyProtection="1">
      <alignment vertical="center"/>
      <protection locked="0"/>
    </xf>
    <xf numFmtId="181" fontId="32" fillId="14" borderId="130" xfId="8" applyNumberFormat="1" applyFont="1" applyFill="1" applyBorder="1" applyProtection="1">
      <alignment vertical="center"/>
      <protection locked="0"/>
    </xf>
    <xf numFmtId="0" fontId="32" fillId="0" borderId="260" xfId="8" applyFont="1" applyBorder="1" applyProtection="1">
      <alignment vertical="center"/>
      <protection locked="0"/>
    </xf>
    <xf numFmtId="0" fontId="32" fillId="0" borderId="112" xfId="8" applyFont="1" applyBorder="1" applyProtection="1">
      <alignment vertical="center"/>
      <protection locked="0"/>
    </xf>
    <xf numFmtId="0" fontId="3" fillId="0" borderId="0" xfId="8" applyFont="1" applyAlignment="1" applyProtection="1">
      <alignment horizontal="center" vertical="center" shrinkToFit="1"/>
      <protection locked="0"/>
    </xf>
    <xf numFmtId="0" fontId="3" fillId="0" borderId="0" xfId="8" applyFont="1" applyAlignment="1" applyProtection="1">
      <alignment horizontal="right" vertical="center" shrinkToFit="1"/>
      <protection locked="0"/>
    </xf>
    <xf numFmtId="0" fontId="94" fillId="0" borderId="0" xfId="8" applyFont="1" applyAlignment="1" applyProtection="1">
      <alignment vertical="center" shrinkToFit="1"/>
      <protection locked="0"/>
    </xf>
    <xf numFmtId="0" fontId="32" fillId="14" borderId="43" xfId="8" applyFont="1" applyFill="1" applyBorder="1" applyProtection="1">
      <alignment vertical="center"/>
      <protection locked="0"/>
    </xf>
    <xf numFmtId="0" fontId="32" fillId="14" borderId="1" xfId="8" applyFont="1" applyFill="1" applyBorder="1" applyProtection="1">
      <alignment vertical="center"/>
      <protection locked="0"/>
    </xf>
    <xf numFmtId="0" fontId="32" fillId="14" borderId="31" xfId="8" applyFont="1" applyFill="1" applyBorder="1" applyProtection="1">
      <alignment vertical="center"/>
      <protection locked="0"/>
    </xf>
    <xf numFmtId="0" fontId="32" fillId="14" borderId="95" xfId="8" applyFont="1" applyFill="1" applyBorder="1" applyProtection="1">
      <alignment vertical="center"/>
      <protection locked="0"/>
    </xf>
    <xf numFmtId="0" fontId="32" fillId="14" borderId="42" xfId="8" applyFont="1" applyFill="1" applyBorder="1" applyProtection="1">
      <alignment vertical="center"/>
      <protection locked="0"/>
    </xf>
    <xf numFmtId="0" fontId="32" fillId="14" borderId="96" xfId="8" applyFont="1" applyFill="1" applyBorder="1" applyProtection="1">
      <alignment vertical="center"/>
      <protection locked="0"/>
    </xf>
    <xf numFmtId="0" fontId="32" fillId="0" borderId="0" xfId="8" applyFont="1" applyAlignment="1" applyProtection="1">
      <alignment horizontal="right" vertical="center"/>
      <protection locked="0"/>
    </xf>
    <xf numFmtId="183" fontId="32" fillId="0" borderId="0" xfId="8" applyNumberFormat="1" applyFont="1" applyAlignment="1" applyProtection="1">
      <alignment horizontal="right" vertical="center"/>
      <protection locked="0"/>
    </xf>
    <xf numFmtId="0" fontId="32" fillId="0" borderId="94" xfId="8" applyFont="1" applyBorder="1" applyProtection="1">
      <alignment vertical="center"/>
      <protection locked="0"/>
    </xf>
    <xf numFmtId="0" fontId="32" fillId="14" borderId="16" xfId="8" applyFont="1" applyFill="1" applyBorder="1" applyAlignment="1" applyProtection="1">
      <alignment horizontal="right" vertical="center" shrinkToFit="1"/>
      <protection locked="0"/>
    </xf>
    <xf numFmtId="0" fontId="32" fillId="14" borderId="33" xfId="8" applyFont="1" applyFill="1" applyBorder="1" applyAlignment="1" applyProtection="1">
      <alignment horizontal="right" vertical="center" shrinkToFit="1"/>
      <protection locked="0"/>
    </xf>
    <xf numFmtId="0" fontId="32" fillId="14" borderId="18" xfId="8" applyFont="1" applyFill="1" applyBorder="1" applyAlignment="1" applyProtection="1">
      <alignment horizontal="right" vertical="center" shrinkToFit="1"/>
      <protection locked="0"/>
    </xf>
    <xf numFmtId="10" fontId="32" fillId="7" borderId="104" xfId="8" applyNumberFormat="1" applyFont="1" applyFill="1" applyBorder="1" applyProtection="1">
      <alignment vertical="center"/>
      <protection hidden="1"/>
    </xf>
    <xf numFmtId="10" fontId="32" fillId="7" borderId="105" xfId="8" applyNumberFormat="1" applyFont="1" applyFill="1" applyBorder="1" applyProtection="1">
      <alignment vertical="center"/>
      <protection hidden="1"/>
    </xf>
    <xf numFmtId="10" fontId="32" fillId="7" borderId="132" xfId="8" applyNumberFormat="1" applyFont="1" applyFill="1" applyBorder="1" applyProtection="1">
      <alignment vertical="center"/>
      <protection hidden="1"/>
    </xf>
    <xf numFmtId="4" fontId="32" fillId="3" borderId="237" xfId="8" applyNumberFormat="1" applyFont="1" applyFill="1" applyBorder="1" applyAlignment="1" applyProtection="1">
      <alignment horizontal="right" vertical="center"/>
      <protection locked="0"/>
    </xf>
    <xf numFmtId="4" fontId="32" fillId="3" borderId="43" xfId="8" applyNumberFormat="1" applyFont="1" applyFill="1" applyBorder="1" applyAlignment="1" applyProtection="1">
      <alignment horizontal="right" vertical="center"/>
      <protection locked="0"/>
    </xf>
    <xf numFmtId="4" fontId="32" fillId="3" borderId="178" xfId="8" applyNumberFormat="1" applyFont="1" applyFill="1" applyBorder="1" applyAlignment="1" applyProtection="1">
      <alignment horizontal="right" vertical="center"/>
      <protection locked="0"/>
    </xf>
    <xf numFmtId="0" fontId="32" fillId="3" borderId="78" xfId="8" applyFont="1" applyFill="1" applyBorder="1" applyAlignment="1" applyProtection="1">
      <alignment horizontal="right" vertical="center"/>
      <protection locked="0"/>
    </xf>
    <xf numFmtId="0" fontId="32" fillId="3" borderId="38" xfId="8" applyFont="1" applyFill="1" applyBorder="1" applyAlignment="1" applyProtection="1">
      <alignment horizontal="right" vertical="center"/>
      <protection locked="0"/>
    </xf>
    <xf numFmtId="4" fontId="32" fillId="3" borderId="83" xfId="8" applyNumberFormat="1" applyFont="1" applyFill="1" applyBorder="1" applyAlignment="1" applyProtection="1">
      <alignment horizontal="right" vertical="center"/>
      <protection locked="0"/>
    </xf>
    <xf numFmtId="4" fontId="32" fillId="3" borderId="1" xfId="8" applyNumberFormat="1" applyFont="1" applyFill="1" applyBorder="1" applyAlignment="1" applyProtection="1">
      <alignment horizontal="right" vertical="center"/>
      <protection locked="0"/>
    </xf>
    <xf numFmtId="4" fontId="32" fillId="3" borderId="105" xfId="8" applyNumberFormat="1" applyFont="1" applyFill="1" applyBorder="1" applyAlignment="1" applyProtection="1">
      <alignment horizontal="right" vertical="center"/>
      <protection locked="0"/>
    </xf>
    <xf numFmtId="0" fontId="32" fillId="3" borderId="83" xfId="8" applyFont="1" applyFill="1" applyBorder="1" applyAlignment="1" applyProtection="1">
      <alignment horizontal="right" vertical="center"/>
      <protection locked="0"/>
    </xf>
    <xf numFmtId="0" fontId="32" fillId="3" borderId="42" xfId="8" applyFont="1" applyFill="1" applyBorder="1" applyAlignment="1" applyProtection="1">
      <alignment horizontal="right" vertical="center"/>
      <protection locked="0"/>
    </xf>
    <xf numFmtId="4" fontId="32" fillId="3" borderId="294" xfId="8" applyNumberFormat="1" applyFont="1" applyFill="1" applyBorder="1" applyAlignment="1" applyProtection="1">
      <alignment horizontal="right" vertical="center"/>
      <protection locked="0"/>
    </xf>
    <xf numFmtId="4" fontId="32" fillId="3" borderId="264" xfId="8" applyNumberFormat="1" applyFont="1" applyFill="1" applyBorder="1" applyAlignment="1" applyProtection="1">
      <alignment horizontal="right" vertical="center"/>
      <protection locked="0"/>
    </xf>
    <xf numFmtId="4" fontId="32" fillId="3" borderId="295" xfId="8" applyNumberFormat="1" applyFont="1" applyFill="1" applyBorder="1" applyAlignment="1" applyProtection="1">
      <alignment horizontal="right" vertical="center"/>
      <protection locked="0"/>
    </xf>
    <xf numFmtId="0" fontId="32" fillId="3" borderId="294" xfId="8" applyFont="1" applyFill="1" applyBorder="1" applyAlignment="1" applyProtection="1">
      <alignment horizontal="right" vertical="center"/>
      <protection locked="0"/>
    </xf>
    <xf numFmtId="0" fontId="32" fillId="3" borderId="266" xfId="8" applyFont="1" applyFill="1" applyBorder="1" applyAlignment="1" applyProtection="1">
      <alignment horizontal="right" vertical="center"/>
      <protection locked="0"/>
    </xf>
    <xf numFmtId="0" fontId="32" fillId="3" borderId="237" xfId="8" applyFont="1" applyFill="1" applyBorder="1" applyAlignment="1" applyProtection="1">
      <alignment horizontal="right" vertical="center"/>
      <protection locked="0"/>
    </xf>
    <xf numFmtId="192" fontId="32" fillId="3" borderId="1" xfId="8" applyNumberFormat="1" applyFont="1" applyFill="1" applyBorder="1" applyAlignment="1" applyProtection="1">
      <alignment horizontal="right" vertical="center"/>
      <protection locked="0"/>
    </xf>
    <xf numFmtId="192" fontId="32" fillId="3" borderId="43" xfId="8" applyNumberFormat="1" applyFont="1" applyFill="1" applyBorder="1" applyAlignment="1" applyProtection="1">
      <alignment horizontal="right" vertical="center"/>
      <protection locked="0"/>
    </xf>
    <xf numFmtId="38" fontId="32" fillId="0" borderId="0" xfId="5" applyFont="1" applyBorder="1" applyAlignment="1" applyProtection="1">
      <alignment vertical="center"/>
      <protection locked="0"/>
    </xf>
    <xf numFmtId="180" fontId="31" fillId="0" borderId="49" xfId="4" applyNumberFormat="1" applyFont="1" applyFill="1" applyBorder="1" applyAlignment="1" applyProtection="1">
      <alignment horizontal="right" vertical="center"/>
      <protection locked="0"/>
    </xf>
    <xf numFmtId="0" fontId="11" fillId="0" borderId="16" xfId="8" applyFont="1" applyBorder="1">
      <alignment vertical="center"/>
    </xf>
    <xf numFmtId="0" fontId="11" fillId="0" borderId="18" xfId="8" applyFont="1" applyBorder="1">
      <alignment vertical="center"/>
    </xf>
    <xf numFmtId="0" fontId="32" fillId="0" borderId="0" xfId="8" applyFont="1" applyAlignment="1" applyProtection="1">
      <alignment vertical="center" wrapText="1"/>
      <protection locked="0"/>
    </xf>
    <xf numFmtId="10" fontId="32" fillId="0" borderId="0" xfId="8" applyNumberFormat="1" applyFont="1" applyProtection="1">
      <alignment vertical="center"/>
      <protection hidden="1"/>
    </xf>
    <xf numFmtId="4" fontId="32" fillId="14" borderId="95" xfId="8" applyNumberFormat="1" applyFont="1" applyFill="1" applyBorder="1" applyProtection="1">
      <alignment vertical="center"/>
      <protection locked="0"/>
    </xf>
    <xf numFmtId="4" fontId="32" fillId="14" borderId="34" xfId="8" applyNumberFormat="1" applyFont="1" applyFill="1" applyBorder="1" applyProtection="1">
      <alignment vertical="center"/>
      <protection locked="0"/>
    </xf>
    <xf numFmtId="4" fontId="32" fillId="14" borderId="33" xfId="8" applyNumberFormat="1" applyFont="1" applyFill="1" applyBorder="1" applyProtection="1">
      <alignment vertical="center"/>
      <protection locked="0"/>
    </xf>
    <xf numFmtId="4" fontId="32" fillId="14" borderId="96" xfId="8" applyNumberFormat="1" applyFont="1" applyFill="1" applyBorder="1" applyProtection="1">
      <alignment vertical="center"/>
      <protection locked="0"/>
    </xf>
    <xf numFmtId="4" fontId="32" fillId="14" borderId="95" xfId="5" applyNumberFormat="1" applyFont="1" applyFill="1" applyBorder="1" applyAlignment="1" applyProtection="1">
      <alignment vertical="center"/>
      <protection locked="0"/>
    </xf>
    <xf numFmtId="4" fontId="32" fillId="14" borderId="34" xfId="5" applyNumberFormat="1" applyFont="1" applyFill="1" applyBorder="1" applyAlignment="1" applyProtection="1">
      <alignment vertical="center"/>
      <protection locked="0"/>
    </xf>
    <xf numFmtId="4" fontId="32" fillId="14" borderId="33" xfId="5" applyNumberFormat="1" applyFont="1" applyFill="1" applyBorder="1" applyAlignment="1" applyProtection="1">
      <alignment vertical="center"/>
      <protection locked="0"/>
    </xf>
    <xf numFmtId="4" fontId="32" fillId="14" borderId="96" xfId="5" applyNumberFormat="1" applyFont="1" applyFill="1" applyBorder="1" applyAlignment="1" applyProtection="1">
      <alignment vertical="center"/>
      <protection locked="0"/>
    </xf>
    <xf numFmtId="0" fontId="3" fillId="0" borderId="0" xfId="8" applyFont="1" applyProtection="1">
      <alignment vertical="center"/>
      <protection locked="0" hidden="1"/>
    </xf>
    <xf numFmtId="0" fontId="66" fillId="0" borderId="1" xfId="8" applyFont="1" applyBorder="1">
      <alignment vertical="center"/>
    </xf>
    <xf numFmtId="0" fontId="66" fillId="0" borderId="6" xfId="8" applyFont="1" applyBorder="1">
      <alignment vertical="center"/>
    </xf>
    <xf numFmtId="0" fontId="5" fillId="0" borderId="386" xfId="12" applyFont="1" applyBorder="1" applyAlignment="1">
      <alignment horizontal="center" vertical="center" shrinkToFit="1"/>
    </xf>
    <xf numFmtId="0" fontId="5" fillId="0" borderId="0" xfId="12" applyFont="1" applyAlignment="1">
      <alignment vertical="center" wrapText="1"/>
    </xf>
    <xf numFmtId="49" fontId="4" fillId="0" borderId="0" xfId="0" applyNumberFormat="1" applyFont="1" applyAlignment="1">
      <alignment horizontal="center" vertical="center"/>
    </xf>
    <xf numFmtId="2" fontId="32" fillId="7" borderId="17" xfId="8" applyNumberFormat="1" applyFont="1" applyFill="1" applyBorder="1" applyAlignment="1" applyProtection="1">
      <alignment vertical="top"/>
      <protection hidden="1"/>
    </xf>
    <xf numFmtId="2" fontId="32" fillId="7" borderId="17" xfId="5" applyNumberFormat="1" applyFont="1" applyFill="1" applyBorder="1" applyAlignment="1" applyProtection="1">
      <alignment vertical="top"/>
      <protection hidden="1"/>
    </xf>
    <xf numFmtId="0" fontId="32" fillId="0" borderId="89" xfId="8" applyFont="1" applyBorder="1" applyAlignment="1" applyProtection="1">
      <alignment horizontal="center" vertical="center"/>
      <protection locked="0"/>
    </xf>
    <xf numFmtId="0" fontId="32" fillId="0" borderId="102" xfId="8" applyFont="1" applyBorder="1" applyAlignment="1" applyProtection="1">
      <alignment horizontal="center" vertical="center"/>
      <protection locked="0"/>
    </xf>
    <xf numFmtId="0" fontId="32" fillId="0" borderId="154" xfId="8" applyFont="1" applyBorder="1" applyAlignment="1" applyProtection="1">
      <alignment horizontal="center" vertical="center"/>
      <protection locked="0"/>
    </xf>
    <xf numFmtId="0" fontId="32" fillId="0" borderId="55" xfId="8" applyFont="1" applyBorder="1" applyAlignment="1" applyProtection="1">
      <alignment horizontal="center" vertical="center"/>
      <protection locked="0"/>
    </xf>
    <xf numFmtId="10" fontId="32" fillId="7" borderId="77" xfId="8" applyNumberFormat="1" applyFont="1" applyFill="1" applyBorder="1" applyProtection="1">
      <alignment vertical="center"/>
      <protection hidden="1"/>
    </xf>
    <xf numFmtId="0" fontId="32" fillId="0" borderId="156" xfId="8" applyFont="1" applyBorder="1" applyAlignment="1" applyProtection="1">
      <alignment horizontal="center" vertical="center"/>
      <protection locked="0"/>
    </xf>
    <xf numFmtId="0" fontId="32" fillId="0" borderId="157" xfId="8" applyFont="1" applyBorder="1" applyAlignment="1" applyProtection="1">
      <alignment horizontal="center" vertical="center"/>
      <protection locked="0"/>
    </xf>
    <xf numFmtId="40" fontId="32" fillId="14" borderId="102" xfId="5" applyNumberFormat="1" applyFont="1" applyFill="1" applyBorder="1" applyAlignment="1" applyProtection="1">
      <alignment horizontal="right" vertical="center"/>
      <protection locked="0"/>
    </xf>
    <xf numFmtId="40" fontId="32" fillId="14" borderId="91" xfId="5" applyNumberFormat="1" applyFont="1" applyFill="1" applyBorder="1" applyAlignment="1" applyProtection="1">
      <alignment horizontal="right" vertical="center"/>
      <protection locked="0"/>
    </xf>
    <xf numFmtId="40" fontId="32" fillId="14" borderId="95" xfId="5" applyNumberFormat="1" applyFont="1" applyFill="1" applyBorder="1" applyAlignment="1" applyProtection="1">
      <alignment horizontal="right" vertical="center"/>
      <protection locked="0"/>
    </xf>
    <xf numFmtId="40" fontId="32" fillId="14" borderId="179" xfId="5" applyNumberFormat="1" applyFont="1" applyFill="1" applyBorder="1" applyAlignment="1" applyProtection="1">
      <alignment horizontal="right" vertical="center"/>
      <protection locked="0"/>
    </xf>
    <xf numFmtId="0" fontId="32" fillId="14" borderId="178" xfId="5" applyNumberFormat="1" applyFont="1" applyFill="1" applyBorder="1" applyAlignment="1" applyProtection="1">
      <alignment horizontal="right" vertical="center"/>
      <protection locked="0"/>
    </xf>
    <xf numFmtId="0" fontId="32" fillId="14" borderId="105" xfId="5" applyNumberFormat="1" applyFont="1" applyFill="1" applyBorder="1" applyAlignment="1" applyProtection="1">
      <alignment horizontal="right" vertical="center"/>
      <protection locked="0"/>
    </xf>
    <xf numFmtId="0" fontId="32" fillId="14" borderId="122" xfId="5" applyNumberFormat="1" applyFont="1" applyFill="1" applyBorder="1" applyAlignment="1" applyProtection="1">
      <alignment horizontal="right" vertical="center"/>
      <protection locked="0"/>
    </xf>
    <xf numFmtId="0" fontId="32" fillId="14" borderId="132" xfId="5" applyNumberFormat="1" applyFont="1" applyFill="1" applyBorder="1" applyAlignment="1" applyProtection="1">
      <alignment horizontal="right" vertical="center"/>
      <protection locked="0"/>
    </xf>
    <xf numFmtId="40" fontId="32" fillId="0" borderId="146" xfId="5" applyNumberFormat="1" applyFont="1" applyFill="1" applyBorder="1" applyAlignment="1" applyProtection="1">
      <alignment horizontal="center" vertical="center"/>
      <protection locked="0"/>
    </xf>
    <xf numFmtId="0" fontId="100" fillId="0" borderId="0" xfId="0" applyFont="1">
      <alignment vertical="center"/>
    </xf>
    <xf numFmtId="0" fontId="101" fillId="0" borderId="0" xfId="0" applyFont="1">
      <alignment vertical="center"/>
    </xf>
    <xf numFmtId="0" fontId="0" fillId="0" borderId="0" xfId="0" applyAlignment="1">
      <alignment horizontal="left" vertical="center"/>
    </xf>
    <xf numFmtId="0" fontId="67" fillId="0" borderId="0" xfId="8" applyFont="1" applyAlignment="1">
      <alignment horizontal="center" vertical="center"/>
    </xf>
    <xf numFmtId="0" fontId="67" fillId="0" borderId="0" xfId="8" applyFont="1" applyAlignment="1">
      <alignment horizontal="center" vertical="center" shrinkToFit="1"/>
    </xf>
    <xf numFmtId="0" fontId="68" fillId="0" borderId="19" xfId="8" applyFont="1" applyBorder="1">
      <alignment vertical="center"/>
    </xf>
    <xf numFmtId="0" fontId="68" fillId="0" borderId="0" xfId="8" applyFont="1" applyAlignment="1">
      <alignment vertical="center" shrinkToFit="1"/>
    </xf>
    <xf numFmtId="0" fontId="68" fillId="0" borderId="0" xfId="8" applyFont="1" applyAlignment="1">
      <alignment horizontal="center" vertical="center"/>
    </xf>
    <xf numFmtId="0" fontId="68" fillId="0" borderId="0" xfId="8" applyFont="1" applyAlignment="1">
      <alignment horizontal="left" vertical="center"/>
    </xf>
    <xf numFmtId="0" fontId="68" fillId="0" borderId="19" xfId="8" applyFont="1" applyBorder="1" applyAlignment="1">
      <alignment horizontal="left" vertical="center"/>
    </xf>
    <xf numFmtId="0" fontId="4" fillId="0" borderId="19" xfId="8" applyFont="1" applyBorder="1" applyAlignment="1">
      <alignment horizontal="center" vertical="center" wrapText="1"/>
    </xf>
    <xf numFmtId="0" fontId="14" fillId="0" borderId="0" xfId="8" applyFont="1" applyAlignment="1">
      <alignment horizontal="left" vertical="top" wrapText="1"/>
    </xf>
    <xf numFmtId="0" fontId="4" fillId="0" borderId="0" xfId="8" applyFont="1" applyAlignment="1">
      <alignment vertical="center" wrapText="1"/>
    </xf>
    <xf numFmtId="0" fontId="67" fillId="0" borderId="0" xfId="8" applyFont="1" applyAlignment="1">
      <alignment horizontal="right" vertical="center"/>
    </xf>
    <xf numFmtId="0" fontId="3" fillId="0" borderId="412" xfId="8" applyFont="1" applyBorder="1" applyAlignment="1">
      <alignment horizontal="center" vertical="center"/>
    </xf>
    <xf numFmtId="0" fontId="3" fillId="0" borderId="413" xfId="8" applyFont="1" applyBorder="1" applyAlignment="1">
      <alignment horizontal="center" vertical="center"/>
    </xf>
    <xf numFmtId="0" fontId="60" fillId="0" borderId="0" xfId="8" applyFont="1" applyAlignment="1">
      <alignment horizontal="center" vertical="center"/>
    </xf>
    <xf numFmtId="0" fontId="97" fillId="0" borderId="414" xfId="8" applyFont="1" applyBorder="1" applyAlignment="1">
      <alignment horizontal="center" vertical="center"/>
    </xf>
    <xf numFmtId="0" fontId="38" fillId="0" borderId="411" xfId="8" applyFont="1" applyBorder="1">
      <alignment vertical="center"/>
    </xf>
    <xf numFmtId="0" fontId="3" fillId="0" borderId="412" xfId="8" applyFont="1" applyBorder="1">
      <alignment vertical="center"/>
    </xf>
    <xf numFmtId="0" fontId="98" fillId="0" borderId="0" xfId="8" applyFont="1">
      <alignment vertical="center"/>
    </xf>
    <xf numFmtId="0" fontId="84" fillId="0" borderId="0" xfId="8" applyFont="1">
      <alignment vertical="center"/>
    </xf>
    <xf numFmtId="0" fontId="66" fillId="0" borderId="0" xfId="8" applyFont="1" applyAlignment="1">
      <alignment vertical="distributed"/>
    </xf>
    <xf numFmtId="0" fontId="65" fillId="0" borderId="0" xfId="8" applyFont="1" applyAlignment="1">
      <alignment horizontal="left" vertical="center" indent="1"/>
    </xf>
    <xf numFmtId="0" fontId="65" fillId="0" borderId="0" xfId="8" applyFont="1" applyAlignment="1">
      <alignment horizontal="center" vertical="center"/>
    </xf>
    <xf numFmtId="0" fontId="65" fillId="0" borderId="0" xfId="8" applyFont="1" applyAlignment="1">
      <alignment horizontal="left" vertical="center"/>
    </xf>
    <xf numFmtId="0" fontId="65" fillId="0" borderId="19" xfId="8" applyFont="1" applyBorder="1" applyAlignment="1">
      <alignment horizontal="left" vertical="center"/>
    </xf>
    <xf numFmtId="0" fontId="65" fillId="0" borderId="16" xfId="8" applyFont="1" applyBorder="1" applyAlignment="1">
      <alignment horizontal="left" vertical="center"/>
    </xf>
    <xf numFmtId="0" fontId="65" fillId="0" borderId="19" xfId="8" applyFont="1" applyBorder="1" applyAlignment="1">
      <alignment horizontal="center" vertical="center"/>
    </xf>
    <xf numFmtId="0" fontId="65" fillId="0" borderId="38" xfId="8" applyFont="1" applyBorder="1" applyAlignment="1">
      <alignment horizontal="right" vertical="center"/>
    </xf>
    <xf numFmtId="0" fontId="65" fillId="0" borderId="19" xfId="8" applyFont="1" applyBorder="1" applyAlignment="1">
      <alignment horizontal="center" vertical="center" wrapText="1"/>
    </xf>
    <xf numFmtId="0" fontId="65" fillId="0" borderId="38" xfId="8" applyFont="1" applyBorder="1" applyAlignment="1">
      <alignment horizontal="center" vertical="center" wrapText="1"/>
    </xf>
    <xf numFmtId="0" fontId="65" fillId="0" borderId="18" xfId="8" applyFont="1" applyBorder="1">
      <alignment vertical="center"/>
    </xf>
    <xf numFmtId="0" fontId="65" fillId="0" borderId="19" xfId="8" applyFont="1" applyBorder="1">
      <alignment vertical="center"/>
    </xf>
    <xf numFmtId="0" fontId="65" fillId="0" borderId="19" xfId="8" applyFont="1" applyBorder="1" applyAlignment="1">
      <alignment horizontal="left" vertical="center" wrapText="1"/>
    </xf>
    <xf numFmtId="0" fontId="65" fillId="0" borderId="19" xfId="8" applyFont="1" applyBorder="1" applyAlignment="1">
      <alignment vertical="center" wrapText="1"/>
    </xf>
    <xf numFmtId="0" fontId="65" fillId="0" borderId="20" xfId="8" applyFont="1" applyBorder="1" applyAlignment="1">
      <alignment vertical="center" wrapText="1"/>
    </xf>
    <xf numFmtId="0" fontId="65" fillId="0" borderId="6" xfId="8" applyFont="1" applyBorder="1">
      <alignment vertical="center"/>
    </xf>
    <xf numFmtId="0" fontId="65" fillId="0" borderId="7" xfId="8" applyFont="1" applyBorder="1" applyAlignment="1">
      <alignment vertical="center" wrapText="1"/>
    </xf>
    <xf numFmtId="0" fontId="65" fillId="0" borderId="38" xfId="8" applyFont="1" applyBorder="1" applyAlignment="1">
      <alignment horizontal="left" vertical="center" wrapText="1"/>
    </xf>
    <xf numFmtId="0" fontId="67" fillId="0" borderId="0" xfId="8" applyFont="1" applyAlignment="1">
      <alignment vertical="center" shrinkToFit="1"/>
    </xf>
    <xf numFmtId="194" fontId="4" fillId="0" borderId="17" xfId="1" applyNumberFormat="1" applyFont="1" applyBorder="1" applyAlignment="1">
      <alignment horizontal="left" vertical="center" wrapText="1"/>
    </xf>
    <xf numFmtId="0" fontId="68" fillId="0" borderId="0" xfId="8" applyFont="1" applyAlignment="1">
      <alignment horizontal="right" vertical="center"/>
    </xf>
    <xf numFmtId="0" fontId="68" fillId="0" borderId="19" xfId="8" applyFont="1" applyBorder="1" applyAlignment="1">
      <alignment horizontal="right" vertical="center"/>
    </xf>
    <xf numFmtId="0" fontId="4" fillId="0" borderId="19" xfId="8" applyFont="1" applyBorder="1">
      <alignment vertical="center"/>
    </xf>
    <xf numFmtId="0" fontId="4" fillId="0" borderId="412" xfId="8" applyFont="1" applyBorder="1">
      <alignment vertical="center"/>
    </xf>
    <xf numFmtId="0" fontId="4" fillId="0" borderId="412" xfId="8" applyFont="1" applyBorder="1" applyAlignment="1">
      <alignment horizontal="center" vertical="center"/>
    </xf>
    <xf numFmtId="0" fontId="4" fillId="0" borderId="413" xfId="8" applyFont="1" applyBorder="1" applyAlignment="1">
      <alignment horizontal="center" vertical="center"/>
    </xf>
    <xf numFmtId="0" fontId="103" fillId="0" borderId="0" xfId="8" applyFont="1">
      <alignment vertical="center"/>
    </xf>
    <xf numFmtId="0" fontId="105" fillId="0" borderId="414" xfId="8" applyFont="1" applyBorder="1" applyAlignment="1">
      <alignment horizontal="center" vertical="center"/>
    </xf>
    <xf numFmtId="0" fontId="103" fillId="0" borderId="417" xfId="8" applyFont="1" applyBorder="1">
      <alignment vertical="center"/>
    </xf>
    <xf numFmtId="0" fontId="103" fillId="0" borderId="415" xfId="8" applyFont="1" applyBorder="1">
      <alignment vertical="center"/>
    </xf>
    <xf numFmtId="0" fontId="105" fillId="0" borderId="415" xfId="8" applyFont="1" applyBorder="1" applyAlignment="1">
      <alignment horizontal="center" vertical="center"/>
    </xf>
    <xf numFmtId="0" fontId="105" fillId="0" borderId="416" xfId="8" applyFont="1" applyBorder="1" applyAlignment="1">
      <alignment horizontal="center" vertical="center"/>
    </xf>
    <xf numFmtId="0" fontId="106" fillId="0" borderId="411" xfId="8" applyFont="1" applyBorder="1">
      <alignment vertical="center"/>
    </xf>
    <xf numFmtId="0" fontId="65" fillId="0" borderId="0" xfId="8" applyFont="1" applyAlignment="1">
      <alignment wrapText="1"/>
    </xf>
    <xf numFmtId="0" fontId="4" fillId="0" borderId="0" xfId="8" applyFont="1" applyAlignment="1"/>
    <xf numFmtId="0" fontId="4" fillId="0" borderId="0" xfId="8" applyFont="1" applyAlignment="1">
      <alignment vertical="top"/>
    </xf>
    <xf numFmtId="0" fontId="68" fillId="0" borderId="19" xfId="8" applyFont="1" applyBorder="1" applyAlignment="1">
      <alignment horizontal="left" vertical="top"/>
    </xf>
    <xf numFmtId="195" fontId="4" fillId="0" borderId="33" xfId="1" applyNumberFormat="1" applyFont="1" applyFill="1" applyBorder="1" applyAlignment="1">
      <alignment horizontal="right" vertical="center" wrapText="1"/>
    </xf>
    <xf numFmtId="0" fontId="4" fillId="0" borderId="0" xfId="8" applyFont="1" applyAlignment="1">
      <alignment horizontal="center" vertical="center" wrapText="1"/>
    </xf>
    <xf numFmtId="0" fontId="68" fillId="0" borderId="19" xfId="8" applyFont="1" applyBorder="1" applyAlignment="1">
      <alignment horizontal="left" vertical="center" wrapText="1"/>
    </xf>
    <xf numFmtId="0" fontId="68" fillId="0" borderId="0" xfId="8" applyFont="1" applyAlignment="1">
      <alignment horizontal="left" vertical="center" wrapText="1"/>
    </xf>
    <xf numFmtId="195" fontId="4" fillId="0" borderId="33" xfId="1" applyNumberFormat="1" applyFont="1" applyFill="1" applyBorder="1" applyAlignment="1">
      <alignment horizontal="center" vertical="center" wrapText="1"/>
    </xf>
    <xf numFmtId="0" fontId="14" fillId="0" borderId="0" xfId="8" applyFont="1" applyAlignment="1">
      <alignment horizontal="left" vertical="center" wrapText="1"/>
    </xf>
    <xf numFmtId="180" fontId="10" fillId="0" borderId="0" xfId="8" applyNumberFormat="1" applyFont="1" applyAlignment="1">
      <alignment horizontal="center" vertical="center"/>
    </xf>
    <xf numFmtId="0" fontId="68" fillId="0" borderId="0" xfId="8" applyFont="1" applyAlignment="1">
      <alignment vertical="top" wrapText="1"/>
    </xf>
    <xf numFmtId="0" fontId="30" fillId="0" borderId="0" xfId="8" applyFont="1">
      <alignment vertical="center"/>
    </xf>
    <xf numFmtId="0" fontId="32" fillId="0" borderId="113" xfId="8" applyFont="1" applyBorder="1" applyAlignment="1" applyProtection="1">
      <alignment horizontal="center" vertical="center"/>
      <protection locked="0"/>
    </xf>
    <xf numFmtId="0" fontId="3" fillId="0" borderId="49" xfId="8" applyFont="1" applyBorder="1" applyAlignment="1" applyProtection="1">
      <alignment horizontal="center" vertical="center"/>
      <protection locked="0"/>
    </xf>
    <xf numFmtId="0" fontId="3" fillId="0" borderId="0" xfId="8" applyFont="1" applyAlignment="1" applyProtection="1">
      <alignment horizontal="left" vertical="center"/>
      <protection locked="0"/>
    </xf>
    <xf numFmtId="0" fontId="32" fillId="0" borderId="63" xfId="8" applyFont="1" applyBorder="1" applyAlignment="1" applyProtection="1">
      <alignment horizontal="center" vertical="center"/>
      <protection locked="0"/>
    </xf>
    <xf numFmtId="0" fontId="32" fillId="0" borderId="326" xfId="8" applyFont="1" applyBorder="1" applyAlignment="1" applyProtection="1">
      <alignment horizontal="center" vertical="center"/>
      <protection locked="0"/>
    </xf>
    <xf numFmtId="0" fontId="32" fillId="0" borderId="326" xfId="8" applyFont="1" applyBorder="1" applyAlignment="1" applyProtection="1">
      <alignment horizontal="center" vertical="center" wrapText="1"/>
      <protection locked="0"/>
    </xf>
    <xf numFmtId="0" fontId="32" fillId="14" borderId="43" xfId="5" applyNumberFormat="1" applyFont="1" applyFill="1" applyBorder="1" applyAlignment="1" applyProtection="1">
      <alignment horizontal="right" vertical="center"/>
      <protection locked="0"/>
    </xf>
    <xf numFmtId="40" fontId="32" fillId="14" borderId="43" xfId="5" applyNumberFormat="1" applyFont="1" applyFill="1" applyBorder="1" applyAlignment="1" applyProtection="1">
      <alignment horizontal="right" vertical="center"/>
      <protection locked="0"/>
    </xf>
    <xf numFmtId="40" fontId="32" fillId="0" borderId="126" xfId="5" applyNumberFormat="1" applyFont="1" applyFill="1" applyBorder="1" applyAlignment="1" applyProtection="1">
      <alignment horizontal="center" vertical="center"/>
      <protection locked="0"/>
    </xf>
    <xf numFmtId="0" fontId="101" fillId="0" borderId="0" xfId="0" applyFont="1" applyAlignment="1">
      <alignment vertical="top"/>
    </xf>
    <xf numFmtId="0" fontId="62" fillId="0" borderId="0" xfId="8" applyFont="1" applyAlignment="1">
      <alignment horizontal="center" vertical="center"/>
    </xf>
    <xf numFmtId="0" fontId="62" fillId="0" borderId="418" xfId="8" applyFont="1" applyBorder="1" applyAlignment="1">
      <alignment horizontal="center" vertical="center"/>
    </xf>
    <xf numFmtId="0" fontId="22" fillId="0" borderId="419" xfId="8" applyFont="1" applyBorder="1" applyAlignment="1">
      <alignment horizontal="center" vertical="center"/>
    </xf>
    <xf numFmtId="0" fontId="62" fillId="0" borderId="420" xfId="8" applyFont="1" applyBorder="1" applyAlignment="1">
      <alignment horizontal="center" vertical="center"/>
    </xf>
    <xf numFmtId="0" fontId="22" fillId="0" borderId="421" xfId="8" applyFont="1" applyBorder="1" applyAlignment="1">
      <alignment horizontal="center" vertical="center"/>
    </xf>
    <xf numFmtId="0" fontId="22" fillId="0" borderId="8" xfId="8" applyFont="1" applyBorder="1" applyAlignment="1">
      <alignment horizontal="center" vertical="center"/>
    </xf>
    <xf numFmtId="0" fontId="62" fillId="0" borderId="422" xfId="8" applyFont="1" applyBorder="1" applyAlignment="1">
      <alignment horizontal="center" vertical="center"/>
    </xf>
    <xf numFmtId="0" fontId="22" fillId="0" borderId="423" xfId="8" applyFont="1" applyBorder="1" applyAlignment="1">
      <alignment horizontal="center" vertical="center"/>
    </xf>
    <xf numFmtId="0" fontId="22" fillId="0" borderId="16" xfId="8" applyFont="1" applyBorder="1" applyAlignment="1">
      <alignment horizontal="center" vertical="center"/>
    </xf>
    <xf numFmtId="0" fontId="22" fillId="0" borderId="6" xfId="8" applyFont="1" applyBorder="1" applyAlignment="1">
      <alignment horizontal="center" vertical="center"/>
    </xf>
    <xf numFmtId="0" fontId="62" fillId="0" borderId="424" xfId="8" applyFont="1" applyBorder="1" applyAlignment="1">
      <alignment horizontal="center" vertical="center"/>
    </xf>
    <xf numFmtId="0" fontId="22" fillId="0" borderId="425" xfId="8" applyFont="1" applyBorder="1" applyAlignment="1">
      <alignment horizontal="center" vertical="center"/>
    </xf>
    <xf numFmtId="0" fontId="79" fillId="0" borderId="42" xfId="8" applyFont="1" applyBorder="1">
      <alignment vertical="center"/>
    </xf>
    <xf numFmtId="0" fontId="20" fillId="0" borderId="33" xfId="8" applyFont="1" applyBorder="1" applyAlignment="1">
      <alignment horizontal="left" vertical="center"/>
    </xf>
    <xf numFmtId="0" fontId="111" fillId="0" borderId="0" xfId="8" applyFont="1" applyAlignment="1">
      <alignment horizontal="left" vertical="center"/>
    </xf>
    <xf numFmtId="0" fontId="106" fillId="0" borderId="0" xfId="8" applyFont="1">
      <alignment vertical="center"/>
    </xf>
    <xf numFmtId="0" fontId="4" fillId="0" borderId="0" xfId="8" applyFont="1" applyAlignment="1">
      <alignment horizontal="center" vertical="center"/>
    </xf>
    <xf numFmtId="0" fontId="0" fillId="0" borderId="428" xfId="0" applyBorder="1" applyAlignment="1">
      <alignment horizontal="left" vertical="center"/>
    </xf>
    <xf numFmtId="0" fontId="0" fillId="0" borderId="429" xfId="0" applyBorder="1" applyAlignment="1">
      <alignment horizontal="left" vertical="center"/>
    </xf>
    <xf numFmtId="0" fontId="0" fillId="0" borderId="430" xfId="0" applyBorder="1" applyAlignment="1">
      <alignment horizontal="left" vertical="center"/>
    </xf>
    <xf numFmtId="0" fontId="113" fillId="3" borderId="179" xfId="8" applyFont="1" applyFill="1" applyBorder="1" applyAlignment="1" applyProtection="1">
      <alignment horizontal="center" vertical="center"/>
      <protection locked="0"/>
    </xf>
    <xf numFmtId="0" fontId="114" fillId="3" borderId="130" xfId="8" applyFont="1" applyFill="1" applyBorder="1" applyAlignment="1" applyProtection="1">
      <alignment horizontal="center" vertical="center"/>
      <protection locked="0"/>
    </xf>
    <xf numFmtId="0" fontId="38" fillId="14" borderId="130" xfId="8" applyFont="1" applyFill="1" applyBorder="1" applyAlignment="1" applyProtection="1">
      <alignment horizontal="center" vertical="center"/>
      <protection locked="0"/>
    </xf>
    <xf numFmtId="0" fontId="38" fillId="14" borderId="155" xfId="8" applyFont="1" applyFill="1" applyBorder="1" applyAlignment="1" applyProtection="1">
      <alignment horizontal="center" vertical="center"/>
      <protection locked="0"/>
    </xf>
    <xf numFmtId="0" fontId="115" fillId="0" borderId="0" xfId="10" applyFont="1">
      <alignment vertical="center"/>
    </xf>
    <xf numFmtId="0" fontId="79" fillId="0" borderId="34" xfId="8" applyFont="1" applyBorder="1">
      <alignment vertical="center"/>
    </xf>
    <xf numFmtId="0" fontId="66" fillId="0" borderId="0" xfId="8" applyFont="1" applyAlignment="1">
      <alignment vertical="center" shrinkToFit="1"/>
    </xf>
    <xf numFmtId="0" fontId="4" fillId="0" borderId="33" xfId="8" applyFont="1" applyBorder="1" applyAlignment="1">
      <alignment vertical="center" wrapText="1"/>
    </xf>
    <xf numFmtId="180" fontId="10" fillId="0" borderId="33" xfId="8" applyNumberFormat="1" applyFont="1" applyBorder="1" applyAlignment="1">
      <alignment horizontal="left" vertical="center"/>
    </xf>
    <xf numFmtId="0" fontId="68" fillId="0" borderId="65" xfId="8" applyFont="1" applyBorder="1">
      <alignment vertical="center"/>
    </xf>
    <xf numFmtId="0" fontId="68" fillId="0" borderId="24" xfId="8" applyFont="1" applyBorder="1">
      <alignment vertical="center"/>
    </xf>
    <xf numFmtId="0" fontId="68" fillId="0" borderId="16" xfId="8" applyFont="1" applyBorder="1">
      <alignment vertical="center"/>
    </xf>
    <xf numFmtId="0" fontId="65" fillId="0" borderId="0" xfId="8" applyFont="1" applyAlignment="1">
      <alignment horizontal="left" vertical="center" wrapText="1"/>
    </xf>
    <xf numFmtId="0" fontId="4" fillId="0" borderId="38" xfId="8" applyFont="1" applyBorder="1">
      <alignment vertical="center"/>
    </xf>
    <xf numFmtId="49" fontId="65" fillId="0" borderId="19" xfId="8" applyNumberFormat="1" applyFont="1" applyBorder="1" applyAlignment="1">
      <alignment vertical="center" wrapText="1"/>
    </xf>
    <xf numFmtId="0" fontId="4" fillId="0" borderId="38" xfId="8" applyFont="1" applyBorder="1" applyAlignment="1">
      <alignment horizontal="right" vertical="center"/>
    </xf>
    <xf numFmtId="0" fontId="68" fillId="0" borderId="0" xfId="8" applyFont="1" applyAlignment="1">
      <alignment horizontal="left" vertical="top"/>
    </xf>
    <xf numFmtId="38" fontId="5" fillId="4" borderId="0" xfId="4" applyFont="1" applyFill="1" applyBorder="1" applyAlignment="1" applyProtection="1">
      <alignment vertical="center" wrapText="1"/>
    </xf>
    <xf numFmtId="0" fontId="118" fillId="0" borderId="0" xfId="8" applyFont="1">
      <alignment vertical="center"/>
    </xf>
    <xf numFmtId="0" fontId="14" fillId="0" borderId="1" xfId="8" applyFont="1" applyBorder="1" applyAlignment="1">
      <alignment horizontal="center" vertical="center"/>
    </xf>
    <xf numFmtId="180" fontId="10" fillId="0" borderId="42" xfId="8" applyNumberFormat="1" applyFont="1" applyBorder="1">
      <alignment vertical="center"/>
    </xf>
    <xf numFmtId="180" fontId="10" fillId="0" borderId="34" xfId="8" applyNumberFormat="1" applyFont="1" applyBorder="1">
      <alignment vertical="center"/>
    </xf>
    <xf numFmtId="180" fontId="10" fillId="0" borderId="1" xfId="8" applyNumberFormat="1" applyFont="1" applyBorder="1" applyAlignment="1">
      <alignment horizontal="center" vertical="center"/>
    </xf>
    <xf numFmtId="0" fontId="10" fillId="0" borderId="0" xfId="8" applyFont="1">
      <alignment vertical="center"/>
    </xf>
    <xf numFmtId="180" fontId="14" fillId="0" borderId="1" xfId="8" applyNumberFormat="1" applyFont="1" applyBorder="1" applyAlignment="1">
      <alignment horizontal="center" vertical="center"/>
    </xf>
    <xf numFmtId="180" fontId="10" fillId="0" borderId="33" xfId="8" applyNumberFormat="1" applyFont="1" applyBorder="1">
      <alignment vertical="center"/>
    </xf>
    <xf numFmtId="0" fontId="14" fillId="0" borderId="42" xfId="8" applyFont="1" applyBorder="1" applyAlignment="1">
      <alignment horizontal="left" vertical="center"/>
    </xf>
    <xf numFmtId="0" fontId="14" fillId="0" borderId="34" xfId="8" applyFont="1" applyBorder="1" applyAlignment="1">
      <alignment horizontal="left" vertical="center"/>
    </xf>
    <xf numFmtId="0" fontId="38" fillId="0" borderId="0" xfId="8" applyFont="1">
      <alignment vertical="center"/>
    </xf>
    <xf numFmtId="0" fontId="97" fillId="0" borderId="0" xfId="8" applyFont="1" applyAlignment="1">
      <alignment horizontal="center" vertical="center"/>
    </xf>
    <xf numFmtId="0" fontId="105" fillId="0" borderId="0" xfId="8" applyFont="1" applyAlignment="1">
      <alignment horizontal="center" vertical="center"/>
    </xf>
    <xf numFmtId="38" fontId="5" fillId="4" borderId="12" xfId="4" applyFont="1" applyFill="1" applyBorder="1" applyAlignment="1" applyProtection="1">
      <alignment vertical="center" wrapText="1"/>
    </xf>
    <xf numFmtId="38" fontId="5" fillId="4" borderId="4" xfId="4" applyFont="1" applyFill="1" applyBorder="1" applyAlignment="1" applyProtection="1">
      <alignment vertical="center" wrapText="1"/>
    </xf>
    <xf numFmtId="38" fontId="5" fillId="4" borderId="9" xfId="4" applyFont="1" applyFill="1" applyBorder="1" applyAlignment="1" applyProtection="1">
      <alignment vertical="center" wrapText="1"/>
    </xf>
    <xf numFmtId="38" fontId="5" fillId="4" borderId="19" xfId="4" applyFont="1" applyFill="1" applyBorder="1" applyAlignment="1" applyProtection="1">
      <alignment vertical="center" wrapText="1"/>
    </xf>
    <xf numFmtId="0" fontId="29" fillId="0" borderId="323" xfId="8" applyFont="1" applyBorder="1" applyAlignment="1">
      <alignment vertical="center" wrapText="1"/>
    </xf>
    <xf numFmtId="0" fontId="29" fillId="0" borderId="35" xfId="8" applyFont="1" applyBorder="1" applyAlignment="1">
      <alignment horizontal="left" vertical="center" wrapText="1"/>
    </xf>
    <xf numFmtId="0" fontId="29" fillId="0" borderId="431" xfId="8" applyFont="1" applyBorder="1" applyAlignment="1">
      <alignment vertical="center" wrapText="1"/>
    </xf>
    <xf numFmtId="0" fontId="29" fillId="0" borderId="404" xfId="8" applyFont="1" applyBorder="1" applyAlignment="1">
      <alignment horizontal="left" vertical="center" wrapText="1"/>
    </xf>
    <xf numFmtId="0" fontId="22" fillId="0" borderId="432" xfId="8" applyFont="1" applyBorder="1" applyAlignment="1">
      <alignment horizontal="center" vertical="center"/>
    </xf>
    <xf numFmtId="0" fontId="74" fillId="0" borderId="431" xfId="8" applyFont="1" applyBorder="1" applyAlignment="1">
      <alignment vertical="center" wrapText="1"/>
    </xf>
    <xf numFmtId="0" fontId="74" fillId="0" borderId="404" xfId="8" applyFont="1" applyBorder="1" applyAlignment="1">
      <alignment horizontal="left" vertical="center" wrapText="1"/>
    </xf>
    <xf numFmtId="0" fontId="29" fillId="0" borderId="433" xfId="8" applyFont="1" applyBorder="1" applyAlignment="1">
      <alignment horizontal="center" vertical="center" wrapText="1"/>
    </xf>
    <xf numFmtId="0" fontId="29" fillId="0" borderId="408" xfId="8" applyFont="1" applyBorder="1" applyAlignment="1">
      <alignment horizontal="left" vertical="center"/>
    </xf>
    <xf numFmtId="0" fontId="74" fillId="0" borderId="35" xfId="8" applyFont="1" applyBorder="1" applyAlignment="1">
      <alignment horizontal="left" vertical="center" wrapText="1"/>
    </xf>
    <xf numFmtId="0" fontId="73" fillId="0" borderId="322" xfId="8" applyFont="1" applyBorder="1" applyAlignment="1">
      <alignment horizontal="center" vertical="center"/>
    </xf>
    <xf numFmtId="0" fontId="73" fillId="0" borderId="432" xfId="8" applyFont="1" applyBorder="1" applyAlignment="1">
      <alignment horizontal="center" vertical="center"/>
    </xf>
    <xf numFmtId="0" fontId="74" fillId="0" borderId="404" xfId="8" applyFont="1" applyBorder="1" applyAlignment="1">
      <alignment horizontal="center" vertical="center" wrapText="1"/>
    </xf>
    <xf numFmtId="0" fontId="62" fillId="0" borderId="404" xfId="8" applyFont="1" applyBorder="1">
      <alignment vertical="center"/>
    </xf>
    <xf numFmtId="0" fontId="74" fillId="0" borderId="408" xfId="8" applyFont="1" applyBorder="1" applyAlignment="1">
      <alignment horizontal="center" vertical="center" wrapText="1"/>
    </xf>
    <xf numFmtId="0" fontId="73" fillId="0" borderId="434" xfId="8" applyFont="1" applyBorder="1" applyAlignment="1">
      <alignment horizontal="center" vertical="center"/>
    </xf>
    <xf numFmtId="38" fontId="0" fillId="0" borderId="402" xfId="18" applyFont="1" applyFill="1" applyBorder="1" applyAlignment="1">
      <alignment vertical="center" shrinkToFit="1"/>
    </xf>
    <xf numFmtId="38" fontId="0" fillId="0" borderId="405" xfId="18" applyFont="1" applyFill="1" applyBorder="1" applyAlignment="1">
      <alignment vertical="center" shrinkToFit="1"/>
    </xf>
    <xf numFmtId="38" fontId="0" fillId="0" borderId="409" xfId="18" applyFont="1" applyFill="1" applyBorder="1" applyAlignment="1">
      <alignment vertical="center" shrinkToFit="1"/>
    </xf>
    <xf numFmtId="38" fontId="0" fillId="0" borderId="400" xfId="18" applyFont="1" applyFill="1" applyBorder="1" applyAlignment="1">
      <alignment vertical="center" shrinkToFit="1"/>
    </xf>
    <xf numFmtId="38" fontId="0" fillId="0" borderId="401" xfId="18" applyFont="1" applyFill="1" applyBorder="1" applyAlignment="1">
      <alignment vertical="center" shrinkToFit="1"/>
    </xf>
    <xf numFmtId="38" fontId="0" fillId="0" borderId="343" xfId="18" applyFont="1" applyFill="1" applyBorder="1" applyAlignment="1">
      <alignment vertical="center" shrinkToFit="1"/>
    </xf>
    <xf numFmtId="38" fontId="0" fillId="0" borderId="404" xfId="18" applyFont="1" applyFill="1" applyBorder="1" applyAlignment="1">
      <alignment vertical="center" shrinkToFit="1"/>
    </xf>
    <xf numFmtId="38" fontId="0" fillId="0" borderId="407" xfId="18" applyFont="1" applyFill="1" applyBorder="1" applyAlignment="1">
      <alignment vertical="center" shrinkToFit="1"/>
    </xf>
    <xf numFmtId="38" fontId="0" fillId="0" borderId="408" xfId="18" applyFont="1" applyFill="1" applyBorder="1" applyAlignment="1">
      <alignment vertical="center" shrinkToFit="1"/>
    </xf>
    <xf numFmtId="0" fontId="0" fillId="0" borderId="363" xfId="0" applyBorder="1" applyAlignment="1">
      <alignment horizontal="center" vertical="center"/>
    </xf>
    <xf numFmtId="0" fontId="0" fillId="0" borderId="357" xfId="0" applyBorder="1" applyAlignment="1">
      <alignment horizontal="center" vertical="center"/>
    </xf>
    <xf numFmtId="0" fontId="0" fillId="0" borderId="298" xfId="0" applyBorder="1" applyAlignment="1">
      <alignment horizontal="center" vertical="center"/>
    </xf>
    <xf numFmtId="0" fontId="0" fillId="0" borderId="206" xfId="0" applyBorder="1">
      <alignment vertical="center"/>
    </xf>
    <xf numFmtId="0" fontId="0" fillId="0" borderId="399" xfId="0" applyBorder="1">
      <alignment vertical="center"/>
    </xf>
    <xf numFmtId="0" fontId="0" fillId="0" borderId="215" xfId="0" applyBorder="1" applyAlignment="1">
      <alignment horizontal="right" vertical="center"/>
    </xf>
    <xf numFmtId="0" fontId="0" fillId="0" borderId="260" xfId="0" applyBorder="1">
      <alignment vertical="center"/>
    </xf>
    <xf numFmtId="196" fontId="0" fillId="0" borderId="37" xfId="0" applyNumberFormat="1" applyBorder="1" applyAlignment="1">
      <alignment horizontal="right" vertical="center"/>
    </xf>
    <xf numFmtId="196" fontId="0" fillId="0" borderId="426" xfId="0" applyNumberFormat="1" applyBorder="1" applyAlignment="1">
      <alignment horizontal="right" vertical="center"/>
    </xf>
    <xf numFmtId="0" fontId="0" fillId="0" borderId="427" xfId="0" applyBorder="1" applyAlignment="1">
      <alignment horizontal="right" vertical="center"/>
    </xf>
    <xf numFmtId="0" fontId="0" fillId="0" borderId="179" xfId="0" applyBorder="1">
      <alignment vertical="center"/>
    </xf>
    <xf numFmtId="197" fontId="0" fillId="0" borderId="40" xfId="0" applyNumberFormat="1" applyBorder="1" applyAlignment="1">
      <alignment horizontal="right" vertical="center"/>
    </xf>
    <xf numFmtId="197" fontId="0" fillId="0" borderId="283" xfId="0" applyNumberFormat="1" applyBorder="1" applyAlignment="1">
      <alignment horizontal="right" vertical="center"/>
    </xf>
    <xf numFmtId="38" fontId="0" fillId="18" borderId="410" xfId="18" applyFont="1" applyFill="1" applyBorder="1" applyAlignment="1">
      <alignment vertical="center" shrinkToFit="1"/>
    </xf>
    <xf numFmtId="38" fontId="0" fillId="18" borderId="403" xfId="18" applyFont="1" applyFill="1" applyBorder="1" applyAlignment="1">
      <alignment vertical="center" shrinkToFit="1"/>
    </xf>
    <xf numFmtId="38" fontId="0" fillId="18" borderId="406" xfId="18" applyFont="1" applyFill="1" applyBorder="1" applyAlignment="1">
      <alignment vertical="center" shrinkToFit="1"/>
    </xf>
    <xf numFmtId="0" fontId="121" fillId="0" borderId="432" xfId="8" applyFont="1" applyBorder="1" applyAlignment="1">
      <alignment horizontal="center" vertical="center"/>
    </xf>
    <xf numFmtId="0" fontId="70" fillId="7" borderId="34" xfId="8" applyFont="1" applyFill="1" applyBorder="1" applyAlignment="1">
      <alignment horizontal="center" vertical="center" wrapText="1"/>
    </xf>
    <xf numFmtId="0" fontId="73" fillId="0" borderId="152" xfId="8" applyFont="1" applyBorder="1" applyAlignment="1">
      <alignment horizontal="center" vertical="center"/>
    </xf>
    <xf numFmtId="0" fontId="73" fillId="0" borderId="26" xfId="8" applyFont="1" applyBorder="1" applyAlignment="1">
      <alignment horizontal="center" vertical="center"/>
    </xf>
    <xf numFmtId="0" fontId="73" fillId="0" borderId="59" xfId="8" applyFont="1" applyBorder="1" applyAlignment="1">
      <alignment horizontal="center" vertical="center"/>
    </xf>
    <xf numFmtId="0" fontId="29" fillId="0" borderId="47" xfId="8" applyFont="1" applyBorder="1" applyAlignment="1">
      <alignment vertical="center" wrapText="1"/>
    </xf>
    <xf numFmtId="0" fontId="29" fillId="0" borderId="47" xfId="8" applyFont="1" applyBorder="1" applyAlignment="1">
      <alignment horizontal="left" vertical="center" wrapText="1"/>
    </xf>
    <xf numFmtId="0" fontId="29" fillId="0" borderId="50" xfId="8" applyFont="1" applyBorder="1" applyAlignment="1">
      <alignment vertical="center" wrapText="1"/>
    </xf>
    <xf numFmtId="0" fontId="29" fillId="0" borderId="50" xfId="8" applyFont="1" applyBorder="1" applyAlignment="1">
      <alignment horizontal="left" vertical="center" wrapText="1"/>
    </xf>
    <xf numFmtId="0" fontId="74" fillId="0" borderId="50" xfId="8" applyFont="1" applyBorder="1" applyAlignment="1">
      <alignment horizontal="left" vertical="center" wrapText="1"/>
    </xf>
    <xf numFmtId="0" fontId="74" fillId="0" borderId="50" xfId="8" applyFont="1" applyBorder="1" applyAlignment="1">
      <alignment vertical="center" wrapText="1"/>
    </xf>
    <xf numFmtId="0" fontId="29" fillId="0" borderId="60" xfId="8" applyFont="1" applyBorder="1" applyAlignment="1">
      <alignment horizontal="center" vertical="center" wrapText="1"/>
    </xf>
    <xf numFmtId="0" fontId="29" fillId="0" borderId="60" xfId="8" applyFont="1" applyBorder="1" applyAlignment="1">
      <alignment horizontal="left" vertical="center"/>
    </xf>
    <xf numFmtId="0" fontId="29" fillId="0" borderId="1" xfId="8" applyFont="1" applyBorder="1">
      <alignment vertical="center"/>
    </xf>
    <xf numFmtId="0" fontId="74" fillId="0" borderId="1" xfId="8" applyFont="1" applyBorder="1" applyAlignment="1">
      <alignment horizontal="left" vertical="center" wrapText="1"/>
    </xf>
    <xf numFmtId="0" fontId="76" fillId="0" borderId="1" xfId="9" applyFont="1" applyBorder="1" applyAlignment="1">
      <alignment horizontal="center" vertical="center" shrinkToFit="1"/>
    </xf>
    <xf numFmtId="0" fontId="3" fillId="0" borderId="55" xfId="8" applyFont="1" applyBorder="1" applyAlignment="1" applyProtection="1">
      <alignment vertical="center" shrinkToFit="1"/>
      <protection locked="0"/>
    </xf>
    <xf numFmtId="0" fontId="3" fillId="7" borderId="125" xfId="8" applyFont="1" applyFill="1" applyBorder="1" applyAlignment="1" applyProtection="1">
      <alignment horizontal="center" vertical="center"/>
      <protection locked="0"/>
    </xf>
    <xf numFmtId="0" fontId="95" fillId="0" borderId="0" xfId="7" applyFont="1" applyBorder="1">
      <alignment vertical="center"/>
    </xf>
    <xf numFmtId="0" fontId="95" fillId="0" borderId="0" xfId="7" applyFont="1" applyBorder="1" applyProtection="1">
      <alignment vertical="center"/>
      <protection locked="0"/>
    </xf>
    <xf numFmtId="0" fontId="3" fillId="14" borderId="77" xfId="8" applyFont="1" applyFill="1" applyBorder="1" applyAlignment="1" applyProtection="1">
      <alignment vertical="center" shrinkToFit="1"/>
      <protection locked="0"/>
    </xf>
    <xf numFmtId="0" fontId="32" fillId="0" borderId="101" xfId="8" applyFont="1" applyBorder="1" applyAlignment="1" applyProtection="1">
      <alignment horizontal="center" vertical="center"/>
      <protection hidden="1"/>
    </xf>
    <xf numFmtId="0" fontId="32" fillId="0" borderId="101" xfId="8" applyFont="1" applyBorder="1" applyAlignment="1" applyProtection="1">
      <alignment horizontal="center" vertical="center"/>
      <protection locked="0"/>
    </xf>
    <xf numFmtId="0" fontId="32" fillId="0" borderId="84" xfId="8" applyFont="1" applyBorder="1" applyAlignment="1">
      <alignment horizontal="center" vertical="center"/>
    </xf>
    <xf numFmtId="0" fontId="32" fillId="0" borderId="98" xfId="8" applyFont="1" applyBorder="1" applyAlignment="1">
      <alignment horizontal="center" vertical="center"/>
    </xf>
    <xf numFmtId="0" fontId="32" fillId="0" borderId="83" xfId="8" applyFont="1" applyBorder="1" applyAlignment="1">
      <alignment horizontal="center" vertical="center"/>
    </xf>
    <xf numFmtId="0" fontId="32" fillId="0" borderId="1" xfId="8" applyFont="1" applyBorder="1" applyAlignment="1">
      <alignment horizontal="center" vertical="center"/>
    </xf>
    <xf numFmtId="0" fontId="32" fillId="0" borderId="105" xfId="8" applyFont="1" applyBorder="1" applyAlignment="1">
      <alignment horizontal="center" vertical="center"/>
    </xf>
    <xf numFmtId="0" fontId="32" fillId="0" borderId="107" xfId="8" applyFont="1" applyBorder="1" applyAlignment="1">
      <alignment horizontal="center" vertical="center"/>
    </xf>
    <xf numFmtId="0" fontId="32" fillId="14" borderId="107" xfId="8" applyFont="1" applyFill="1" applyBorder="1" applyAlignment="1">
      <alignment horizontal="center" vertical="center"/>
    </xf>
    <xf numFmtId="0" fontId="32" fillId="0" borderId="91" xfId="8" applyFont="1" applyBorder="1" applyAlignment="1" applyProtection="1">
      <alignment vertical="top"/>
      <protection hidden="1"/>
    </xf>
    <xf numFmtId="0" fontId="32" fillId="0" borderId="16" xfId="8" applyFont="1" applyBorder="1" applyAlignment="1" applyProtection="1">
      <alignment vertical="top"/>
      <protection hidden="1"/>
    </xf>
    <xf numFmtId="0" fontId="32" fillId="0" borderId="6" xfId="8" applyFont="1" applyBorder="1" applyAlignment="1" applyProtection="1">
      <alignment horizontal="left" vertical="top"/>
      <protection hidden="1"/>
    </xf>
    <xf numFmtId="0" fontId="32" fillId="0" borderId="16" xfId="8" applyFont="1" applyBorder="1" applyAlignment="1" applyProtection="1">
      <alignment horizontal="left" vertical="top"/>
      <protection hidden="1"/>
    </xf>
    <xf numFmtId="0" fontId="32" fillId="0" borderId="38" xfId="8" applyFont="1" applyBorder="1" applyAlignment="1" applyProtection="1">
      <alignment horizontal="left" vertical="top" wrapText="1" shrinkToFit="1"/>
      <protection hidden="1"/>
    </xf>
    <xf numFmtId="0" fontId="32" fillId="0" borderId="33" xfId="8" applyFont="1" applyBorder="1" applyAlignment="1" applyProtection="1">
      <alignment horizontal="left" vertical="top"/>
      <protection hidden="1"/>
    </xf>
    <xf numFmtId="0" fontId="32" fillId="0" borderId="100" xfId="8" applyFont="1" applyBorder="1" applyAlignment="1" applyProtection="1">
      <alignment horizontal="left"/>
      <protection hidden="1"/>
    </xf>
    <xf numFmtId="0" fontId="32" fillId="0" borderId="45" xfId="8" applyFont="1" applyBorder="1" applyProtection="1">
      <alignment vertical="center"/>
      <protection hidden="1"/>
    </xf>
    <xf numFmtId="0" fontId="32" fillId="0" borderId="100" xfId="8" applyFont="1" applyBorder="1" applyProtection="1">
      <alignment vertical="center"/>
      <protection hidden="1"/>
    </xf>
    <xf numFmtId="0" fontId="32" fillId="0" borderId="90" xfId="8" applyFont="1" applyBorder="1" applyProtection="1">
      <alignment vertical="center"/>
      <protection hidden="1"/>
    </xf>
    <xf numFmtId="0" fontId="32" fillId="0" borderId="286" xfId="8" applyFont="1" applyBorder="1" applyAlignment="1" applyProtection="1">
      <alignment horizontal="center" vertical="center"/>
      <protection hidden="1"/>
    </xf>
    <xf numFmtId="0" fontId="32" fillId="0" borderId="304" xfId="8" applyFont="1" applyBorder="1" applyAlignment="1" applyProtection="1">
      <alignment horizontal="center" vertical="center"/>
      <protection hidden="1"/>
    </xf>
    <xf numFmtId="0" fontId="32" fillId="0" borderId="125" xfId="8" applyFont="1" applyBorder="1" applyAlignment="1" applyProtection="1">
      <alignment horizontal="center" vertical="center"/>
      <protection hidden="1"/>
    </xf>
    <xf numFmtId="0" fontId="32" fillId="0" borderId="89" xfId="8" applyFont="1" applyBorder="1" applyAlignment="1" applyProtection="1">
      <alignment horizontal="center" vertical="center"/>
      <protection hidden="1"/>
    </xf>
    <xf numFmtId="0" fontId="32" fillId="0" borderId="102" xfId="8" applyFont="1" applyBorder="1" applyAlignment="1" applyProtection="1">
      <alignment horizontal="center" vertical="center"/>
      <protection hidden="1"/>
    </xf>
    <xf numFmtId="0" fontId="32" fillId="0" borderId="92" xfId="8" applyFont="1" applyBorder="1" applyAlignment="1" applyProtection="1">
      <alignment horizontal="center" vertical="center"/>
      <protection hidden="1"/>
    </xf>
    <xf numFmtId="0" fontId="32" fillId="0" borderId="154" xfId="8" applyFont="1" applyBorder="1" applyAlignment="1" applyProtection="1">
      <alignment horizontal="center" vertical="center"/>
      <protection hidden="1"/>
    </xf>
    <xf numFmtId="0" fontId="32" fillId="0" borderId="97" xfId="8" applyFont="1" applyBorder="1" applyAlignment="1" applyProtection="1">
      <alignment horizontal="center" vertical="center"/>
      <protection hidden="1"/>
    </xf>
    <xf numFmtId="0" fontId="32" fillId="0" borderId="98" xfId="8" applyFont="1" applyBorder="1" applyAlignment="1" applyProtection="1">
      <alignment horizontal="center" vertical="center"/>
      <protection hidden="1"/>
    </xf>
    <xf numFmtId="0" fontId="2" fillId="0" borderId="127" xfId="8" applyFont="1" applyBorder="1" applyAlignment="1" applyProtection="1">
      <alignment horizontal="left" vertical="center" wrapText="1"/>
      <protection hidden="1"/>
    </xf>
    <xf numFmtId="0" fontId="2" fillId="0" borderId="49" xfId="8" applyFont="1" applyBorder="1" applyAlignment="1" applyProtection="1">
      <alignment horizontal="left" vertical="center" wrapText="1"/>
      <protection hidden="1"/>
    </xf>
    <xf numFmtId="0" fontId="2" fillId="0" borderId="109" xfId="8" applyFont="1" applyBorder="1" applyAlignment="1" applyProtection="1">
      <alignment horizontal="left" vertical="center" wrapText="1"/>
      <protection hidden="1"/>
    </xf>
    <xf numFmtId="0" fontId="2" fillId="0" borderId="113" xfId="8" applyFont="1" applyBorder="1" applyAlignment="1" applyProtection="1">
      <alignment horizontal="left" vertical="center" wrapText="1"/>
      <protection hidden="1"/>
    </xf>
    <xf numFmtId="0" fontId="2" fillId="0" borderId="55" xfId="8" applyFont="1" applyBorder="1" applyAlignment="1" applyProtection="1">
      <alignment horizontal="left" vertical="center" wrapText="1"/>
      <protection hidden="1"/>
    </xf>
    <xf numFmtId="0" fontId="2" fillId="0" borderId="57" xfId="8" applyFont="1" applyBorder="1" applyAlignment="1" applyProtection="1">
      <alignment horizontal="left" vertical="center" wrapText="1"/>
      <protection hidden="1"/>
    </xf>
    <xf numFmtId="0" fontId="32" fillId="0" borderId="113" xfId="8" applyFont="1" applyBorder="1" applyAlignment="1" applyProtection="1">
      <alignment vertical="top"/>
      <protection hidden="1"/>
    </xf>
    <xf numFmtId="0" fontId="32" fillId="0" borderId="55" xfId="8" applyFont="1" applyBorder="1" applyAlignment="1" applyProtection="1">
      <alignment vertical="top"/>
      <protection hidden="1"/>
    </xf>
    <xf numFmtId="0" fontId="32" fillId="0" borderId="129" xfId="8" applyFont="1" applyBorder="1" applyAlignment="1" applyProtection="1">
      <alignment horizontal="center" vertical="center"/>
      <protection hidden="1"/>
    </xf>
    <xf numFmtId="0" fontId="32" fillId="0" borderId="146" xfId="8" applyFont="1" applyBorder="1" applyAlignment="1" applyProtection="1">
      <alignment horizontal="center" vertical="center"/>
      <protection hidden="1"/>
    </xf>
    <xf numFmtId="0" fontId="32" fillId="0" borderId="113" xfId="8" applyFont="1" applyBorder="1" applyAlignment="1" applyProtection="1">
      <alignment vertical="top" wrapText="1"/>
      <protection hidden="1"/>
    </xf>
    <xf numFmtId="0" fontId="32" fillId="0" borderId="54" xfId="8" applyFont="1" applyBorder="1" applyAlignment="1" applyProtection="1">
      <alignment vertical="top"/>
      <protection hidden="1"/>
    </xf>
    <xf numFmtId="0" fontId="32" fillId="0" borderId="89" xfId="8" applyFont="1" applyBorder="1" applyProtection="1">
      <alignment vertical="center"/>
      <protection hidden="1"/>
    </xf>
    <xf numFmtId="0" fontId="32" fillId="0" borderId="92" xfId="8" applyFont="1" applyBorder="1" applyAlignment="1" applyProtection="1">
      <alignment vertical="top"/>
      <protection hidden="1"/>
    </xf>
    <xf numFmtId="0" fontId="32" fillId="0" borderId="97" xfId="8" applyFont="1" applyBorder="1" applyAlignment="1" applyProtection="1">
      <alignment vertical="center" wrapText="1"/>
      <protection hidden="1"/>
    </xf>
    <xf numFmtId="0" fontId="32" fillId="0" borderId="100" xfId="8" applyFont="1" applyBorder="1" applyAlignment="1" applyProtection="1">
      <alignment vertical="top"/>
      <protection hidden="1"/>
    </xf>
    <xf numFmtId="0" fontId="32" fillId="0" borderId="98" xfId="8" applyFont="1" applyBorder="1" applyProtection="1">
      <alignment vertical="center"/>
      <protection hidden="1"/>
    </xf>
    <xf numFmtId="0" fontId="32" fillId="0" borderId="89" xfId="8" applyFont="1" applyBorder="1" applyAlignment="1" applyProtection="1">
      <alignment vertical="center" shrinkToFit="1"/>
      <protection hidden="1"/>
    </xf>
    <xf numFmtId="0" fontId="32" fillId="0" borderId="406" xfId="8" applyFont="1" applyBorder="1" applyAlignment="1" applyProtection="1">
      <alignment horizontal="center" vertical="center" wrapText="1"/>
      <protection locked="0"/>
    </xf>
    <xf numFmtId="0" fontId="83" fillId="0" borderId="77" xfId="8" applyFont="1" applyBorder="1" applyProtection="1">
      <alignment vertical="center"/>
      <protection hidden="1"/>
    </xf>
    <xf numFmtId="38" fontId="5" fillId="4" borderId="192" xfId="4" applyFont="1" applyFill="1" applyBorder="1" applyAlignment="1" applyProtection="1">
      <alignment vertical="center" wrapText="1"/>
    </xf>
    <xf numFmtId="0" fontId="31" fillId="0" borderId="81" xfId="7" applyFont="1" applyBorder="1" applyAlignment="1" applyProtection="1">
      <alignment horizontal="left" vertical="center"/>
      <protection locked="0"/>
    </xf>
    <xf numFmtId="0" fontId="3" fillId="0" borderId="78" xfId="7" applyBorder="1" applyAlignment="1" applyProtection="1">
      <alignment horizontal="center" vertical="center"/>
      <protection locked="0"/>
    </xf>
    <xf numFmtId="0" fontId="3" fillId="0" borderId="80" xfId="7" applyBorder="1" applyAlignment="1" applyProtection="1">
      <alignment horizontal="center" vertical="center"/>
      <protection locked="0"/>
    </xf>
    <xf numFmtId="0" fontId="3" fillId="0" borderId="84" xfId="7" applyBorder="1" applyAlignment="1" applyProtection="1">
      <alignment horizontal="center" vertical="center"/>
      <protection locked="0"/>
    </xf>
    <xf numFmtId="0" fontId="31" fillId="0" borderId="31" xfId="7" applyFont="1" applyBorder="1" applyAlignment="1" applyProtection="1">
      <alignment horizontal="center" vertical="center"/>
      <protection locked="0"/>
    </xf>
    <xf numFmtId="0" fontId="31" fillId="0" borderId="82" xfId="7" applyFont="1" applyBorder="1" applyAlignment="1" applyProtection="1">
      <alignment horizontal="left" vertical="center"/>
      <protection locked="0"/>
    </xf>
    <xf numFmtId="0" fontId="32" fillId="0" borderId="127" xfId="8" applyFont="1" applyBorder="1" applyAlignment="1" applyProtection="1">
      <alignment horizontal="center" vertical="center"/>
      <protection locked="0"/>
    </xf>
    <xf numFmtId="0" fontId="32" fillId="0" borderId="286" xfId="8" applyFont="1" applyBorder="1" applyAlignment="1" applyProtection="1">
      <alignment horizontal="center" vertical="center"/>
      <protection locked="0"/>
    </xf>
    <xf numFmtId="0" fontId="32" fillId="0" borderId="90" xfId="8" applyFont="1" applyBorder="1" applyAlignment="1" applyProtection="1">
      <alignment horizontal="center" vertical="center"/>
      <protection locked="0"/>
    </xf>
    <xf numFmtId="3" fontId="32" fillId="7" borderId="287" xfId="8" applyNumberFormat="1" applyFont="1" applyFill="1" applyBorder="1" applyAlignment="1" applyProtection="1">
      <alignment horizontal="right" vertical="center"/>
      <protection locked="0"/>
    </xf>
    <xf numFmtId="3" fontId="32" fillId="7" borderId="128" xfId="8" applyNumberFormat="1" applyFont="1" applyFill="1" applyBorder="1" applyAlignment="1" applyProtection="1">
      <alignment horizontal="right" vertical="center"/>
      <protection locked="0"/>
    </xf>
    <xf numFmtId="0" fontId="32" fillId="0" borderId="286" xfId="8" applyFont="1" applyBorder="1" applyAlignment="1" applyProtection="1">
      <alignment horizontal="left" vertical="center"/>
      <protection locked="0"/>
    </xf>
    <xf numFmtId="4" fontId="32" fillId="7" borderId="288" xfId="8" applyNumberFormat="1" applyFont="1" applyFill="1" applyBorder="1" applyProtection="1">
      <alignment vertical="center"/>
      <protection locked="0"/>
    </xf>
    <xf numFmtId="0" fontId="32" fillId="0" borderId="289" xfId="8" applyFont="1" applyBorder="1" applyAlignment="1" applyProtection="1">
      <alignment horizontal="left" vertical="center"/>
      <protection locked="0"/>
    </xf>
    <xf numFmtId="4" fontId="32" fillId="7" borderId="290" xfId="8" applyNumberFormat="1" applyFont="1" applyFill="1" applyBorder="1" applyProtection="1">
      <alignment vertical="center"/>
      <protection locked="0"/>
    </xf>
    <xf numFmtId="3" fontId="32" fillId="7" borderId="63" xfId="8" applyNumberFormat="1" applyFont="1" applyFill="1" applyBorder="1" applyAlignment="1" applyProtection="1">
      <alignment horizontal="right" vertical="center"/>
      <protection locked="0"/>
    </xf>
    <xf numFmtId="3" fontId="32" fillId="7" borderId="296" xfId="8" applyNumberFormat="1" applyFont="1" applyFill="1" applyBorder="1" applyAlignment="1" applyProtection="1">
      <alignment horizontal="right" vertical="center"/>
      <protection locked="0"/>
    </xf>
    <xf numFmtId="0" fontId="32" fillId="0" borderId="125" xfId="8" applyFont="1" applyBorder="1" applyAlignment="1" applyProtection="1">
      <alignment horizontal="left" vertical="center"/>
      <protection locked="0"/>
    </xf>
    <xf numFmtId="4" fontId="32" fillId="7" borderId="296" xfId="5" applyNumberFormat="1" applyFont="1" applyFill="1" applyBorder="1" applyAlignment="1" applyProtection="1">
      <alignment vertical="center"/>
      <protection locked="0"/>
    </xf>
    <xf numFmtId="0" fontId="32" fillId="0" borderId="90" xfId="8" applyFont="1" applyBorder="1" applyAlignment="1" applyProtection="1">
      <alignment horizontal="left" vertical="center"/>
      <protection locked="0"/>
    </xf>
    <xf numFmtId="0" fontId="32" fillId="0" borderId="297" xfId="8" applyFont="1" applyBorder="1" applyAlignment="1" applyProtection="1">
      <alignment horizontal="left" vertical="center"/>
      <protection locked="0"/>
    </xf>
    <xf numFmtId="0" fontId="37" fillId="0" borderId="125" xfId="8" applyFont="1" applyBorder="1" applyAlignment="1" applyProtection="1">
      <alignment horizontal="center" vertical="center"/>
      <protection locked="0"/>
    </xf>
    <xf numFmtId="0" fontId="37" fillId="0" borderId="90" xfId="8" applyFont="1" applyBorder="1" applyAlignment="1" applyProtection="1">
      <alignment horizontal="left" vertical="center"/>
      <protection locked="0"/>
    </xf>
    <xf numFmtId="0" fontId="32" fillId="0" borderId="127" xfId="8" applyFont="1" applyBorder="1" applyAlignment="1" applyProtection="1">
      <alignment horizontal="left" vertical="center"/>
      <protection locked="0"/>
    </xf>
    <xf numFmtId="40" fontId="32" fillId="7" borderId="49" xfId="5" applyNumberFormat="1" applyFont="1" applyFill="1" applyBorder="1" applyAlignment="1" applyProtection="1">
      <alignment vertical="center"/>
      <protection locked="0"/>
    </xf>
    <xf numFmtId="40" fontId="32" fillId="7" borderId="290" xfId="5" applyNumberFormat="1" applyFont="1" applyFill="1" applyBorder="1" applyAlignment="1" applyProtection="1">
      <alignment vertical="center"/>
      <protection locked="0"/>
    </xf>
    <xf numFmtId="40" fontId="32" fillId="7" borderId="296" xfId="5" applyNumberFormat="1" applyFont="1" applyFill="1" applyBorder="1" applyAlignment="1" applyProtection="1">
      <alignment vertical="center"/>
      <protection locked="0"/>
    </xf>
    <xf numFmtId="0" fontId="32" fillId="0" borderId="89" xfId="8" applyFont="1" applyBorder="1" applyAlignment="1" applyProtection="1">
      <alignment horizontal="left" vertical="center"/>
      <protection locked="0"/>
    </xf>
    <xf numFmtId="40" fontId="32" fillId="7" borderId="109" xfId="5" applyNumberFormat="1" applyFont="1" applyFill="1" applyBorder="1" applyAlignment="1" applyProtection="1">
      <alignment vertical="center"/>
      <protection locked="0"/>
    </xf>
    <xf numFmtId="0" fontId="32" fillId="7" borderId="128" xfId="8" applyFont="1" applyFill="1" applyBorder="1" applyProtection="1">
      <alignment vertical="center"/>
      <protection locked="0"/>
    </xf>
    <xf numFmtId="182" fontId="32" fillId="7" borderId="128" xfId="8" applyNumberFormat="1" applyFont="1" applyFill="1" applyBorder="1" applyProtection="1">
      <alignment vertical="center"/>
      <protection locked="0"/>
    </xf>
    <xf numFmtId="40" fontId="32" fillId="7" borderId="43" xfId="5" applyNumberFormat="1" applyFont="1" applyFill="1" applyBorder="1" applyAlignment="1" applyProtection="1">
      <alignment vertical="center"/>
      <protection locked="0"/>
    </xf>
    <xf numFmtId="40" fontId="32" fillId="7" borderId="1" xfId="5" applyNumberFormat="1" applyFont="1" applyFill="1" applyBorder="1" applyAlignment="1" applyProtection="1">
      <alignment vertical="center"/>
      <protection locked="0"/>
    </xf>
    <xf numFmtId="40" fontId="32" fillId="7" borderId="126" xfId="8" applyNumberFormat="1" applyFont="1" applyFill="1" applyBorder="1" applyProtection="1">
      <alignment vertical="center"/>
      <protection locked="0"/>
    </xf>
    <xf numFmtId="0" fontId="32" fillId="7" borderId="126" xfId="8" applyFont="1" applyFill="1" applyBorder="1" applyAlignment="1" applyProtection="1">
      <alignment horizontal="right" vertical="center"/>
      <protection locked="0"/>
    </xf>
    <xf numFmtId="40" fontId="32" fillId="7" borderId="78" xfId="5" applyNumberFormat="1" applyFont="1" applyFill="1" applyBorder="1" applyAlignment="1" applyProtection="1">
      <alignment vertical="center"/>
      <protection locked="0"/>
    </xf>
    <xf numFmtId="40" fontId="32" fillId="7" borderId="83" xfId="5" applyNumberFormat="1" applyFont="1" applyFill="1" applyBorder="1" applyAlignment="1" applyProtection="1">
      <alignment vertical="center"/>
      <protection locked="0"/>
    </xf>
    <xf numFmtId="182" fontId="32" fillId="7" borderId="63" xfId="8" applyNumberFormat="1" applyFont="1" applyFill="1" applyBorder="1" applyProtection="1">
      <alignment vertical="center"/>
      <protection locked="0"/>
    </xf>
    <xf numFmtId="0" fontId="32" fillId="7" borderId="108" xfId="8" applyFont="1" applyFill="1" applyBorder="1" applyAlignment="1" applyProtection="1">
      <alignment horizontal="right" vertical="center"/>
      <protection locked="0"/>
    </xf>
    <xf numFmtId="182" fontId="32" fillId="15" borderId="128" xfId="8" applyNumberFormat="1" applyFont="1" applyFill="1" applyBorder="1" applyProtection="1">
      <alignment vertical="center"/>
      <protection locked="0"/>
    </xf>
    <xf numFmtId="40" fontId="32" fillId="7" borderId="288" xfId="8" applyNumberFormat="1" applyFont="1" applyFill="1" applyBorder="1" applyProtection="1">
      <alignment vertical="center"/>
      <protection locked="0"/>
    </xf>
    <xf numFmtId="40" fontId="32" fillId="7" borderId="288" xfId="5" applyNumberFormat="1" applyFont="1" applyFill="1" applyBorder="1" applyAlignment="1" applyProtection="1">
      <alignment vertical="center"/>
      <protection locked="0"/>
    </xf>
    <xf numFmtId="40" fontId="32" fillId="7" borderId="304" xfId="5" applyNumberFormat="1" applyFont="1" applyFill="1" applyBorder="1" applyAlignment="1" applyProtection="1">
      <alignment vertical="center"/>
      <protection locked="0"/>
    </xf>
    <xf numFmtId="40" fontId="32" fillId="7" borderId="296" xfId="8" applyNumberFormat="1" applyFont="1" applyFill="1" applyBorder="1" applyProtection="1">
      <alignment vertical="center"/>
      <protection locked="0"/>
    </xf>
    <xf numFmtId="40" fontId="32" fillId="7" borderId="89" xfId="5" applyNumberFormat="1" applyFont="1" applyFill="1" applyBorder="1" applyAlignment="1" applyProtection="1">
      <alignment vertical="center"/>
      <protection locked="0"/>
    </xf>
    <xf numFmtId="0" fontId="32" fillId="7" borderId="128" xfId="8" applyFont="1" applyFill="1" applyBorder="1" applyAlignment="1" applyProtection="1">
      <alignment horizontal="right" vertical="center"/>
      <protection locked="0"/>
    </xf>
    <xf numFmtId="192" fontId="32" fillId="7" borderId="296" xfId="8" applyNumberFormat="1" applyFont="1" applyFill="1" applyBorder="1" applyProtection="1">
      <alignment vertical="center"/>
      <protection locked="0"/>
    </xf>
    <xf numFmtId="192" fontId="32" fillId="7" borderId="296" xfId="5" applyNumberFormat="1" applyFont="1" applyFill="1" applyBorder="1" applyAlignment="1" applyProtection="1">
      <alignment vertical="center"/>
      <protection locked="0"/>
    </xf>
    <xf numFmtId="192" fontId="32" fillId="7" borderId="89" xfId="5" applyNumberFormat="1" applyFont="1" applyFill="1" applyBorder="1" applyAlignment="1" applyProtection="1">
      <alignment vertical="center"/>
      <protection locked="0"/>
    </xf>
    <xf numFmtId="0" fontId="32" fillId="7" borderId="146" xfId="8" applyFont="1" applyFill="1" applyBorder="1" applyAlignment="1" applyProtection="1">
      <alignment horizontal="right" vertical="center"/>
      <protection locked="0"/>
    </xf>
    <xf numFmtId="4" fontId="32" fillId="7" borderId="125" xfId="8" applyNumberFormat="1" applyFont="1" applyFill="1" applyBorder="1" applyAlignment="1" applyProtection="1">
      <alignment horizontal="right" vertical="center"/>
      <protection locked="0"/>
    </xf>
    <xf numFmtId="4" fontId="32" fillId="7" borderId="77" xfId="8" applyNumberFormat="1" applyFont="1" applyFill="1" applyBorder="1" applyAlignment="1" applyProtection="1">
      <alignment horizontal="right" vertical="center"/>
      <protection locked="0"/>
    </xf>
    <xf numFmtId="4" fontId="32" fillId="7" borderId="146" xfId="8" applyNumberFormat="1" applyFont="1" applyFill="1" applyBorder="1" applyAlignment="1" applyProtection="1">
      <alignment horizontal="right" vertical="center"/>
      <protection locked="0"/>
    </xf>
    <xf numFmtId="183" fontId="32" fillId="0" borderId="125" xfId="8" applyNumberFormat="1" applyFont="1" applyBorder="1" applyAlignment="1" applyProtection="1">
      <alignment horizontal="center" vertical="center"/>
      <protection locked="0"/>
    </xf>
    <xf numFmtId="0" fontId="32" fillId="7" borderId="146" xfId="8" applyFont="1" applyFill="1" applyBorder="1" applyProtection="1">
      <alignment vertical="center"/>
      <protection locked="0"/>
    </xf>
    <xf numFmtId="4" fontId="32" fillId="7" borderId="146" xfId="8" applyNumberFormat="1" applyFont="1" applyFill="1" applyBorder="1" applyProtection="1">
      <alignment vertical="center"/>
      <protection locked="0"/>
    </xf>
    <xf numFmtId="4" fontId="32" fillId="7" borderId="77" xfId="8" applyNumberFormat="1" applyFont="1" applyFill="1" applyBorder="1" applyProtection="1">
      <alignment vertical="center"/>
      <protection locked="0"/>
    </xf>
    <xf numFmtId="0" fontId="32" fillId="7" borderId="296" xfId="8" applyFont="1" applyFill="1" applyBorder="1" applyAlignment="1" applyProtection="1">
      <alignment horizontal="right" vertical="center"/>
      <protection locked="0"/>
    </xf>
    <xf numFmtId="192" fontId="32" fillId="7" borderId="126" xfId="8" applyNumberFormat="1" applyFont="1" applyFill="1" applyBorder="1" applyAlignment="1" applyProtection="1">
      <alignment horizontal="right" vertical="center"/>
      <protection locked="0"/>
    </xf>
    <xf numFmtId="192" fontId="32" fillId="7" borderId="77" xfId="8" applyNumberFormat="1" applyFont="1" applyFill="1" applyBorder="1" applyAlignment="1" applyProtection="1">
      <alignment horizontal="right" vertical="center"/>
      <protection locked="0"/>
    </xf>
    <xf numFmtId="183" fontId="32" fillId="0" borderId="90" xfId="8" applyNumberFormat="1" applyFont="1" applyBorder="1" applyAlignment="1" applyProtection="1">
      <alignment horizontal="center" vertical="center"/>
      <protection locked="0"/>
    </xf>
    <xf numFmtId="4" fontId="32" fillId="7" borderId="33" xfId="5" applyNumberFormat="1" applyFont="1" applyFill="1" applyBorder="1" applyAlignment="1" applyProtection="1">
      <alignment vertical="center"/>
      <protection locked="0"/>
    </xf>
    <xf numFmtId="4" fontId="32" fillId="7" borderId="34" xfId="5" applyNumberFormat="1" applyFont="1" applyFill="1" applyBorder="1" applyAlignment="1" applyProtection="1">
      <alignment vertical="center"/>
      <protection locked="0"/>
    </xf>
    <xf numFmtId="4" fontId="32" fillId="7" borderId="96" xfId="5" applyNumberFormat="1" applyFont="1" applyFill="1" applyBorder="1" applyAlignment="1" applyProtection="1">
      <alignment vertical="center"/>
      <protection locked="0"/>
    </xf>
    <xf numFmtId="4" fontId="32" fillId="7" borderId="95" xfId="5" applyNumberFormat="1" applyFont="1" applyFill="1" applyBorder="1" applyAlignment="1" applyProtection="1">
      <alignment vertical="center"/>
      <protection locked="0"/>
    </xf>
    <xf numFmtId="4" fontId="32" fillId="7" borderId="97" xfId="5" applyNumberFormat="1" applyFont="1" applyFill="1" applyBorder="1" applyAlignment="1" applyProtection="1">
      <alignment vertical="center"/>
      <protection locked="0"/>
    </xf>
    <xf numFmtId="4" fontId="32" fillId="7" borderId="99" xfId="5" applyNumberFormat="1" applyFont="1" applyFill="1" applyBorder="1" applyAlignment="1" applyProtection="1">
      <alignment vertical="center"/>
      <protection locked="0"/>
    </xf>
    <xf numFmtId="4" fontId="32" fillId="7" borderId="100" xfId="5" applyNumberFormat="1" applyFont="1" applyFill="1" applyBorder="1" applyAlignment="1" applyProtection="1">
      <alignment vertical="center"/>
      <protection locked="0"/>
    </xf>
    <xf numFmtId="4" fontId="32" fillId="7" borderId="101" xfId="5" applyNumberFormat="1" applyFont="1" applyFill="1" applyBorder="1" applyAlignment="1" applyProtection="1">
      <alignment vertical="center"/>
      <protection locked="0"/>
    </xf>
    <xf numFmtId="4" fontId="32" fillId="7" borderId="46" xfId="5" applyNumberFormat="1" applyFont="1" applyFill="1" applyBorder="1" applyAlignment="1" applyProtection="1">
      <alignment vertical="center"/>
      <protection locked="0"/>
    </xf>
    <xf numFmtId="4" fontId="32" fillId="7" borderId="45" xfId="5" applyNumberFormat="1" applyFont="1" applyFill="1" applyBorder="1" applyAlignment="1" applyProtection="1">
      <alignment vertical="center"/>
      <protection locked="0"/>
    </xf>
    <xf numFmtId="0" fontId="32" fillId="14" borderId="154" xfId="8" applyFont="1" applyFill="1" applyBorder="1" applyProtection="1">
      <alignment vertical="center"/>
      <protection locked="0"/>
    </xf>
    <xf numFmtId="0" fontId="32" fillId="14" borderId="101" xfId="8" applyFont="1" applyFill="1" applyBorder="1" applyProtection="1">
      <alignment vertical="center"/>
      <protection locked="0"/>
    </xf>
    <xf numFmtId="0" fontId="62" fillId="0" borderId="260" xfId="8" applyFont="1" applyBorder="1" applyAlignment="1" applyProtection="1">
      <alignment vertical="center" wrapText="1"/>
      <protection locked="0"/>
    </xf>
    <xf numFmtId="0" fontId="62" fillId="0" borderId="112" xfId="8" applyFont="1" applyBorder="1" applyAlignment="1" applyProtection="1">
      <alignment vertical="center" wrapText="1"/>
      <protection locked="0"/>
    </xf>
    <xf numFmtId="4" fontId="32" fillId="7" borderId="154" xfId="5" applyNumberFormat="1" applyFont="1" applyFill="1" applyBorder="1" applyAlignment="1" applyProtection="1">
      <alignment vertical="center"/>
      <protection locked="0"/>
    </xf>
    <xf numFmtId="4" fontId="32" fillId="7" borderId="102" xfId="5" applyNumberFormat="1" applyFont="1" applyFill="1" applyBorder="1" applyAlignment="1" applyProtection="1">
      <alignment vertical="center"/>
      <protection locked="0"/>
    </xf>
    <xf numFmtId="0" fontId="32" fillId="0" borderId="298" xfId="8" applyFont="1" applyBorder="1" applyAlignment="1" applyProtection="1">
      <alignment vertical="center" wrapText="1"/>
      <protection locked="0"/>
    </xf>
    <xf numFmtId="0" fontId="32" fillId="0" borderId="260" xfId="8" applyFont="1" applyBorder="1" applyAlignment="1" applyProtection="1">
      <alignment vertical="center" wrapText="1"/>
      <protection locked="0"/>
    </xf>
    <xf numFmtId="0" fontId="32" fillId="0" borderId="360" xfId="8" applyFont="1" applyBorder="1" applyAlignment="1" applyProtection="1">
      <alignment vertical="center" wrapText="1"/>
      <protection locked="0"/>
    </xf>
    <xf numFmtId="0" fontId="2" fillId="0" borderId="260" xfId="8" applyFont="1" applyBorder="1" applyAlignment="1" applyProtection="1">
      <alignment vertical="center" wrapText="1"/>
      <protection locked="0"/>
    </xf>
    <xf numFmtId="0" fontId="2" fillId="0" borderId="260" xfId="8" applyFont="1" applyBorder="1" applyAlignment="1" applyProtection="1">
      <alignment horizontal="center" vertical="center" wrapText="1"/>
      <protection locked="0"/>
    </xf>
    <xf numFmtId="0" fontId="32" fillId="0" borderId="361" xfId="8" applyFont="1" applyBorder="1" applyAlignment="1" applyProtection="1">
      <alignment vertical="center" wrapText="1"/>
      <protection locked="0"/>
    </xf>
    <xf numFmtId="0" fontId="62" fillId="0" borderId="260" xfId="8" applyFont="1" applyBorder="1" applyProtection="1">
      <alignment vertical="center"/>
      <protection locked="0"/>
    </xf>
    <xf numFmtId="0" fontId="62" fillId="0" borderId="112" xfId="8" applyFont="1" applyBorder="1" applyProtection="1">
      <alignment vertical="center"/>
      <protection locked="0"/>
    </xf>
    <xf numFmtId="4" fontId="32" fillId="7" borderId="127" xfId="5" applyNumberFormat="1" applyFont="1" applyFill="1" applyBorder="1" applyAlignment="1" applyProtection="1">
      <alignment vertical="center"/>
      <protection locked="0"/>
    </xf>
    <xf numFmtId="4" fontId="32" fillId="7" borderId="128" xfId="5" applyNumberFormat="1" applyFont="1" applyFill="1" applyBorder="1" applyAlignment="1" applyProtection="1">
      <alignment vertical="center"/>
      <protection locked="0"/>
    </xf>
    <xf numFmtId="4" fontId="32" fillId="7" borderId="265" xfId="5" applyNumberFormat="1" applyFont="1" applyFill="1" applyBorder="1" applyAlignment="1" applyProtection="1">
      <alignment vertical="center"/>
      <protection locked="0"/>
    </xf>
    <xf numFmtId="4" fontId="32" fillId="7" borderId="189" xfId="5" applyNumberFormat="1" applyFont="1" applyFill="1" applyBorder="1" applyAlignment="1" applyProtection="1">
      <alignment vertical="center"/>
      <protection locked="0"/>
    </xf>
    <xf numFmtId="4" fontId="32" fillId="7" borderId="266" xfId="5" applyNumberFormat="1" applyFont="1" applyFill="1" applyBorder="1" applyAlignment="1" applyProtection="1">
      <alignment vertical="center"/>
      <protection locked="0"/>
    </xf>
    <xf numFmtId="4" fontId="32" fillId="7" borderId="42" xfId="5" applyNumberFormat="1" applyFont="1" applyFill="1" applyBorder="1" applyAlignment="1" applyProtection="1">
      <alignment vertical="center"/>
      <protection locked="0"/>
    </xf>
    <xf numFmtId="4" fontId="32" fillId="7" borderId="98" xfId="5" applyNumberFormat="1" applyFont="1" applyFill="1" applyBorder="1" applyAlignment="1" applyProtection="1">
      <alignment vertical="center"/>
      <protection locked="0"/>
    </xf>
    <xf numFmtId="0" fontId="32" fillId="0" borderId="260" xfId="8" applyFont="1" applyBorder="1" applyAlignment="1" applyProtection="1">
      <alignment horizontal="center" vertical="top" wrapText="1"/>
      <protection locked="0"/>
    </xf>
    <xf numFmtId="0" fontId="32" fillId="0" borderId="260" xfId="8" applyFont="1" applyBorder="1" applyAlignment="1" applyProtection="1">
      <alignment horizontal="center" wrapText="1"/>
      <protection locked="0"/>
    </xf>
    <xf numFmtId="0" fontId="31" fillId="0" borderId="298" xfId="8" applyFont="1" applyBorder="1" applyAlignment="1" applyProtection="1">
      <alignment vertical="center" textRotation="255"/>
      <protection locked="0"/>
    </xf>
    <xf numFmtId="0" fontId="31" fillId="0" borderId="260" xfId="8" applyFont="1" applyBorder="1" applyAlignment="1" applyProtection="1">
      <alignment vertical="center" textRotation="255"/>
      <protection locked="0"/>
    </xf>
    <xf numFmtId="0" fontId="31" fillId="0" borderId="112" xfId="8" applyFont="1" applyBorder="1" applyAlignment="1" applyProtection="1">
      <alignment vertical="center" textRotation="255"/>
      <protection locked="0"/>
    </xf>
    <xf numFmtId="4" fontId="32" fillId="7" borderId="45" xfId="8" applyNumberFormat="1" applyFont="1" applyFill="1" applyBorder="1" applyProtection="1">
      <alignment vertical="center"/>
      <protection locked="0"/>
    </xf>
    <xf numFmtId="4" fontId="32" fillId="7" borderId="92" xfId="8" applyNumberFormat="1" applyFont="1" applyFill="1" applyBorder="1" applyProtection="1">
      <alignment vertical="center"/>
      <protection locked="0"/>
    </xf>
    <xf numFmtId="4" fontId="32" fillId="7" borderId="33" xfId="8" applyNumberFormat="1" applyFont="1" applyFill="1" applyBorder="1" applyProtection="1">
      <alignment vertical="center"/>
      <protection locked="0"/>
    </xf>
    <xf numFmtId="4" fontId="32" fillId="7" borderId="42" xfId="8" applyNumberFormat="1" applyFont="1" applyFill="1" applyBorder="1" applyProtection="1">
      <alignment vertical="center"/>
      <protection locked="0"/>
    </xf>
    <xf numFmtId="4" fontId="32" fillId="7" borderId="100" xfId="8" applyNumberFormat="1" applyFont="1" applyFill="1" applyBorder="1" applyProtection="1">
      <alignment vertical="center"/>
      <protection locked="0"/>
    </xf>
    <xf numFmtId="4" fontId="32" fillId="7" borderId="98" xfId="8" applyNumberFormat="1" applyFont="1" applyFill="1" applyBorder="1" applyProtection="1">
      <alignment vertical="center"/>
      <protection locked="0"/>
    </xf>
    <xf numFmtId="4" fontId="32" fillId="7" borderId="34" xfId="8" applyNumberFormat="1" applyFont="1" applyFill="1" applyBorder="1" applyProtection="1">
      <alignment vertical="center"/>
      <protection locked="0"/>
    </xf>
    <xf numFmtId="4" fontId="32" fillId="7" borderId="99" xfId="8" applyNumberFormat="1" applyFont="1" applyFill="1" applyBorder="1" applyProtection="1">
      <alignment vertical="center"/>
      <protection locked="0"/>
    </xf>
    <xf numFmtId="4" fontId="32" fillId="7" borderId="96" xfId="8" applyNumberFormat="1" applyFont="1" applyFill="1" applyBorder="1" applyProtection="1">
      <alignment vertical="center"/>
      <protection locked="0"/>
    </xf>
    <xf numFmtId="4" fontId="32" fillId="7" borderId="154" xfId="8" applyNumberFormat="1" applyFont="1" applyFill="1" applyBorder="1" applyProtection="1">
      <alignment vertical="center"/>
      <protection locked="0"/>
    </xf>
    <xf numFmtId="192" fontId="32" fillId="7" borderId="33" xfId="8" applyNumberFormat="1" applyFont="1" applyFill="1" applyBorder="1" applyProtection="1">
      <alignment vertical="center"/>
      <protection locked="0"/>
    </xf>
    <xf numFmtId="192" fontId="32" fillId="7" borderId="96" xfId="8" applyNumberFormat="1" applyFont="1" applyFill="1" applyBorder="1" applyProtection="1">
      <alignment vertical="center"/>
      <protection locked="0"/>
    </xf>
    <xf numFmtId="192" fontId="32" fillId="17" borderId="33" xfId="8" applyNumberFormat="1" applyFont="1" applyFill="1" applyBorder="1" applyProtection="1">
      <alignment vertical="center"/>
      <protection locked="0"/>
    </xf>
    <xf numFmtId="192" fontId="32" fillId="17" borderId="96" xfId="8" applyNumberFormat="1" applyFont="1" applyFill="1" applyBorder="1" applyProtection="1">
      <alignment vertical="center"/>
      <protection locked="0"/>
    </xf>
    <xf numFmtId="192" fontId="32" fillId="17" borderId="45" xfId="8" applyNumberFormat="1" applyFont="1" applyFill="1" applyBorder="1" applyProtection="1">
      <alignment vertical="center"/>
      <protection locked="0"/>
    </xf>
    <xf numFmtId="192" fontId="32" fillId="17" borderId="154" xfId="8" applyNumberFormat="1" applyFont="1" applyFill="1" applyBorder="1" applyProtection="1">
      <alignment vertical="center"/>
      <protection locked="0"/>
    </xf>
    <xf numFmtId="0" fontId="62" fillId="0" borderId="0" xfId="0" applyFont="1" applyAlignment="1">
      <alignment horizontal="left" vertical="center"/>
    </xf>
    <xf numFmtId="0" fontId="62" fillId="16" borderId="33" xfId="0" applyFont="1" applyFill="1" applyBorder="1">
      <alignment vertical="center"/>
    </xf>
    <xf numFmtId="0" fontId="62" fillId="16" borderId="42" xfId="0" applyFont="1" applyFill="1" applyBorder="1">
      <alignment vertical="center"/>
    </xf>
    <xf numFmtId="0" fontId="62" fillId="16" borderId="34" xfId="0" applyFont="1" applyFill="1" applyBorder="1">
      <alignment vertical="center"/>
    </xf>
    <xf numFmtId="49" fontId="62" fillId="0" borderId="33" xfId="0" applyNumberFormat="1" applyFont="1" applyBorder="1" applyAlignment="1">
      <alignment horizontal="center" vertical="center" wrapText="1"/>
    </xf>
    <xf numFmtId="49" fontId="62" fillId="0" borderId="42" xfId="0" applyNumberFormat="1" applyFont="1" applyBorder="1" applyAlignment="1">
      <alignment horizontal="center" vertical="center" wrapText="1"/>
    </xf>
    <xf numFmtId="49" fontId="62" fillId="0" borderId="34" xfId="0" applyNumberFormat="1" applyFont="1" applyBorder="1" applyAlignment="1">
      <alignment horizontal="center" vertical="center" wrapText="1"/>
    </xf>
    <xf numFmtId="0" fontId="62" fillId="16" borderId="311" xfId="0" applyFont="1" applyFill="1" applyBorder="1" applyAlignment="1">
      <alignment vertical="center" wrapText="1"/>
    </xf>
    <xf numFmtId="0" fontId="62" fillId="16" borderId="312" xfId="0" applyFont="1" applyFill="1" applyBorder="1" applyAlignment="1">
      <alignment vertical="center" wrapText="1"/>
    </xf>
    <xf numFmtId="0" fontId="62" fillId="16" borderId="313" xfId="0" applyFont="1" applyFill="1" applyBorder="1" applyAlignment="1">
      <alignment vertical="center" wrapText="1"/>
    </xf>
    <xf numFmtId="0" fontId="62" fillId="0" borderId="33" xfId="0" applyFont="1" applyBorder="1" applyAlignment="1">
      <alignment horizontal="center" vertical="center"/>
    </xf>
    <xf numFmtId="0" fontId="62" fillId="0" borderId="34" xfId="0" applyFont="1" applyBorder="1" applyAlignment="1">
      <alignment horizontal="center" vertical="center"/>
    </xf>
    <xf numFmtId="0" fontId="62" fillId="16" borderId="311" xfId="0" applyFont="1" applyFill="1" applyBorder="1" applyAlignment="1">
      <alignment horizontal="center" vertical="center" wrapText="1"/>
    </xf>
    <xf numFmtId="0" fontId="62" fillId="16" borderId="312" xfId="0" applyFont="1" applyFill="1" applyBorder="1" applyAlignment="1">
      <alignment horizontal="center" vertical="center" wrapText="1"/>
    </xf>
    <xf numFmtId="0" fontId="62" fillId="16" borderId="313" xfId="0" applyFont="1" applyFill="1" applyBorder="1" applyAlignment="1">
      <alignment horizontal="center" vertical="center" wrapText="1"/>
    </xf>
    <xf numFmtId="0" fontId="62" fillId="0" borderId="33" xfId="0" applyFont="1" applyBorder="1" applyAlignment="1">
      <alignment vertical="center" wrapText="1"/>
    </xf>
    <xf numFmtId="0" fontId="62" fillId="0" borderId="42" xfId="0" applyFont="1" applyBorder="1" applyAlignment="1">
      <alignment vertical="center" wrapText="1"/>
    </xf>
    <xf numFmtId="0" fontId="62" fillId="0" borderId="34" xfId="0" applyFont="1" applyBorder="1" applyAlignment="1">
      <alignment vertical="center" wrapText="1"/>
    </xf>
    <xf numFmtId="0" fontId="62" fillId="16" borderId="18" xfId="0" applyFont="1" applyFill="1" applyBorder="1">
      <alignment vertical="center"/>
    </xf>
    <xf numFmtId="0" fontId="62" fillId="16" borderId="19" xfId="0" applyFont="1" applyFill="1" applyBorder="1">
      <alignment vertical="center"/>
    </xf>
    <xf numFmtId="0" fontId="62" fillId="16" borderId="20" xfId="0" applyFont="1" applyFill="1" applyBorder="1">
      <alignment vertical="center"/>
    </xf>
    <xf numFmtId="0" fontId="62" fillId="16" borderId="16" xfId="0" applyFont="1" applyFill="1" applyBorder="1">
      <alignment vertical="center"/>
    </xf>
    <xf numFmtId="0" fontId="62" fillId="16" borderId="38" xfId="0" applyFont="1" applyFill="1" applyBorder="1">
      <alignment vertical="center"/>
    </xf>
    <xf numFmtId="0" fontId="62" fillId="16" borderId="17" xfId="0" applyFont="1" applyFill="1" applyBorder="1">
      <alignment vertical="center"/>
    </xf>
    <xf numFmtId="0" fontId="62" fillId="0" borderId="33" xfId="0" applyFont="1" applyBorder="1" applyAlignment="1">
      <alignment vertical="center" shrinkToFit="1"/>
    </xf>
    <xf numFmtId="0" fontId="62" fillId="0" borderId="42" xfId="0" applyFont="1" applyBorder="1" applyAlignment="1">
      <alignment vertical="center" shrinkToFit="1"/>
    </xf>
    <xf numFmtId="0" fontId="62" fillId="0" borderId="34" xfId="0" applyFont="1" applyBorder="1" applyAlignment="1">
      <alignment vertical="center" shrinkToFit="1"/>
    </xf>
    <xf numFmtId="0" fontId="86" fillId="0" borderId="0" xfId="0" applyFont="1" applyAlignment="1">
      <alignment horizontal="center" vertical="center"/>
    </xf>
    <xf numFmtId="0" fontId="62" fillId="16" borderId="1" xfId="0" applyFont="1" applyFill="1" applyBorder="1">
      <alignment vertical="center"/>
    </xf>
    <xf numFmtId="0" fontId="62" fillId="0" borderId="1" xfId="0" applyFont="1" applyBorder="1" applyAlignment="1">
      <alignment vertical="center" wrapText="1"/>
    </xf>
    <xf numFmtId="0" fontId="62" fillId="16" borderId="310" xfId="0" applyFont="1" applyFill="1" applyBorder="1" applyAlignment="1">
      <alignment horizontal="center" vertical="center" wrapText="1"/>
    </xf>
    <xf numFmtId="49" fontId="62" fillId="0" borderId="1" xfId="0" applyNumberFormat="1" applyFont="1" applyBorder="1" applyAlignment="1">
      <alignment horizontal="center" vertical="center" wrapText="1"/>
    </xf>
    <xf numFmtId="49" fontId="62" fillId="0" borderId="1" xfId="0" applyNumberFormat="1" applyFont="1" applyBorder="1" applyAlignment="1">
      <alignment vertical="center" wrapText="1"/>
    </xf>
    <xf numFmtId="0" fontId="62" fillId="0" borderId="1" xfId="0" applyFont="1" applyBorder="1" applyAlignment="1">
      <alignment horizontal="center" vertical="center"/>
    </xf>
    <xf numFmtId="0" fontId="62" fillId="16" borderId="1" xfId="0" applyFont="1" applyFill="1" applyBorder="1" applyAlignment="1">
      <alignment vertical="center" wrapText="1"/>
    </xf>
    <xf numFmtId="0" fontId="62" fillId="16" borderId="310" xfId="0" applyFont="1" applyFill="1" applyBorder="1" applyAlignment="1">
      <alignment vertical="center" wrapText="1"/>
    </xf>
    <xf numFmtId="0" fontId="70" fillId="7" borderId="31" xfId="8" applyFont="1" applyFill="1" applyBorder="1" applyAlignment="1">
      <alignment horizontal="center" vertical="center"/>
    </xf>
    <xf numFmtId="0" fontId="70" fillId="7" borderId="43" xfId="8" applyFont="1" applyFill="1" applyBorder="1" applyAlignment="1">
      <alignment horizontal="center" vertical="center"/>
    </xf>
    <xf numFmtId="0" fontId="70" fillId="0" borderId="33" xfId="8" applyFont="1" applyBorder="1" applyAlignment="1">
      <alignment horizontal="left" vertical="center" shrinkToFit="1"/>
    </xf>
    <xf numFmtId="0" fontId="70" fillId="0" borderId="42" xfId="8" applyFont="1" applyBorder="1" applyAlignment="1">
      <alignment horizontal="left" vertical="center" shrinkToFit="1"/>
    </xf>
    <xf numFmtId="0" fontId="70" fillId="0" borderId="34" xfId="8" applyFont="1" applyBorder="1" applyAlignment="1">
      <alignment horizontal="left" vertical="center" shrinkToFit="1"/>
    </xf>
    <xf numFmtId="0" fontId="73" fillId="0" borderId="38" xfId="8" applyFont="1" applyBorder="1" applyAlignment="1">
      <alignment horizontal="left" vertical="center" shrinkToFit="1"/>
    </xf>
    <xf numFmtId="0" fontId="73" fillId="0" borderId="17" xfId="8" applyFont="1" applyBorder="1" applyAlignment="1">
      <alignment horizontal="left" vertical="center" shrinkToFit="1"/>
    </xf>
    <xf numFmtId="0" fontId="73" fillId="0" borderId="19" xfId="8" applyFont="1" applyBorder="1" applyAlignment="1">
      <alignment horizontal="left" vertical="center" shrinkToFit="1"/>
    </xf>
    <xf numFmtId="0" fontId="70" fillId="7" borderId="31" xfId="8" applyFont="1" applyFill="1" applyBorder="1" applyAlignment="1">
      <alignment horizontal="center" vertical="center" wrapText="1"/>
    </xf>
    <xf numFmtId="0" fontId="74" fillId="0" borderId="404" xfId="8" applyFont="1" applyBorder="1" applyAlignment="1">
      <alignment horizontal="left" vertical="center" wrapText="1"/>
    </xf>
    <xf numFmtId="0" fontId="74" fillId="0" borderId="408" xfId="8" applyFont="1" applyBorder="1" applyAlignment="1">
      <alignment horizontal="left" vertical="center" wrapText="1"/>
    </xf>
    <xf numFmtId="0" fontId="59" fillId="0" borderId="125" xfId="8" applyFont="1" applyBorder="1" applyAlignment="1">
      <alignment horizontal="center" vertical="center" wrapText="1"/>
    </xf>
    <xf numFmtId="0" fontId="59" fillId="0" borderId="89" xfId="8" applyFont="1" applyBorder="1" applyAlignment="1">
      <alignment horizontal="center" vertical="center" wrapText="1"/>
    </xf>
    <xf numFmtId="0" fontId="59" fillId="0" borderId="296" xfId="8" applyFont="1" applyBorder="1" applyAlignment="1">
      <alignment horizontal="center" vertical="center" wrapText="1"/>
    </xf>
    <xf numFmtId="0" fontId="74" fillId="0" borderId="404" xfId="8" applyFont="1" applyBorder="1" applyAlignment="1">
      <alignment vertical="center" wrapText="1"/>
    </xf>
    <xf numFmtId="0" fontId="0" fillId="0" borderId="404" xfId="0" applyBorder="1" applyAlignment="1">
      <alignment vertical="center" wrapText="1"/>
    </xf>
    <xf numFmtId="0" fontId="107" fillId="0" borderId="404" xfId="8" applyFont="1" applyBorder="1" applyAlignment="1">
      <alignment horizontal="left" vertical="center" wrapText="1"/>
    </xf>
    <xf numFmtId="0" fontId="70" fillId="7" borderId="33" xfId="8" applyFont="1" applyFill="1" applyBorder="1" applyAlignment="1">
      <alignment horizontal="center" vertical="center"/>
    </xf>
    <xf numFmtId="0" fontId="70" fillId="7" borderId="34" xfId="8" applyFont="1" applyFill="1" applyBorder="1" applyAlignment="1">
      <alignment horizontal="center" vertical="center"/>
    </xf>
    <xf numFmtId="0" fontId="74" fillId="0" borderId="35" xfId="8" applyFont="1" applyBorder="1" applyAlignment="1">
      <alignment horizontal="left" vertical="center" wrapText="1"/>
    </xf>
    <xf numFmtId="0" fontId="70" fillId="0" borderId="1" xfId="8" applyFont="1" applyBorder="1" applyAlignment="1">
      <alignment horizontal="left" vertical="center"/>
    </xf>
    <xf numFmtId="0" fontId="73" fillId="0" borderId="1" xfId="8" applyFont="1" applyBorder="1" applyAlignment="1">
      <alignment horizontal="left" vertical="center" indent="1" shrinkToFit="1"/>
    </xf>
    <xf numFmtId="0" fontId="73" fillId="0" borderId="33" xfId="8" applyFont="1" applyBorder="1" applyAlignment="1">
      <alignment horizontal="left" vertical="center" indent="1" shrinkToFit="1"/>
    </xf>
    <xf numFmtId="0" fontId="73" fillId="0" borderId="34" xfId="8" applyFont="1" applyBorder="1" applyAlignment="1">
      <alignment horizontal="left" vertical="center" indent="1" shrinkToFit="1"/>
    </xf>
    <xf numFmtId="0" fontId="73" fillId="0" borderId="31" xfId="8" applyFont="1" applyBorder="1" applyAlignment="1">
      <alignment horizontal="left" vertical="center" wrapText="1" indent="1" shrinkToFit="1"/>
    </xf>
    <xf numFmtId="0" fontId="73" fillId="0" borderId="43" xfId="8" applyFont="1" applyBorder="1" applyAlignment="1">
      <alignment horizontal="left" vertical="center" wrapText="1" indent="1" shrinkToFit="1"/>
    </xf>
    <xf numFmtId="0" fontId="70" fillId="0" borderId="33" xfId="8" applyFont="1" applyBorder="1">
      <alignment vertical="center"/>
    </xf>
    <xf numFmtId="0" fontId="70" fillId="0" borderId="34" xfId="8" applyFont="1" applyBorder="1">
      <alignment vertical="center"/>
    </xf>
    <xf numFmtId="0" fontId="73" fillId="0" borderId="33" xfId="8" applyFont="1" applyBorder="1" applyAlignment="1">
      <alignment horizontal="left" vertical="center" wrapText="1" indent="1" shrinkToFit="1"/>
    </xf>
    <xf numFmtId="0" fontId="73" fillId="0" borderId="34" xfId="8" applyFont="1" applyBorder="1" applyAlignment="1">
      <alignment horizontal="left" vertical="center" wrapText="1" indent="1" shrinkToFit="1"/>
    </xf>
    <xf numFmtId="0" fontId="20" fillId="0" borderId="33" xfId="8" applyFont="1" applyBorder="1" applyAlignment="1">
      <alignment horizontal="left" vertical="center"/>
    </xf>
    <xf numFmtId="0" fontId="20" fillId="0" borderId="42" xfId="8" applyFont="1" applyBorder="1" applyAlignment="1">
      <alignment horizontal="left" vertical="center"/>
    </xf>
    <xf numFmtId="0" fontId="20" fillId="0" borderId="34" xfId="8" applyFont="1" applyBorder="1" applyAlignment="1">
      <alignment horizontal="left" vertical="center"/>
    </xf>
    <xf numFmtId="0" fontId="23" fillId="0" borderId="16" xfId="8" applyFont="1" applyBorder="1" applyAlignment="1">
      <alignment horizontal="center" vertical="center" wrapText="1"/>
    </xf>
    <xf numFmtId="0" fontId="23" fillId="0" borderId="38" xfId="8" applyFont="1" applyBorder="1" applyAlignment="1">
      <alignment horizontal="center" vertical="center" wrapText="1"/>
    </xf>
    <xf numFmtId="0" fontId="23" fillId="0" borderId="17" xfId="8" applyFont="1" applyBorder="1" applyAlignment="1">
      <alignment horizontal="center" vertical="center" wrapText="1"/>
    </xf>
    <xf numFmtId="0" fontId="70" fillId="0" borderId="33" xfId="8" applyFont="1" applyBorder="1" applyAlignment="1">
      <alignment vertical="center" wrapText="1"/>
    </xf>
    <xf numFmtId="0" fontId="70" fillId="0" borderId="42" xfId="8" applyFont="1" applyBorder="1" applyAlignment="1">
      <alignment vertical="center" wrapText="1"/>
    </xf>
    <xf numFmtId="0" fontId="70" fillId="0" borderId="34" xfId="8" applyFont="1" applyBorder="1" applyAlignment="1">
      <alignment vertical="center" wrapText="1"/>
    </xf>
    <xf numFmtId="0" fontId="70" fillId="0" borderId="65" xfId="8" applyFont="1" applyBorder="1" applyAlignment="1">
      <alignment vertical="center" wrapText="1" shrinkToFit="1"/>
    </xf>
    <xf numFmtId="0" fontId="70" fillId="0" borderId="41" xfId="8" applyFont="1" applyBorder="1" applyAlignment="1">
      <alignment vertical="center" wrapText="1" shrinkToFit="1"/>
    </xf>
    <xf numFmtId="0" fontId="70" fillId="0" borderId="152" xfId="8" applyFont="1" applyBorder="1" applyAlignment="1">
      <alignment vertical="center" wrapText="1" shrinkToFit="1"/>
    </xf>
    <xf numFmtId="0" fontId="70" fillId="0" borderId="42" xfId="8" applyFont="1" applyBorder="1">
      <alignment vertical="center"/>
    </xf>
    <xf numFmtId="0" fontId="20" fillId="0" borderId="65" xfId="8" applyFont="1" applyBorder="1" applyAlignment="1">
      <alignment vertical="center" wrapText="1"/>
    </xf>
    <xf numFmtId="0" fontId="20" fillId="0" borderId="41" xfId="8" applyFont="1" applyBorder="1">
      <alignment vertical="center"/>
    </xf>
    <xf numFmtId="0" fontId="20" fillId="0" borderId="152" xfId="8" applyFont="1" applyBorder="1">
      <alignment vertical="center"/>
    </xf>
    <xf numFmtId="0" fontId="70" fillId="0" borderId="38" xfId="8" applyFont="1" applyBorder="1" applyAlignment="1">
      <alignment horizontal="left" vertical="center"/>
    </xf>
    <xf numFmtId="0" fontId="70" fillId="0" borderId="17" xfId="8" applyFont="1" applyBorder="1" applyAlignment="1">
      <alignment horizontal="left" vertical="center"/>
    </xf>
    <xf numFmtId="0" fontId="70" fillId="0" borderId="9" xfId="8" applyFont="1" applyBorder="1" applyAlignment="1">
      <alignment horizontal="left" vertical="center"/>
    </xf>
    <xf numFmtId="0" fontId="70" fillId="0" borderId="10" xfId="8" applyFont="1" applyBorder="1" applyAlignment="1">
      <alignment horizontal="left" vertical="center"/>
    </xf>
    <xf numFmtId="0" fontId="70" fillId="0" borderId="33" xfId="8" applyFont="1" applyBorder="1" applyAlignment="1">
      <alignment horizontal="left" vertical="center"/>
    </xf>
    <xf numFmtId="0" fontId="70" fillId="0" borderId="42" xfId="8" applyFont="1" applyBorder="1" applyAlignment="1">
      <alignment horizontal="left" vertical="center"/>
    </xf>
    <xf numFmtId="0" fontId="70" fillId="0" borderId="34" xfId="8" applyFont="1" applyBorder="1" applyAlignment="1">
      <alignment horizontal="left" vertical="center"/>
    </xf>
    <xf numFmtId="0" fontId="70" fillId="7" borderId="1" xfId="8" applyFont="1" applyFill="1" applyBorder="1" applyAlignment="1">
      <alignment horizontal="center" vertical="center"/>
    </xf>
    <xf numFmtId="0" fontId="73" fillId="0" borderId="33" xfId="8" applyFont="1" applyBorder="1" applyAlignment="1">
      <alignment vertical="center" shrinkToFit="1"/>
    </xf>
    <xf numFmtId="0" fontId="73" fillId="0" borderId="42" xfId="8" applyFont="1" applyBorder="1" applyAlignment="1">
      <alignment vertical="center" shrinkToFit="1"/>
    </xf>
    <xf numFmtId="0" fontId="73" fillId="0" borderId="34" xfId="8" applyFont="1" applyBorder="1" applyAlignment="1">
      <alignment vertical="center" shrinkToFit="1"/>
    </xf>
    <xf numFmtId="0" fontId="62" fillId="0" borderId="33" xfId="8" applyFont="1" applyBorder="1">
      <alignment vertical="center"/>
    </xf>
    <xf numFmtId="0" fontId="62" fillId="0" borderId="42" xfId="8" applyFont="1" applyBorder="1">
      <alignment vertical="center"/>
    </xf>
    <xf numFmtId="0" fontId="62" fillId="0" borderId="34" xfId="8" applyFont="1" applyBorder="1">
      <alignment vertical="center"/>
    </xf>
    <xf numFmtId="0" fontId="70" fillId="0" borderId="38" xfId="8" applyFont="1" applyBorder="1" applyAlignment="1">
      <alignment vertical="center" wrapText="1"/>
    </xf>
    <xf numFmtId="0" fontId="70" fillId="0" borderId="17" xfId="8" applyFont="1" applyBorder="1" applyAlignment="1">
      <alignment vertical="center" wrapText="1"/>
    </xf>
    <xf numFmtId="0" fontId="20" fillId="0" borderId="65" xfId="8" applyFont="1" applyBorder="1" applyAlignment="1">
      <alignment horizontal="left" vertical="center" shrinkToFit="1"/>
    </xf>
    <xf numFmtId="0" fontId="20" fillId="0" borderId="41" xfId="8" applyFont="1" applyBorder="1" applyAlignment="1">
      <alignment horizontal="left" vertical="center" shrinkToFit="1"/>
    </xf>
    <xf numFmtId="0" fontId="20" fillId="0" borderId="152" xfId="8" applyFont="1" applyBorder="1" applyAlignment="1">
      <alignment horizontal="left" vertical="center" shrinkToFit="1"/>
    </xf>
    <xf numFmtId="0" fontId="20" fillId="0" borderId="9" xfId="8" applyFont="1" applyBorder="1" applyAlignment="1">
      <alignment horizontal="left" vertical="center"/>
    </xf>
    <xf numFmtId="0" fontId="20" fillId="0" borderId="10" xfId="8" applyFont="1" applyBorder="1" applyAlignment="1">
      <alignment horizontal="left" vertical="center"/>
    </xf>
    <xf numFmtId="0" fontId="116" fillId="7" borderId="33" xfId="8" applyFont="1" applyFill="1" applyBorder="1" applyAlignment="1">
      <alignment horizontal="left" vertical="center"/>
    </xf>
    <xf numFmtId="0" fontId="116" fillId="7" borderId="42" xfId="8" applyFont="1" applyFill="1" applyBorder="1" applyAlignment="1">
      <alignment horizontal="left" vertical="center"/>
    </xf>
    <xf numFmtId="0" fontId="116" fillId="7" borderId="34" xfId="8" applyFont="1" applyFill="1" applyBorder="1" applyAlignment="1">
      <alignment horizontal="left" vertical="center"/>
    </xf>
    <xf numFmtId="0" fontId="70" fillId="0" borderId="0" xfId="8" applyFont="1" applyAlignment="1">
      <alignment vertical="center" wrapText="1"/>
    </xf>
    <xf numFmtId="0" fontId="70" fillId="0" borderId="7" xfId="8" applyFont="1" applyBorder="1" applyAlignment="1">
      <alignment vertical="center" wrapText="1"/>
    </xf>
    <xf numFmtId="0" fontId="20" fillId="0" borderId="38" xfId="8" applyFont="1" applyBorder="1" applyAlignment="1">
      <alignment vertical="center" wrapText="1"/>
    </xf>
    <xf numFmtId="0" fontId="20" fillId="0" borderId="38" xfId="8" applyFont="1" applyBorder="1">
      <alignment vertical="center"/>
    </xf>
    <xf numFmtId="0" fontId="20" fillId="0" borderId="17" xfId="8" applyFont="1" applyBorder="1">
      <alignment vertical="center"/>
    </xf>
    <xf numFmtId="177" fontId="4" fillId="0" borderId="0" xfId="0" applyNumberFormat="1" applyFont="1" applyAlignment="1">
      <alignment horizontal="lef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right" vertical="center"/>
    </xf>
    <xf numFmtId="3" fontId="5" fillId="0" borderId="0" xfId="0" applyNumberFormat="1"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11" fillId="4" borderId="0" xfId="10" applyFont="1" applyFill="1" applyAlignment="1">
      <alignment horizontal="center" vertical="center"/>
    </xf>
    <xf numFmtId="0" fontId="11" fillId="4" borderId="0" xfId="10" applyFont="1" applyFill="1">
      <alignment vertical="center"/>
    </xf>
    <xf numFmtId="0" fontId="4" fillId="4" borderId="0" xfId="10" applyFont="1" applyFill="1">
      <alignment vertical="center"/>
    </xf>
    <xf numFmtId="0" fontId="4" fillId="4" borderId="0" xfId="10" applyFont="1" applyFill="1" applyAlignment="1">
      <alignment horizontal="left" vertical="center"/>
    </xf>
    <xf numFmtId="0" fontId="5" fillId="4" borderId="18" xfId="10" applyFont="1" applyFill="1" applyBorder="1" applyAlignment="1">
      <alignment horizontal="justify" vertical="center" wrapText="1"/>
    </xf>
    <xf numFmtId="0" fontId="5" fillId="4" borderId="16" xfId="10" applyFont="1" applyFill="1" applyBorder="1" applyAlignment="1">
      <alignment horizontal="justify" vertical="center" wrapText="1"/>
    </xf>
    <xf numFmtId="0" fontId="5" fillId="12" borderId="18" xfId="10" applyFont="1" applyFill="1" applyBorder="1" applyAlignment="1">
      <alignment horizontal="center" vertical="center" wrapText="1"/>
    </xf>
    <xf numFmtId="0" fontId="5" fillId="12" borderId="19" xfId="10" applyFont="1" applyFill="1" applyBorder="1" applyAlignment="1">
      <alignment horizontal="center" vertical="center" wrapText="1"/>
    </xf>
    <xf numFmtId="0" fontId="5" fillId="12" borderId="20" xfId="10" applyFont="1" applyFill="1" applyBorder="1" applyAlignment="1">
      <alignment horizontal="center" vertical="center" wrapText="1"/>
    </xf>
    <xf numFmtId="38" fontId="5" fillId="4" borderId="42" xfId="10" applyNumberFormat="1" applyFont="1" applyFill="1" applyBorder="1" applyAlignment="1">
      <alignment vertical="center" wrapText="1"/>
    </xf>
    <xf numFmtId="0" fontId="5" fillId="12" borderId="33" xfId="10" applyFont="1" applyFill="1" applyBorder="1" applyAlignment="1">
      <alignment horizontal="center" vertical="center" wrapText="1"/>
    </xf>
    <xf numFmtId="0" fontId="5" fillId="12" borderId="42" xfId="10" applyFont="1" applyFill="1" applyBorder="1" applyAlignment="1">
      <alignment horizontal="center" vertical="center" wrapText="1"/>
    </xf>
    <xf numFmtId="0" fontId="5" fillId="12" borderId="34" xfId="10" applyFont="1" applyFill="1" applyBorder="1" applyAlignment="1">
      <alignment horizontal="center" vertical="center" wrapText="1"/>
    </xf>
    <xf numFmtId="179" fontId="5" fillId="4" borderId="38" xfId="4" applyNumberFormat="1" applyFont="1" applyFill="1" applyBorder="1" applyAlignment="1" applyProtection="1">
      <alignment vertical="center" wrapText="1"/>
    </xf>
    <xf numFmtId="0" fontId="5" fillId="4" borderId="44" xfId="10" applyFont="1" applyFill="1" applyBorder="1" applyAlignment="1">
      <alignment horizontal="center" vertical="center" textRotation="255" wrapText="1"/>
    </xf>
    <xf numFmtId="0" fontId="5" fillId="4" borderId="43" xfId="10" applyFont="1" applyFill="1" applyBorder="1" applyAlignment="1">
      <alignment horizontal="center" vertical="center" textRotation="255" wrapText="1"/>
    </xf>
    <xf numFmtId="38" fontId="5" fillId="4" borderId="268" xfId="4" applyFont="1" applyFill="1" applyBorder="1" applyAlignment="1" applyProtection="1">
      <alignment vertical="center" wrapText="1"/>
    </xf>
    <xf numFmtId="0" fontId="5" fillId="12" borderId="51" xfId="10" applyFont="1" applyFill="1" applyBorder="1" applyAlignment="1">
      <alignment horizontal="center" vertical="center" wrapText="1"/>
    </xf>
    <xf numFmtId="0" fontId="5" fillId="12" borderId="318" xfId="10" applyFont="1" applyFill="1" applyBorder="1" applyAlignment="1">
      <alignment horizontal="center" vertical="center" wrapText="1"/>
    </xf>
    <xf numFmtId="0" fontId="5" fillId="12" borderId="52" xfId="10" applyFont="1" applyFill="1" applyBorder="1" applyAlignment="1">
      <alignment horizontal="center" vertical="center" wrapText="1"/>
    </xf>
    <xf numFmtId="38" fontId="5" fillId="4" borderId="387" xfId="4" applyFont="1" applyFill="1" applyBorder="1" applyAlignment="1" applyProtection="1">
      <alignment vertical="center" wrapText="1"/>
    </xf>
    <xf numFmtId="38" fontId="5" fillId="0" borderId="388" xfId="10" applyNumberFormat="1" applyFont="1" applyBorder="1">
      <alignment vertical="center"/>
    </xf>
    <xf numFmtId="38" fontId="5" fillId="4" borderId="389" xfId="10" applyNumberFormat="1" applyFont="1" applyFill="1" applyBorder="1" applyAlignment="1">
      <alignment vertical="center" wrapText="1"/>
    </xf>
    <xf numFmtId="0" fontId="10" fillId="4" borderId="31" xfId="10" applyFont="1" applyFill="1" applyBorder="1" applyAlignment="1">
      <alignment horizontal="center" vertical="center" wrapText="1"/>
    </xf>
    <xf numFmtId="0" fontId="10" fillId="4" borderId="44" xfId="10" applyFont="1" applyFill="1" applyBorder="1" applyAlignment="1">
      <alignment horizontal="center" vertical="center" wrapText="1"/>
    </xf>
    <xf numFmtId="56" fontId="5" fillId="4" borderId="31" xfId="10" quotePrefix="1" applyNumberFormat="1" applyFont="1" applyFill="1" applyBorder="1" applyAlignment="1">
      <alignment horizontal="center" vertical="center" wrapText="1"/>
    </xf>
    <xf numFmtId="56" fontId="5" fillId="4" borderId="44" xfId="10" quotePrefix="1" applyNumberFormat="1" applyFont="1" applyFill="1" applyBorder="1" applyAlignment="1">
      <alignment horizontal="center" vertical="center" wrapText="1"/>
    </xf>
    <xf numFmtId="178" fontId="5" fillId="4" borderId="19" xfId="10" applyNumberFormat="1" applyFont="1" applyFill="1" applyBorder="1" applyAlignment="1">
      <alignment vertical="center" wrapText="1"/>
    </xf>
    <xf numFmtId="178" fontId="5" fillId="4" borderId="12" xfId="10" applyNumberFormat="1" applyFont="1" applyFill="1" applyBorder="1" applyAlignment="1">
      <alignment vertical="center" wrapText="1"/>
    </xf>
    <xf numFmtId="0" fontId="4" fillId="4" borderId="137" xfId="10" applyFont="1" applyFill="1" applyBorder="1" applyAlignment="1">
      <alignment horizontal="center" vertical="center" wrapText="1"/>
    </xf>
    <xf numFmtId="0" fontId="4" fillId="4" borderId="314" xfId="10" applyFont="1" applyFill="1" applyBorder="1" applyAlignment="1">
      <alignment horizontal="center" vertical="center" wrapText="1"/>
    </xf>
    <xf numFmtId="0" fontId="5" fillId="12" borderId="14" xfId="10" applyFont="1" applyFill="1" applyBorder="1" applyAlignment="1">
      <alignment horizontal="center" vertical="center" wrapText="1"/>
    </xf>
    <xf numFmtId="0" fontId="5" fillId="12" borderId="69" xfId="10" applyFont="1" applyFill="1" applyBorder="1" applyAlignment="1">
      <alignment horizontal="center" vertical="center" wrapText="1"/>
    </xf>
    <xf numFmtId="0" fontId="5" fillId="12" borderId="15" xfId="10" applyFont="1" applyFill="1" applyBorder="1" applyAlignment="1">
      <alignment horizontal="center" vertical="center" wrapText="1"/>
    </xf>
    <xf numFmtId="0" fontId="5" fillId="12" borderId="21" xfId="10" applyFont="1" applyFill="1" applyBorder="1" applyAlignment="1">
      <alignment horizontal="center" vertical="center" wrapText="1"/>
    </xf>
    <xf numFmtId="0" fontId="5" fillId="12" borderId="305" xfId="10" applyFont="1" applyFill="1" applyBorder="1" applyAlignment="1">
      <alignment horizontal="center" vertical="center" wrapText="1"/>
    </xf>
    <xf numFmtId="0" fontId="5" fillId="12" borderId="22" xfId="10" applyFont="1" applyFill="1" applyBorder="1" applyAlignment="1">
      <alignment horizontal="center" vertical="center" wrapText="1"/>
    </xf>
    <xf numFmtId="0" fontId="5" fillId="4" borderId="316" xfId="10" applyFont="1" applyFill="1" applyBorder="1" applyAlignment="1">
      <alignment horizontal="center" vertical="center" wrapText="1"/>
    </xf>
    <xf numFmtId="0" fontId="5" fillId="4" borderId="317" xfId="10" applyFont="1" applyFill="1" applyBorder="1" applyAlignment="1">
      <alignment horizontal="center" vertical="center" wrapText="1"/>
    </xf>
    <xf numFmtId="178" fontId="5" fillId="4" borderId="69" xfId="10" applyNumberFormat="1" applyFont="1" applyFill="1" applyBorder="1" applyAlignment="1">
      <alignment vertical="center" wrapText="1"/>
    </xf>
    <xf numFmtId="178" fontId="5" fillId="4" borderId="305" xfId="10" applyNumberFormat="1" applyFont="1" applyFill="1" applyBorder="1" applyAlignment="1">
      <alignment vertical="center" wrapText="1"/>
    </xf>
    <xf numFmtId="0" fontId="4" fillId="4" borderId="43" xfId="10" applyFont="1" applyFill="1" applyBorder="1" applyAlignment="1">
      <alignment horizontal="center" vertical="center" wrapText="1"/>
    </xf>
    <xf numFmtId="0" fontId="5" fillId="12" borderId="16" xfId="10" applyFont="1" applyFill="1" applyBorder="1" applyAlignment="1">
      <alignment horizontal="center" vertical="center" wrapText="1"/>
    </xf>
    <xf numFmtId="0" fontId="5" fillId="12" borderId="38" xfId="10" applyFont="1" applyFill="1" applyBorder="1" applyAlignment="1">
      <alignment horizontal="center" vertical="center" wrapText="1"/>
    </xf>
    <xf numFmtId="0" fontId="5" fillId="12" borderId="17" xfId="10" applyFont="1" applyFill="1" applyBorder="1" applyAlignment="1">
      <alignment horizontal="center" vertical="center" wrapText="1"/>
    </xf>
    <xf numFmtId="0" fontId="5" fillId="4" borderId="32" xfId="10" applyFont="1" applyFill="1" applyBorder="1" applyAlignment="1">
      <alignment horizontal="center" vertical="center" wrapText="1"/>
    </xf>
    <xf numFmtId="178" fontId="5" fillId="4" borderId="38" xfId="10" applyNumberFormat="1" applyFont="1" applyFill="1" applyBorder="1" applyAlignment="1">
      <alignment vertical="center" wrapText="1"/>
    </xf>
    <xf numFmtId="178" fontId="5" fillId="4" borderId="192" xfId="10" applyNumberFormat="1" applyFont="1" applyFill="1" applyBorder="1" applyAlignment="1">
      <alignment vertical="center" wrapText="1"/>
    </xf>
    <xf numFmtId="0" fontId="10" fillId="4" borderId="76" xfId="8" applyFont="1" applyFill="1" applyBorder="1" applyAlignment="1">
      <alignment horizontal="center" vertical="center" wrapText="1"/>
    </xf>
    <xf numFmtId="0" fontId="10" fillId="4" borderId="142" xfId="8" applyFont="1" applyFill="1" applyBorder="1" applyAlignment="1">
      <alignment horizontal="center" vertical="center" wrapText="1"/>
    </xf>
    <xf numFmtId="56" fontId="5" fillId="4" borderId="76" xfId="10" quotePrefix="1" applyNumberFormat="1" applyFont="1" applyFill="1" applyBorder="1" applyAlignment="1">
      <alignment horizontal="center" vertical="center" wrapText="1"/>
    </xf>
    <xf numFmtId="56" fontId="5" fillId="4" borderId="44" xfId="10" applyNumberFormat="1" applyFont="1" applyFill="1" applyBorder="1" applyAlignment="1">
      <alignment horizontal="center" vertical="center" wrapText="1"/>
    </xf>
    <xf numFmtId="178" fontId="5" fillId="4" borderId="9" xfId="10" applyNumberFormat="1" applyFont="1" applyFill="1" applyBorder="1" applyAlignment="1">
      <alignment vertical="center" wrapText="1"/>
    </xf>
    <xf numFmtId="0" fontId="12" fillId="0" borderId="0" xfId="10" applyFont="1" applyAlignment="1">
      <alignment horizontal="right" vertical="center" shrinkToFit="1"/>
    </xf>
    <xf numFmtId="0" fontId="5" fillId="4" borderId="0" xfId="10" applyFont="1" applyFill="1" applyAlignment="1">
      <alignment horizontal="center" vertical="center"/>
    </xf>
    <xf numFmtId="0" fontId="9" fillId="4" borderId="0" xfId="10" applyFont="1" applyFill="1" applyAlignment="1">
      <alignment horizontal="center" vertical="center"/>
    </xf>
    <xf numFmtId="0" fontId="5" fillId="4" borderId="0" xfId="10" applyFont="1" applyFill="1" applyAlignment="1">
      <alignment horizontal="right" vertical="center"/>
    </xf>
    <xf numFmtId="0" fontId="5" fillId="4" borderId="18" xfId="10" applyFont="1" applyFill="1" applyBorder="1" applyAlignment="1">
      <alignment horizontal="center" vertical="center" wrapText="1"/>
    </xf>
    <xf numFmtId="0" fontId="5" fillId="4" borderId="2" xfId="10" applyFont="1" applyFill="1" applyBorder="1" applyAlignment="1">
      <alignment horizontal="center" vertical="center" wrapText="1"/>
    </xf>
    <xf numFmtId="0" fontId="5" fillId="4" borderId="245" xfId="10" applyFont="1" applyFill="1" applyBorder="1" applyAlignment="1">
      <alignment horizontal="center" vertical="center" wrapText="1"/>
    </xf>
    <xf numFmtId="0" fontId="5" fillId="4" borderId="263" xfId="10" applyFont="1" applyFill="1" applyBorder="1" applyAlignment="1">
      <alignment horizontal="center" vertical="center" wrapText="1"/>
    </xf>
    <xf numFmtId="0" fontId="5" fillId="4" borderId="314" xfId="10" applyFont="1" applyFill="1" applyBorder="1" applyAlignment="1">
      <alignment horizontal="center" vertical="center" textRotation="255" wrapText="1"/>
    </xf>
    <xf numFmtId="0" fontId="10" fillId="4" borderId="315" xfId="10" applyFont="1" applyFill="1" applyBorder="1" applyAlignment="1">
      <alignment horizontal="center" vertical="center" wrapText="1"/>
    </xf>
    <xf numFmtId="0" fontId="10" fillId="4" borderId="193" xfId="10" applyFont="1" applyFill="1" applyBorder="1" applyAlignment="1">
      <alignment horizontal="center" vertical="center" wrapText="1"/>
    </xf>
    <xf numFmtId="56" fontId="5" fillId="4" borderId="4" xfId="10" quotePrefix="1" applyNumberFormat="1" applyFont="1" applyFill="1" applyBorder="1" applyAlignment="1">
      <alignment horizontal="center" vertical="center" wrapText="1"/>
    </xf>
    <xf numFmtId="56" fontId="5" fillId="4" borderId="0" xfId="10" applyNumberFormat="1" applyFont="1" applyFill="1" applyAlignment="1">
      <alignment horizontal="center" vertical="center" wrapText="1"/>
    </xf>
    <xf numFmtId="178" fontId="5" fillId="4" borderId="4" xfId="10" applyNumberFormat="1" applyFont="1" applyFill="1" applyBorder="1" applyAlignment="1">
      <alignment vertical="center" wrapText="1"/>
    </xf>
    <xf numFmtId="0" fontId="10" fillId="4" borderId="8" xfId="10" applyFont="1" applyFill="1" applyBorder="1" applyAlignment="1">
      <alignment horizontal="center" vertical="center" wrapText="1"/>
    </xf>
    <xf numFmtId="0" fontId="10" fillId="4" borderId="6" xfId="10" applyFont="1" applyFill="1" applyBorder="1" applyAlignment="1">
      <alignment horizontal="center" vertical="center" wrapText="1"/>
    </xf>
    <xf numFmtId="0" fontId="5" fillId="4" borderId="0" xfId="10" applyFont="1" applyFill="1" applyAlignment="1">
      <alignment horizontal="left" vertical="center"/>
    </xf>
    <xf numFmtId="0" fontId="5" fillId="4" borderId="65" xfId="10" applyFont="1" applyFill="1" applyBorder="1" applyAlignment="1">
      <alignment horizontal="center" vertical="center" wrapText="1"/>
    </xf>
    <xf numFmtId="0" fontId="5" fillId="4" borderId="41" xfId="10" applyFont="1" applyFill="1" applyBorder="1" applyAlignment="1">
      <alignment horizontal="center" vertical="center" wrapText="1"/>
    </xf>
    <xf numFmtId="0" fontId="5" fillId="4" borderId="322" xfId="10" applyFont="1" applyFill="1" applyBorder="1" applyAlignment="1">
      <alignment horizontal="center" vertical="center" wrapText="1"/>
    </xf>
    <xf numFmtId="0" fontId="5" fillId="4" borderId="47" xfId="10" applyFont="1" applyFill="1" applyBorder="1" applyAlignment="1">
      <alignment horizontal="center" vertical="center" wrapText="1"/>
    </xf>
    <xf numFmtId="0" fontId="5" fillId="4" borderId="323" xfId="10" applyFont="1" applyFill="1" applyBorder="1" applyAlignment="1">
      <alignment horizontal="center" vertical="center" wrapText="1"/>
    </xf>
    <xf numFmtId="0" fontId="5" fillId="4" borderId="152" xfId="10" applyFont="1" applyFill="1" applyBorder="1" applyAlignment="1">
      <alignment horizontal="center" vertical="center" wrapText="1"/>
    </xf>
    <xf numFmtId="0" fontId="11" fillId="4" borderId="0" xfId="10" applyFont="1" applyFill="1" applyAlignment="1">
      <alignment horizontal="left" vertical="center"/>
    </xf>
    <xf numFmtId="56" fontId="5" fillId="4" borderId="320" xfId="10" quotePrefix="1" applyNumberFormat="1" applyFont="1" applyFill="1" applyBorder="1" applyAlignment="1">
      <alignment horizontal="center" vertical="center" wrapText="1"/>
    </xf>
    <xf numFmtId="56" fontId="5" fillId="4" borderId="321" xfId="10" quotePrefix="1" applyNumberFormat="1" applyFont="1" applyFill="1" applyBorder="1" applyAlignment="1">
      <alignment horizontal="center" vertical="center" wrapText="1"/>
    </xf>
    <xf numFmtId="0" fontId="5" fillId="4" borderId="0" xfId="10" applyFont="1" applyFill="1">
      <alignment vertical="center"/>
    </xf>
    <xf numFmtId="0" fontId="5" fillId="4" borderId="319" xfId="10" applyFont="1" applyFill="1" applyBorder="1" applyAlignment="1">
      <alignment horizontal="center" vertical="center" wrapText="1"/>
    </xf>
    <xf numFmtId="0" fontId="11" fillId="4" borderId="0" xfId="10" applyFont="1" applyFill="1" applyAlignment="1">
      <alignment horizontal="left" vertical="top" wrapText="1"/>
    </xf>
    <xf numFmtId="0" fontId="5" fillId="4" borderId="151" xfId="10" applyFont="1" applyFill="1" applyBorder="1" applyAlignment="1">
      <alignment horizontal="center" vertical="center" wrapText="1"/>
    </xf>
    <xf numFmtId="0" fontId="64" fillId="0" borderId="1" xfId="8" applyFont="1" applyBorder="1" applyAlignment="1">
      <alignment horizontal="center" vertical="center" wrapText="1"/>
    </xf>
    <xf numFmtId="0" fontId="63" fillId="0" borderId="324" xfId="8" applyFont="1" applyBorder="1" applyAlignment="1">
      <alignment horizontal="justify" vertical="center" wrapText="1"/>
    </xf>
    <xf numFmtId="0" fontId="64" fillId="0" borderId="1" xfId="8" applyFont="1" applyBorder="1" applyAlignment="1">
      <alignment horizontal="justify" vertical="center" wrapText="1"/>
    </xf>
    <xf numFmtId="0" fontId="63" fillId="0" borderId="1" xfId="8" applyFont="1" applyBorder="1" applyAlignment="1">
      <alignment horizontal="center" vertical="center" wrapText="1"/>
    </xf>
    <xf numFmtId="0" fontId="67" fillId="0" borderId="0" xfId="8" applyFont="1" applyAlignment="1">
      <alignment horizontal="justify" vertical="center" wrapText="1"/>
    </xf>
    <xf numFmtId="0" fontId="61" fillId="0" borderId="0" xfId="8">
      <alignment vertical="center"/>
    </xf>
    <xf numFmtId="0" fontId="63" fillId="0" borderId="324" xfId="8" applyFont="1" applyBorder="1" applyAlignment="1">
      <alignment horizontal="center" vertical="center" wrapText="1"/>
    </xf>
    <xf numFmtId="0" fontId="87" fillId="0" borderId="0" xfId="8" applyFont="1" applyAlignment="1">
      <alignment horizontal="center" vertical="center" wrapText="1"/>
    </xf>
    <xf numFmtId="0" fontId="65" fillId="0" borderId="0" xfId="8" applyFont="1">
      <alignment vertical="center"/>
    </xf>
    <xf numFmtId="0" fontId="63" fillId="0" borderId="0" xfId="8" applyFont="1" applyAlignment="1">
      <alignment horizontal="right" vertical="center" wrapText="1"/>
    </xf>
    <xf numFmtId="0" fontId="63" fillId="0" borderId="33" xfId="8" applyFont="1" applyBorder="1" applyAlignment="1">
      <alignment horizontal="center" vertical="center" wrapText="1"/>
    </xf>
    <xf numFmtId="0" fontId="63" fillId="0" borderId="42" xfId="8" applyFont="1" applyBorder="1" applyAlignment="1">
      <alignment horizontal="center" vertical="center" wrapText="1"/>
    </xf>
    <xf numFmtId="0" fontId="63" fillId="0" borderId="34" xfId="8" applyFont="1" applyBorder="1" applyAlignment="1">
      <alignment horizontal="center" vertical="center" wrapText="1"/>
    </xf>
    <xf numFmtId="0" fontId="14" fillId="0" borderId="0" xfId="8" applyFont="1" applyAlignment="1">
      <alignment horizontal="left" vertical="center"/>
    </xf>
    <xf numFmtId="0" fontId="4" fillId="0" borderId="33" xfId="8" applyFont="1" applyBorder="1" applyAlignment="1">
      <alignment horizontal="center" vertical="center" wrapText="1"/>
    </xf>
    <xf numFmtId="0" fontId="4" fillId="0" borderId="34" xfId="8" applyFont="1" applyBorder="1" applyAlignment="1">
      <alignment horizontal="center" vertical="center" wrapText="1"/>
    </xf>
    <xf numFmtId="0" fontId="4" fillId="0" borderId="42" xfId="8" applyFont="1" applyBorder="1" applyAlignment="1">
      <alignment horizontal="center" vertical="center" wrapText="1"/>
    </xf>
    <xf numFmtId="0" fontId="14" fillId="0" borderId="33" xfId="8" applyFont="1" applyBorder="1" applyAlignment="1">
      <alignment vertical="center" wrapText="1"/>
    </xf>
    <xf numFmtId="0" fontId="14" fillId="0" borderId="42" xfId="8" applyFont="1" applyBorder="1" applyAlignment="1">
      <alignment vertical="center" wrapText="1"/>
    </xf>
    <xf numFmtId="0" fontId="14" fillId="0" borderId="34" xfId="8" applyFont="1" applyBorder="1" applyAlignment="1">
      <alignment vertical="center" wrapText="1"/>
    </xf>
    <xf numFmtId="0" fontId="14" fillId="0" borderId="0" xfId="8" applyFont="1" applyAlignment="1">
      <alignment horizontal="left" vertical="top" wrapText="1"/>
    </xf>
    <xf numFmtId="0" fontId="65" fillId="0" borderId="38" xfId="8" applyFont="1" applyBorder="1" applyAlignment="1">
      <alignment horizontal="left" vertical="center" wrapText="1"/>
    </xf>
    <xf numFmtId="0" fontId="65" fillId="0" borderId="19" xfId="8" applyFont="1" applyBorder="1" applyAlignment="1">
      <alignment horizontal="center" vertical="center" wrapText="1"/>
    </xf>
    <xf numFmtId="0" fontId="65" fillId="0" borderId="18" xfId="8" applyFont="1" applyBorder="1" applyAlignment="1">
      <alignment horizontal="center" vertical="center"/>
    </xf>
    <xf numFmtId="0" fontId="65" fillId="0" borderId="19" xfId="8" applyFont="1" applyBorder="1" applyAlignment="1">
      <alignment horizontal="center" vertical="center"/>
    </xf>
    <xf numFmtId="0" fontId="3" fillId="0" borderId="38" xfId="8" applyFont="1" applyBorder="1" applyAlignment="1">
      <alignment horizontal="left" vertical="center"/>
    </xf>
    <xf numFmtId="0" fontId="3" fillId="0" borderId="17" xfId="8" applyFont="1" applyBorder="1" applyAlignment="1">
      <alignment horizontal="left" vertical="center"/>
    </xf>
    <xf numFmtId="0" fontId="65" fillId="0" borderId="0" xfId="8" applyFont="1" applyAlignment="1">
      <alignment horizontal="left" vertical="center"/>
    </xf>
    <xf numFmtId="0" fontId="65" fillId="0" borderId="7" xfId="8" applyFont="1" applyBorder="1" applyAlignment="1">
      <alignment horizontal="left" vertical="center"/>
    </xf>
    <xf numFmtId="0" fontId="4" fillId="0" borderId="18" xfId="8" applyFont="1" applyBorder="1" applyAlignment="1">
      <alignment horizontal="center" vertical="center" wrapText="1"/>
    </xf>
    <xf numFmtId="0" fontId="4" fillId="0" borderId="19" xfId="8" applyFont="1" applyBorder="1" applyAlignment="1">
      <alignment horizontal="center" vertical="center" wrapText="1"/>
    </xf>
    <xf numFmtId="0" fontId="4" fillId="0" borderId="20" xfId="8" applyFont="1" applyBorder="1" applyAlignment="1">
      <alignment horizontal="center" vertical="center" wrapText="1"/>
    </xf>
    <xf numFmtId="0" fontId="4" fillId="0" borderId="16" xfId="8" applyFont="1" applyBorder="1" applyAlignment="1">
      <alignment horizontal="center" vertical="center" wrapText="1"/>
    </xf>
    <xf numFmtId="0" fontId="4" fillId="0" borderId="38" xfId="8" applyFont="1" applyBorder="1" applyAlignment="1">
      <alignment horizontal="center" vertical="center" wrapText="1"/>
    </xf>
    <xf numFmtId="0" fontId="4" fillId="0" borderId="17" xfId="8" applyFont="1" applyBorder="1" applyAlignment="1">
      <alignment horizontal="center" vertical="center" wrapText="1"/>
    </xf>
    <xf numFmtId="0" fontId="65" fillId="0" borderId="18" xfId="8" applyFont="1" applyBorder="1" applyAlignment="1">
      <alignment horizontal="left" vertical="center"/>
    </xf>
    <xf numFmtId="0" fontId="65" fillId="0" borderId="19" xfId="8" applyFont="1" applyBorder="1" applyAlignment="1">
      <alignment horizontal="left" vertical="center"/>
    </xf>
    <xf numFmtId="0" fontId="65" fillId="0" borderId="19" xfId="8" applyFont="1" applyBorder="1" applyAlignment="1">
      <alignment horizontal="left" vertical="center" indent="1"/>
    </xf>
    <xf numFmtId="0" fontId="65" fillId="0" borderId="20" xfId="8" applyFont="1" applyBorder="1" applyAlignment="1">
      <alignment horizontal="left" vertical="center" indent="1"/>
    </xf>
    <xf numFmtId="0" fontId="65" fillId="0" borderId="38" xfId="8" applyFont="1" applyBorder="1" applyAlignment="1">
      <alignment horizontal="left" vertical="center" wrapText="1" indent="1"/>
    </xf>
    <xf numFmtId="0" fontId="3" fillId="0" borderId="38" xfId="8" applyFont="1" applyBorder="1" applyAlignment="1">
      <alignment horizontal="center" vertical="center"/>
    </xf>
    <xf numFmtId="0" fontId="3" fillId="0" borderId="17" xfId="8" applyFont="1" applyBorder="1" applyAlignment="1">
      <alignment horizontal="center" vertical="center"/>
    </xf>
    <xf numFmtId="0" fontId="65" fillId="0" borderId="18" xfId="8" applyFont="1" applyBorder="1" applyAlignment="1">
      <alignment horizontal="center" vertical="center" wrapText="1"/>
    </xf>
    <xf numFmtId="0" fontId="65" fillId="0" borderId="20" xfId="8" applyFont="1" applyBorder="1" applyAlignment="1">
      <alignment horizontal="center" vertical="center" wrapText="1"/>
    </xf>
    <xf numFmtId="0" fontId="65" fillId="0" borderId="16" xfId="8" applyFont="1" applyBorder="1" applyAlignment="1">
      <alignment horizontal="center" vertical="center" wrapText="1"/>
    </xf>
    <xf numFmtId="0" fontId="65" fillId="0" borderId="17" xfId="8" applyFont="1" applyBorder="1" applyAlignment="1">
      <alignment horizontal="center" vertical="center" wrapText="1"/>
    </xf>
    <xf numFmtId="0" fontId="68" fillId="0" borderId="0" xfId="8" applyFont="1" applyAlignment="1">
      <alignment vertical="top" wrapText="1"/>
    </xf>
    <xf numFmtId="0" fontId="98" fillId="0" borderId="417" xfId="8" applyFont="1" applyBorder="1">
      <alignment vertical="center"/>
    </xf>
    <xf numFmtId="0" fontId="98" fillId="0" borderId="415" xfId="8" applyFont="1" applyBorder="1">
      <alignment vertical="center"/>
    </xf>
    <xf numFmtId="0" fontId="97" fillId="0" borderId="415" xfId="8" applyFont="1" applyBorder="1" applyAlignment="1">
      <alignment horizontal="center" vertical="center"/>
    </xf>
    <xf numFmtId="0" fontId="97" fillId="0" borderId="416" xfId="8" applyFont="1" applyBorder="1" applyAlignment="1">
      <alignment horizontal="center" vertical="center"/>
    </xf>
    <xf numFmtId="0" fontId="84" fillId="0" borderId="0" xfId="8" applyFont="1" applyAlignment="1">
      <alignment horizontal="center" vertical="center"/>
    </xf>
    <xf numFmtId="0" fontId="66" fillId="0" borderId="0" xfId="8" applyFont="1" applyAlignment="1">
      <alignment horizontal="left" vertical="distributed"/>
    </xf>
    <xf numFmtId="0" fontId="66" fillId="0" borderId="0" xfId="8" applyFont="1" applyAlignment="1">
      <alignment horizontal="left" vertical="center"/>
    </xf>
    <xf numFmtId="0" fontId="65" fillId="0" borderId="1" xfId="8" applyFont="1" applyBorder="1" applyAlignment="1">
      <alignment horizontal="left" vertical="center" indent="1"/>
    </xf>
    <xf numFmtId="0" fontId="65" fillId="0" borderId="33" xfId="8" applyFont="1" applyBorder="1" applyAlignment="1">
      <alignment horizontal="left" vertical="center" indent="1"/>
    </xf>
    <xf numFmtId="0" fontId="65" fillId="0" borderId="42" xfId="8" applyFont="1" applyBorder="1" applyAlignment="1">
      <alignment horizontal="left" vertical="center" indent="1"/>
    </xf>
    <xf numFmtId="0" fontId="65" fillId="0" borderId="34" xfId="8" applyFont="1" applyBorder="1" applyAlignment="1">
      <alignment horizontal="left" vertical="center" indent="1"/>
    </xf>
    <xf numFmtId="0" fontId="66" fillId="0" borderId="0" xfId="8" applyFont="1" applyAlignment="1">
      <alignment horizontal="center" vertical="center"/>
    </xf>
    <xf numFmtId="0" fontId="65" fillId="0" borderId="6" xfId="8" applyFont="1" applyBorder="1" applyAlignment="1">
      <alignment horizontal="center" vertical="center" wrapText="1"/>
    </xf>
    <xf numFmtId="0" fontId="65" fillId="0" borderId="7" xfId="8" applyFont="1" applyBorder="1" applyAlignment="1">
      <alignment horizontal="center" vertical="center" wrapText="1"/>
    </xf>
    <xf numFmtId="0" fontId="65" fillId="0" borderId="0" xfId="8" applyFont="1" applyAlignment="1">
      <alignment horizontal="left" vertical="center" wrapText="1"/>
    </xf>
    <xf numFmtId="0" fontId="67" fillId="0" borderId="0" xfId="8" applyFont="1" applyAlignment="1">
      <alignment horizontal="center" vertical="center"/>
    </xf>
    <xf numFmtId="0" fontId="65" fillId="0" borderId="17" xfId="8" applyFont="1" applyBorder="1" applyAlignment="1">
      <alignment horizontal="left" vertical="center" wrapText="1"/>
    </xf>
    <xf numFmtId="0" fontId="67" fillId="0" borderId="0" xfId="8" applyFont="1" applyAlignment="1">
      <alignment horizontal="left" vertical="center" shrinkToFit="1"/>
    </xf>
    <xf numFmtId="0" fontId="4" fillId="0" borderId="38" xfId="8" applyFont="1" applyBorder="1" applyAlignment="1">
      <alignment horizontal="center" vertical="center"/>
    </xf>
    <xf numFmtId="0" fontId="4" fillId="0" borderId="17" xfId="8" applyFont="1" applyBorder="1" applyAlignment="1">
      <alignment horizontal="center" vertical="center"/>
    </xf>
    <xf numFmtId="0" fontId="68" fillId="0" borderId="19" xfId="8" applyFont="1" applyBorder="1" applyAlignment="1">
      <alignment horizontal="center" vertical="center" shrinkToFit="1"/>
    </xf>
    <xf numFmtId="0" fontId="65" fillId="0" borderId="6" xfId="8" applyFont="1" applyBorder="1" applyAlignment="1">
      <alignment horizontal="left" vertical="center"/>
    </xf>
    <xf numFmtId="0" fontId="67" fillId="0" borderId="6" xfId="8" applyFont="1" applyBorder="1" applyAlignment="1">
      <alignment horizontal="left" vertical="center" wrapText="1"/>
    </xf>
    <xf numFmtId="0" fontId="67" fillId="0" borderId="0" xfId="8" applyFont="1" applyAlignment="1">
      <alignment horizontal="left" vertical="center" wrapText="1"/>
    </xf>
    <xf numFmtId="0" fontId="65" fillId="0" borderId="0" xfId="8" applyFont="1" applyAlignment="1">
      <alignment horizontal="center" vertical="center"/>
    </xf>
    <xf numFmtId="0" fontId="68" fillId="0" borderId="0" xfId="8" applyFont="1" applyAlignment="1">
      <alignment horizontal="center" vertical="center"/>
    </xf>
    <xf numFmtId="0" fontId="68" fillId="0" borderId="19" xfId="8" applyFont="1" applyBorder="1" applyAlignment="1">
      <alignment horizontal="center" vertical="center"/>
    </xf>
    <xf numFmtId="0" fontId="4" fillId="0" borderId="19" xfId="8" applyFont="1" applyBorder="1" applyAlignment="1">
      <alignment horizontal="center" vertical="center"/>
    </xf>
    <xf numFmtId="0" fontId="71" fillId="0" borderId="0" xfId="8" applyFont="1" applyAlignment="1">
      <alignment vertical="center" wrapText="1"/>
    </xf>
    <xf numFmtId="0" fontId="71" fillId="0" borderId="0" xfId="8" applyFont="1">
      <alignment vertical="center"/>
    </xf>
    <xf numFmtId="0" fontId="71" fillId="0" borderId="0" xfId="8" applyFont="1" applyAlignment="1">
      <alignment horizontal="left" vertical="center" wrapText="1"/>
    </xf>
    <xf numFmtId="0" fontId="73" fillId="0" borderId="0" xfId="8" applyFont="1">
      <alignment vertical="center"/>
    </xf>
    <xf numFmtId="0" fontId="71" fillId="0" borderId="1" xfId="8" applyFont="1" applyBorder="1" applyAlignment="1">
      <alignment horizontal="justify" vertical="center" wrapText="1"/>
    </xf>
    <xf numFmtId="0" fontId="71" fillId="0" borderId="33" xfId="8" applyFont="1" applyBorder="1" applyAlignment="1">
      <alignment horizontal="justify" vertical="center" wrapText="1"/>
    </xf>
    <xf numFmtId="0" fontId="70" fillId="0" borderId="34" xfId="8" applyFont="1" applyBorder="1" applyAlignment="1">
      <alignment horizontal="center" vertical="center" wrapText="1"/>
    </xf>
    <xf numFmtId="0" fontId="71" fillId="0" borderId="1" xfId="8" applyFont="1" applyBorder="1" applyAlignment="1">
      <alignment vertical="center" wrapText="1"/>
    </xf>
    <xf numFmtId="0" fontId="71" fillId="0" borderId="33" xfId="8" applyFont="1" applyBorder="1" applyAlignment="1">
      <alignment horizontal="left" vertical="center" wrapText="1"/>
    </xf>
    <xf numFmtId="0" fontId="71" fillId="0" borderId="33" xfId="8" applyFont="1" applyBorder="1" applyAlignment="1">
      <alignment vertical="center" wrapText="1"/>
    </xf>
    <xf numFmtId="0" fontId="71" fillId="0" borderId="1" xfId="8" applyFont="1" applyBorder="1" applyAlignment="1">
      <alignment horizontal="center" vertical="center" wrapText="1"/>
    </xf>
    <xf numFmtId="0" fontId="84" fillId="0" borderId="0" xfId="8" applyFont="1">
      <alignment vertical="center"/>
    </xf>
    <xf numFmtId="0" fontId="64" fillId="0" borderId="1" xfId="8" applyFont="1" applyBorder="1" applyAlignment="1">
      <alignment horizontal="right" vertical="center" wrapText="1"/>
    </xf>
    <xf numFmtId="0" fontId="63" fillId="0" borderId="0" xfId="8" applyFont="1" applyAlignment="1">
      <alignment horizontal="justify" vertical="center" wrapText="1"/>
    </xf>
    <xf numFmtId="0" fontId="64" fillId="0" borderId="33" xfId="8" applyFont="1" applyBorder="1" applyAlignment="1">
      <alignment horizontal="center" vertical="center" wrapText="1"/>
    </xf>
    <xf numFmtId="0" fontId="64" fillId="0" borderId="34" xfId="8" applyFont="1" applyBorder="1" applyAlignment="1">
      <alignment horizontal="center" vertical="center" wrapText="1"/>
    </xf>
    <xf numFmtId="0" fontId="64" fillId="0" borderId="18" xfId="8" applyFont="1" applyBorder="1" applyAlignment="1">
      <alignment horizontal="right" vertical="center" wrapText="1"/>
    </xf>
    <xf numFmtId="0" fontId="64" fillId="0" borderId="20" xfId="8" applyFont="1" applyBorder="1" applyAlignment="1">
      <alignment horizontal="right" vertical="center" wrapText="1"/>
    </xf>
    <xf numFmtId="0" fontId="64" fillId="0" borderId="16" xfId="8" applyFont="1" applyBorder="1" applyAlignment="1">
      <alignment horizontal="center" vertical="center" wrapText="1"/>
    </xf>
    <xf numFmtId="0" fontId="64" fillId="0" borderId="17" xfId="8" applyFont="1" applyBorder="1" applyAlignment="1">
      <alignment horizontal="center" vertical="center" wrapText="1"/>
    </xf>
    <xf numFmtId="0" fontId="64" fillId="0" borderId="33" xfId="8" applyFont="1" applyBorder="1" applyAlignment="1">
      <alignment horizontal="right" vertical="center" wrapText="1"/>
    </xf>
    <xf numFmtId="0" fontId="64" fillId="0" borderId="34" xfId="8" applyFont="1" applyBorder="1" applyAlignment="1">
      <alignment horizontal="right" vertical="center" wrapText="1"/>
    </xf>
    <xf numFmtId="176" fontId="22" fillId="14" borderId="329" xfId="11" quotePrefix="1" applyNumberFormat="1" applyFont="1" applyFill="1" applyBorder="1" applyAlignment="1">
      <alignment horizontal="center" vertical="center"/>
    </xf>
    <xf numFmtId="176" fontId="22" fillId="14" borderId="330" xfId="11" quotePrefix="1" applyNumberFormat="1" applyFont="1" applyFill="1" applyBorder="1" applyAlignment="1">
      <alignment horizontal="center" vertical="center"/>
    </xf>
    <xf numFmtId="178" fontId="22" fillId="5" borderId="3" xfId="11" applyNumberFormat="1" applyFont="1" applyFill="1" applyBorder="1" applyAlignment="1">
      <alignment horizontal="center" vertical="center"/>
    </xf>
    <xf numFmtId="178" fontId="22" fillId="5" borderId="4" xfId="11" applyNumberFormat="1" applyFont="1" applyFill="1" applyBorder="1" applyAlignment="1">
      <alignment horizontal="center" vertical="center"/>
    </xf>
    <xf numFmtId="178" fontId="22" fillId="5" borderId="5" xfId="11" applyNumberFormat="1" applyFont="1" applyFill="1" applyBorder="1" applyAlignment="1">
      <alignment horizontal="center" vertical="center"/>
    </xf>
    <xf numFmtId="178" fontId="22" fillId="5" borderId="6" xfId="11" applyNumberFormat="1" applyFont="1" applyFill="1" applyBorder="1" applyAlignment="1">
      <alignment horizontal="center" vertical="center"/>
    </xf>
    <xf numFmtId="178" fontId="22" fillId="5" borderId="0" xfId="11" applyNumberFormat="1" applyFont="1" applyFill="1" applyAlignment="1">
      <alignment horizontal="center" vertical="center"/>
    </xf>
    <xf numFmtId="178" fontId="22" fillId="5" borderId="7" xfId="11" applyNumberFormat="1" applyFont="1" applyFill="1" applyBorder="1" applyAlignment="1">
      <alignment horizontal="center" vertical="center"/>
    </xf>
    <xf numFmtId="178" fontId="22" fillId="5" borderId="332" xfId="11" applyNumberFormat="1" applyFont="1" applyFill="1" applyBorder="1" applyAlignment="1">
      <alignment horizontal="center" vertical="center"/>
    </xf>
    <xf numFmtId="178" fontId="22" fillId="5" borderId="94" xfId="11" applyNumberFormat="1" applyFont="1" applyFill="1" applyBorder="1" applyAlignment="1">
      <alignment horizontal="center" vertical="center"/>
    </xf>
    <xf numFmtId="176" fontId="18" fillId="3" borderId="125" xfId="11" applyNumberFormat="1" applyFont="1" applyFill="1" applyBorder="1" applyAlignment="1">
      <alignment horizontal="center" vertical="center" wrapText="1"/>
    </xf>
    <xf numFmtId="176" fontId="18" fillId="3" borderId="89" xfId="11" applyNumberFormat="1" applyFont="1" applyFill="1" applyBorder="1" applyAlignment="1">
      <alignment horizontal="center" vertical="center" wrapText="1"/>
    </xf>
    <xf numFmtId="181" fontId="23" fillId="6" borderId="333" xfId="11" applyNumberFormat="1" applyFont="1" applyFill="1" applyBorder="1" applyAlignment="1">
      <alignment horizontal="center" vertical="center"/>
    </xf>
    <xf numFmtId="181" fontId="23" fillId="6" borderId="334" xfId="11" applyNumberFormat="1" applyFont="1" applyFill="1" applyBorder="1" applyAlignment="1">
      <alignment horizontal="center" vertical="center"/>
    </xf>
    <xf numFmtId="181" fontId="23" fillId="6" borderId="62" xfId="11" applyNumberFormat="1" applyFont="1" applyFill="1" applyBorder="1" applyAlignment="1">
      <alignment horizontal="center" vertical="center"/>
    </xf>
    <xf numFmtId="181" fontId="23" fillId="6" borderId="335" xfId="11" applyNumberFormat="1" applyFont="1" applyFill="1" applyBorder="1" applyAlignment="1">
      <alignment horizontal="center" vertical="center"/>
    </xf>
    <xf numFmtId="178" fontId="22" fillId="5" borderId="336" xfId="11" applyNumberFormat="1" applyFont="1" applyFill="1" applyBorder="1" applyAlignment="1">
      <alignment horizontal="center" vertical="center"/>
    </xf>
    <xf numFmtId="178" fontId="22" fillId="5" borderId="337" xfId="11" applyNumberFormat="1" applyFont="1" applyFill="1" applyBorder="1" applyAlignment="1">
      <alignment horizontal="center" vertical="center"/>
    </xf>
    <xf numFmtId="178" fontId="22" fillId="5" borderId="338" xfId="11" applyNumberFormat="1" applyFont="1" applyFill="1" applyBorder="1" applyAlignment="1">
      <alignment horizontal="center" vertical="center"/>
    </xf>
    <xf numFmtId="176" fontId="18" fillId="3" borderId="328" xfId="11" applyNumberFormat="1" applyFont="1" applyFill="1" applyBorder="1" applyAlignment="1">
      <alignment horizontal="center" vertical="center" wrapText="1"/>
    </xf>
    <xf numFmtId="176" fontId="18" fillId="3" borderId="5" xfId="11" applyNumberFormat="1" applyFont="1" applyFill="1" applyBorder="1" applyAlignment="1">
      <alignment horizontal="center" vertical="center" wrapText="1"/>
    </xf>
    <xf numFmtId="176" fontId="18" fillId="3" borderId="93" xfId="11" applyNumberFormat="1" applyFont="1" applyFill="1" applyBorder="1" applyAlignment="1">
      <alignment horizontal="center" vertical="center" wrapText="1"/>
    </xf>
    <xf numFmtId="176" fontId="18" fillId="3" borderId="7" xfId="11" applyNumberFormat="1" applyFont="1" applyFill="1" applyBorder="1" applyAlignment="1">
      <alignment horizontal="center" vertical="center" wrapText="1"/>
    </xf>
    <xf numFmtId="176" fontId="18" fillId="3" borderId="113" xfId="11" applyNumberFormat="1" applyFont="1" applyFill="1" applyBorder="1" applyAlignment="1">
      <alignment horizontal="center" vertical="center" wrapText="1"/>
    </xf>
    <xf numFmtId="176" fontId="18" fillId="3" borderId="56" xfId="11" applyNumberFormat="1" applyFont="1" applyFill="1" applyBorder="1" applyAlignment="1">
      <alignment horizontal="center" vertical="center" wrapText="1"/>
    </xf>
    <xf numFmtId="176" fontId="22" fillId="3" borderId="331" xfId="11" quotePrefix="1" applyNumberFormat="1" applyFont="1" applyFill="1" applyBorder="1" applyAlignment="1">
      <alignment horizontal="center" vertical="center"/>
    </xf>
    <xf numFmtId="181" fontId="22" fillId="0" borderId="128" xfId="11" applyNumberFormat="1" applyFont="1" applyBorder="1" applyAlignment="1">
      <alignment horizontal="center" vertical="center"/>
    </xf>
    <xf numFmtId="181" fontId="22" fillId="0" borderId="7" xfId="11" applyNumberFormat="1" applyFont="1" applyBorder="1" applyAlignment="1">
      <alignment horizontal="center" vertical="center"/>
    </xf>
    <xf numFmtId="181" fontId="22" fillId="0" borderId="56" xfId="11" applyNumberFormat="1" applyFont="1" applyBorder="1" applyAlignment="1">
      <alignment horizontal="center" vertical="center"/>
    </xf>
    <xf numFmtId="176" fontId="22" fillId="3" borderId="325" xfId="11" quotePrefix="1" applyNumberFormat="1" applyFont="1" applyFill="1" applyBorder="1" applyAlignment="1">
      <alignment horizontal="center" vertical="center"/>
    </xf>
    <xf numFmtId="176" fontId="22" fillId="3" borderId="44" xfId="11" quotePrefix="1" applyNumberFormat="1" applyFont="1" applyFill="1" applyBorder="1" applyAlignment="1">
      <alignment horizontal="center" vertical="center"/>
    </xf>
    <xf numFmtId="176" fontId="22" fillId="3" borderId="326" xfId="11" quotePrefix="1" applyNumberFormat="1" applyFont="1" applyFill="1" applyBorder="1" applyAlignment="1">
      <alignment horizontal="center" vertical="center"/>
    </xf>
    <xf numFmtId="181" fontId="22" fillId="0" borderId="297" xfId="11" applyNumberFormat="1" applyFont="1" applyBorder="1" applyAlignment="1">
      <alignment horizontal="center" vertical="center"/>
    </xf>
    <xf numFmtId="181" fontId="22" fillId="0" borderId="49" xfId="11" applyNumberFormat="1" applyFont="1" applyBorder="1" applyAlignment="1">
      <alignment horizontal="center" vertical="center"/>
    </xf>
    <xf numFmtId="181" fontId="22" fillId="0" borderId="6" xfId="11" applyNumberFormat="1" applyFont="1" applyBorder="1" applyAlignment="1">
      <alignment horizontal="center" vertical="center"/>
    </xf>
    <xf numFmtId="181" fontId="22" fillId="0" borderId="0" xfId="11" applyNumberFormat="1" applyFont="1" applyAlignment="1">
      <alignment horizontal="center" vertical="center"/>
    </xf>
    <xf numFmtId="178" fontId="22" fillId="5" borderId="297" xfId="11" applyNumberFormat="1" applyFont="1" applyFill="1" applyBorder="1" applyAlignment="1">
      <alignment horizontal="center" vertical="center"/>
    </xf>
    <xf numFmtId="178" fontId="22" fillId="5" borderId="49" xfId="11" applyNumberFormat="1" applyFont="1" applyFill="1" applyBorder="1" applyAlignment="1">
      <alignment horizontal="center" vertical="center"/>
    </xf>
    <xf numFmtId="178" fontId="22" fillId="5" borderId="109" xfId="11" applyNumberFormat="1" applyFont="1" applyFill="1" applyBorder="1" applyAlignment="1">
      <alignment horizontal="center" vertical="center"/>
    </xf>
    <xf numFmtId="176" fontId="20" fillId="0" borderId="237" xfId="11" applyNumberFormat="1" applyFont="1" applyBorder="1" applyAlignment="1">
      <alignment horizontal="center" vertical="center" textRotation="255"/>
    </xf>
    <xf numFmtId="176" fontId="20" fillId="0" borderId="83" xfId="11" applyNumberFormat="1" applyFont="1" applyBorder="1" applyAlignment="1">
      <alignment horizontal="center" vertical="center" textRotation="255"/>
    </xf>
    <xf numFmtId="176" fontId="20" fillId="0" borderId="327" xfId="11" applyNumberFormat="1" applyFont="1" applyBorder="1" applyAlignment="1">
      <alignment horizontal="center" vertical="center" textRotation="255"/>
    </xf>
    <xf numFmtId="176" fontId="18" fillId="0" borderId="38" xfId="11" applyNumberFormat="1" applyFont="1" applyBorder="1" applyAlignment="1">
      <alignment vertical="center" wrapText="1"/>
    </xf>
    <xf numFmtId="176" fontId="18" fillId="0" borderId="17" xfId="11" applyNumberFormat="1" applyFont="1" applyBorder="1" applyAlignment="1">
      <alignment vertical="center" wrapText="1"/>
    </xf>
    <xf numFmtId="176" fontId="18" fillId="0" borderId="42" xfId="11" applyNumberFormat="1" applyFont="1" applyBorder="1" applyAlignment="1">
      <alignment vertical="center" wrapText="1"/>
    </xf>
    <xf numFmtId="176" fontId="18" fillId="0" borderId="34" xfId="11" applyNumberFormat="1" applyFont="1" applyBorder="1" applyAlignment="1">
      <alignment vertical="center" wrapText="1"/>
    </xf>
    <xf numFmtId="176" fontId="18" fillId="0" borderId="2" xfId="11" applyNumberFormat="1" applyFont="1" applyBorder="1" applyAlignment="1">
      <alignment vertical="center" wrapText="1"/>
    </xf>
    <xf numFmtId="176" fontId="18" fillId="0" borderId="263" xfId="11" applyNumberFormat="1" applyFont="1" applyBorder="1" applyAlignment="1">
      <alignment vertical="center" wrapText="1"/>
    </xf>
    <xf numFmtId="181" fontId="22" fillId="0" borderId="17" xfId="11" applyNumberFormat="1" applyFont="1" applyBorder="1" applyAlignment="1">
      <alignment horizontal="center" vertical="center"/>
    </xf>
    <xf numFmtId="176" fontId="22" fillId="3" borderId="43" xfId="11" quotePrefix="1" applyNumberFormat="1" applyFont="1" applyFill="1" applyBorder="1" applyAlignment="1">
      <alignment horizontal="center" vertical="center"/>
    </xf>
    <xf numFmtId="176" fontId="20" fillId="0" borderId="78" xfId="11" applyNumberFormat="1" applyFont="1" applyBorder="1" applyAlignment="1">
      <alignment horizontal="center" vertical="center" textRotation="255"/>
    </xf>
    <xf numFmtId="176" fontId="20" fillId="0" borderId="84" xfId="11" applyNumberFormat="1" applyFont="1" applyBorder="1" applyAlignment="1">
      <alignment horizontal="center" vertical="center" textRotation="255"/>
    </xf>
    <xf numFmtId="176" fontId="18" fillId="0" borderId="92" xfId="11" applyNumberFormat="1" applyFont="1" applyBorder="1" applyAlignment="1">
      <alignment vertical="center" wrapText="1"/>
    </xf>
    <xf numFmtId="176" fontId="18" fillId="0" borderId="46" xfId="11" applyNumberFormat="1" applyFont="1" applyBorder="1" applyAlignment="1">
      <alignment vertical="center" wrapText="1"/>
    </xf>
    <xf numFmtId="176" fontId="18" fillId="0" borderId="98" xfId="11" applyNumberFormat="1" applyFont="1" applyBorder="1" applyAlignment="1">
      <alignment vertical="center" wrapText="1"/>
    </xf>
    <xf numFmtId="176" fontId="18" fillId="0" borderId="99" xfId="11" applyNumberFormat="1" applyFont="1" applyBorder="1" applyAlignment="1">
      <alignment vertical="center" wrapText="1"/>
    </xf>
    <xf numFmtId="176" fontId="20" fillId="0" borderId="79" xfId="11" applyNumberFormat="1" applyFont="1" applyBorder="1" applyAlignment="1">
      <alignment horizontal="center" vertical="center" textRotation="255"/>
    </xf>
    <xf numFmtId="176" fontId="18" fillId="0" borderId="19" xfId="11" applyNumberFormat="1" applyFont="1" applyBorder="1" applyAlignment="1">
      <alignment vertical="center" wrapText="1"/>
    </xf>
    <xf numFmtId="176" fontId="18" fillId="0" borderId="20" xfId="11" applyNumberFormat="1" applyFont="1" applyBorder="1" applyAlignment="1">
      <alignment vertical="center" wrapText="1"/>
    </xf>
    <xf numFmtId="176" fontId="5" fillId="0" borderId="0" xfId="11" applyNumberFormat="1" applyFont="1" applyAlignment="1">
      <alignment horizontal="right" vertical="center"/>
    </xf>
    <xf numFmtId="176" fontId="9" fillId="0" borderId="0" xfId="11" applyNumberFormat="1" applyFont="1" applyAlignment="1">
      <alignment horizontal="center" vertical="center"/>
    </xf>
    <xf numFmtId="176" fontId="6" fillId="0" borderId="55" xfId="11" applyNumberFormat="1" applyFont="1" applyBorder="1" applyAlignment="1">
      <alignment horizontal="center" vertical="center"/>
    </xf>
    <xf numFmtId="176" fontId="20" fillId="3" borderId="127" xfId="11" applyNumberFormat="1" applyFont="1" applyFill="1" applyBorder="1" applyAlignment="1">
      <alignment horizontal="center" vertical="center"/>
    </xf>
    <xf numFmtId="176" fontId="20" fillId="3" borderId="49" xfId="11" applyNumberFormat="1" applyFont="1" applyFill="1" applyBorder="1" applyAlignment="1">
      <alignment horizontal="center" vertical="center"/>
    </xf>
    <xf numFmtId="176" fontId="20" fillId="3" borderId="93" xfId="11" applyNumberFormat="1" applyFont="1" applyFill="1" applyBorder="1" applyAlignment="1">
      <alignment horizontal="center" vertical="center"/>
    </xf>
    <xf numFmtId="176" fontId="20" fillId="3" borderId="0" xfId="11" applyNumberFormat="1" applyFont="1" applyFill="1" applyAlignment="1">
      <alignment horizontal="center" vertical="center"/>
    </xf>
    <xf numFmtId="176" fontId="20" fillId="3" borderId="325" xfId="11" applyNumberFormat="1" applyFont="1" applyFill="1" applyBorder="1" applyAlignment="1">
      <alignment horizontal="center" vertical="center" wrapText="1"/>
    </xf>
    <xf numFmtId="176" fontId="20" fillId="3" borderId="45" xfId="11" applyNumberFormat="1" applyFont="1" applyFill="1" applyBorder="1" applyAlignment="1">
      <alignment horizontal="center" vertical="center" wrapText="1"/>
    </xf>
    <xf numFmtId="176" fontId="20" fillId="3" borderId="92" xfId="11" applyNumberFormat="1" applyFont="1" applyFill="1" applyBorder="1" applyAlignment="1">
      <alignment horizontal="center" vertical="center" wrapText="1"/>
    </xf>
    <xf numFmtId="176" fontId="20" fillId="3" borderId="46" xfId="11" applyNumberFormat="1" applyFont="1" applyFill="1" applyBorder="1" applyAlignment="1">
      <alignment horizontal="center" vertical="center" wrapText="1"/>
    </xf>
    <xf numFmtId="176" fontId="20" fillId="3" borderId="297" xfId="11" applyNumberFormat="1" applyFont="1" applyFill="1" applyBorder="1" applyAlignment="1">
      <alignment horizontal="center" vertical="center" wrapText="1"/>
    </xf>
    <xf numFmtId="0" fontId="60" fillId="0" borderId="49" xfId="11" applyFont="1" applyBorder="1"/>
    <xf numFmtId="0" fontId="60" fillId="0" borderId="128" xfId="11" applyFont="1" applyBorder="1"/>
    <xf numFmtId="0" fontId="60" fillId="0" borderId="6" xfId="11" applyFont="1" applyBorder="1"/>
    <xf numFmtId="0" fontId="60" fillId="0" borderId="0" xfId="11" applyFont="1"/>
    <xf numFmtId="0" fontId="60" fillId="0" borderId="7" xfId="11" applyFont="1" applyBorder="1"/>
    <xf numFmtId="0" fontId="60" fillId="0" borderId="54" xfId="11" applyFont="1" applyBorder="1"/>
    <xf numFmtId="0" fontId="60" fillId="0" borderId="55" xfId="11" applyFont="1" applyBorder="1"/>
    <xf numFmtId="0" fontId="60" fillId="0" borderId="56" xfId="11" applyFont="1" applyBorder="1"/>
    <xf numFmtId="176" fontId="20" fillId="3" borderId="44" xfId="11" applyNumberFormat="1" applyFont="1" applyFill="1" applyBorder="1" applyAlignment="1">
      <alignment horizontal="center" vertical="center"/>
    </xf>
    <xf numFmtId="176" fontId="20" fillId="3" borderId="326" xfId="11" applyNumberFormat="1" applyFont="1" applyFill="1" applyBorder="1" applyAlignment="1">
      <alignment horizontal="center" vertical="center"/>
    </xf>
    <xf numFmtId="176" fontId="20" fillId="3" borderId="49" xfId="11" applyNumberFormat="1" applyFont="1" applyFill="1" applyBorder="1" applyAlignment="1">
      <alignment horizontal="center" vertical="center" wrapText="1"/>
    </xf>
    <xf numFmtId="176" fontId="20" fillId="3" borderId="128" xfId="11" applyNumberFormat="1" applyFont="1" applyFill="1" applyBorder="1" applyAlignment="1">
      <alignment horizontal="center" vertical="center" wrapText="1"/>
    </xf>
    <xf numFmtId="176" fontId="20" fillId="3" borderId="6" xfId="11" applyNumberFormat="1" applyFont="1" applyFill="1" applyBorder="1" applyAlignment="1">
      <alignment horizontal="center" vertical="center" wrapText="1"/>
    </xf>
    <xf numFmtId="176" fontId="20" fillId="3" borderId="0" xfId="11" applyNumberFormat="1" applyFont="1" applyFill="1" applyAlignment="1">
      <alignment horizontal="center" vertical="center" wrapText="1"/>
    </xf>
    <xf numFmtId="176" fontId="20" fillId="3" borderId="7" xfId="11" applyNumberFormat="1" applyFont="1" applyFill="1" applyBorder="1" applyAlignment="1">
      <alignment horizontal="center" vertical="center" wrapText="1"/>
    </xf>
    <xf numFmtId="176" fontId="20" fillId="3" borderId="54" xfId="11" applyNumberFormat="1" applyFont="1" applyFill="1" applyBorder="1" applyAlignment="1">
      <alignment horizontal="center" vertical="center" wrapText="1"/>
    </xf>
    <xf numFmtId="176" fontId="20" fillId="3" borderId="55" xfId="11" applyNumberFormat="1" applyFont="1" applyFill="1" applyBorder="1" applyAlignment="1">
      <alignment horizontal="center" vertical="center" wrapText="1"/>
    </xf>
    <xf numFmtId="176" fontId="20" fillId="3" borderId="56" xfId="11" applyNumberFormat="1" applyFont="1" applyFill="1" applyBorder="1" applyAlignment="1">
      <alignment horizontal="center" vertical="center" wrapText="1"/>
    </xf>
    <xf numFmtId="176" fontId="20" fillId="3" borderId="109" xfId="11" applyNumberFormat="1" applyFont="1" applyFill="1" applyBorder="1" applyAlignment="1">
      <alignment horizontal="center" vertical="center" wrapText="1"/>
    </xf>
    <xf numFmtId="176" fontId="20" fillId="3" borderId="94" xfId="11" applyNumberFormat="1" applyFont="1" applyFill="1" applyBorder="1" applyAlignment="1">
      <alignment horizontal="center" vertical="center" wrapText="1"/>
    </xf>
    <xf numFmtId="176" fontId="20" fillId="3" borderId="57" xfId="11" applyNumberFormat="1" applyFont="1" applyFill="1" applyBorder="1" applyAlignment="1">
      <alignment horizontal="center" vertical="center" wrapText="1"/>
    </xf>
    <xf numFmtId="176" fontId="20" fillId="3" borderId="18" xfId="11" applyNumberFormat="1" applyFont="1" applyFill="1" applyBorder="1" applyAlignment="1">
      <alignment horizontal="center" vertical="center" wrapText="1"/>
    </xf>
    <xf numFmtId="0" fontId="60" fillId="0" borderId="19" xfId="11" applyFont="1" applyBorder="1"/>
    <xf numFmtId="0" fontId="60" fillId="0" borderId="20" xfId="11" applyFont="1" applyBorder="1"/>
    <xf numFmtId="176" fontId="21" fillId="3" borderId="20" xfId="11" applyNumberFormat="1" applyFont="1" applyFill="1" applyBorder="1" applyAlignment="1">
      <alignment horizontal="center" vertical="center" wrapText="1"/>
    </xf>
    <xf numFmtId="176" fontId="21" fillId="3" borderId="7" xfId="11" applyNumberFormat="1" applyFont="1" applyFill="1" applyBorder="1" applyAlignment="1">
      <alignment horizontal="center" vertical="center" wrapText="1"/>
    </xf>
    <xf numFmtId="176" fontId="21" fillId="3" borderId="56" xfId="11" applyNumberFormat="1" applyFont="1" applyFill="1" applyBorder="1" applyAlignment="1">
      <alignment horizontal="center" vertical="center" wrapText="1"/>
    </xf>
    <xf numFmtId="176" fontId="21" fillId="3" borderId="18" xfId="11" applyNumberFormat="1" applyFont="1" applyFill="1" applyBorder="1" applyAlignment="1">
      <alignment horizontal="center" vertical="center" wrapText="1"/>
    </xf>
    <xf numFmtId="176" fontId="21" fillId="3" borderId="19" xfId="11" applyNumberFormat="1" applyFont="1" applyFill="1" applyBorder="1" applyAlignment="1">
      <alignment horizontal="center" vertical="center" wrapText="1"/>
    </xf>
    <xf numFmtId="176" fontId="21" fillId="3" borderId="6" xfId="11" applyNumberFormat="1" applyFont="1" applyFill="1" applyBorder="1" applyAlignment="1">
      <alignment horizontal="center" vertical="center" wrapText="1"/>
    </xf>
    <xf numFmtId="176" fontId="21" fillId="3" borderId="0" xfId="11" applyNumberFormat="1" applyFont="1" applyFill="1" applyAlignment="1">
      <alignment horizontal="center" vertical="center" wrapText="1"/>
    </xf>
    <xf numFmtId="176" fontId="21" fillId="3" borderId="54" xfId="11" applyNumberFormat="1" applyFont="1" applyFill="1" applyBorder="1" applyAlignment="1">
      <alignment horizontal="center" vertical="center" wrapText="1"/>
    </xf>
    <xf numFmtId="176" fontId="21" fillId="3" borderId="55" xfId="11" applyNumberFormat="1"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10" xfId="13" applyFont="1" applyFill="1" applyBorder="1" applyAlignment="1">
      <alignment horizontal="center" vertical="center" wrapText="1"/>
    </xf>
    <xf numFmtId="0" fontId="18" fillId="3" borderId="6"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7" xfId="13" applyFont="1" applyFill="1" applyBorder="1" applyAlignment="1">
      <alignment horizontal="center" vertical="center" wrapText="1"/>
    </xf>
    <xf numFmtId="0" fontId="18" fillId="3" borderId="54" xfId="13" applyFont="1" applyFill="1" applyBorder="1" applyAlignment="1">
      <alignment horizontal="center" vertical="center" wrapText="1"/>
    </xf>
    <xf numFmtId="0" fontId="18" fillId="3" borderId="55" xfId="13" applyFont="1" applyFill="1" applyBorder="1" applyAlignment="1">
      <alignment horizontal="center" vertical="center" wrapText="1"/>
    </xf>
    <xf numFmtId="0" fontId="18" fillId="3" borderId="56" xfId="13" applyFont="1" applyFill="1" applyBorder="1" applyAlignment="1">
      <alignment horizontal="center" vertical="center" wrapText="1"/>
    </xf>
    <xf numFmtId="0" fontId="18" fillId="2" borderId="9" xfId="13" applyFont="1" applyFill="1" applyBorder="1" applyAlignment="1">
      <alignment horizontal="left" vertical="center" shrinkToFit="1"/>
    </xf>
    <xf numFmtId="0" fontId="18" fillId="2" borderId="340" xfId="13" applyFont="1" applyFill="1" applyBorder="1" applyAlignment="1">
      <alignment horizontal="left" vertical="center" shrinkToFit="1"/>
    </xf>
    <xf numFmtId="0" fontId="18" fillId="2" borderId="0" xfId="13" applyFont="1" applyFill="1" applyAlignment="1">
      <alignment horizontal="left" vertical="center" shrinkToFit="1"/>
    </xf>
    <xf numFmtId="0" fontId="18" fillId="2" borderId="94" xfId="13" applyFont="1" applyFill="1" applyBorder="1" applyAlignment="1">
      <alignment horizontal="left" vertical="center" shrinkToFit="1"/>
    </xf>
    <xf numFmtId="0" fontId="18" fillId="2" borderId="55" xfId="13" applyFont="1" applyFill="1" applyBorder="1" applyAlignment="1">
      <alignment horizontal="left" vertical="center" shrinkToFit="1"/>
    </xf>
    <xf numFmtId="0" fontId="18" fillId="2" borderId="57" xfId="13" applyFont="1" applyFill="1" applyBorder="1" applyAlignment="1">
      <alignment horizontal="left" vertical="center" shrinkToFit="1"/>
    </xf>
    <xf numFmtId="0" fontId="18" fillId="3" borderId="18" xfId="13" applyFont="1" applyFill="1" applyBorder="1" applyAlignment="1">
      <alignment horizontal="center" vertical="center" wrapText="1" shrinkToFit="1"/>
    </xf>
    <xf numFmtId="0" fontId="18" fillId="3" borderId="19" xfId="13" applyFont="1" applyFill="1" applyBorder="1" applyAlignment="1">
      <alignment horizontal="center" vertical="center" shrinkToFit="1"/>
    </xf>
    <xf numFmtId="0" fontId="18" fillId="3" borderId="20" xfId="13" applyFont="1" applyFill="1" applyBorder="1" applyAlignment="1">
      <alignment horizontal="center" vertical="center" shrinkToFit="1"/>
    </xf>
    <xf numFmtId="0" fontId="18" fillId="3" borderId="16" xfId="13" applyFont="1" applyFill="1" applyBorder="1" applyAlignment="1">
      <alignment horizontal="center" vertical="center" shrinkToFit="1"/>
    </xf>
    <xf numFmtId="0" fontId="18" fillId="3" borderId="38" xfId="13" applyFont="1" applyFill="1" applyBorder="1" applyAlignment="1">
      <alignment horizontal="center" vertical="center" shrinkToFit="1"/>
    </xf>
    <xf numFmtId="0" fontId="18" fillId="3" borderId="17" xfId="13" applyFont="1" applyFill="1" applyBorder="1" applyAlignment="1">
      <alignment horizontal="center" vertical="center" shrinkToFit="1"/>
    </xf>
    <xf numFmtId="0" fontId="18" fillId="2" borderId="19" xfId="13" applyFont="1" applyFill="1" applyBorder="1" applyAlignment="1">
      <alignment horizontal="left" vertical="center" shrinkToFit="1"/>
    </xf>
    <xf numFmtId="0" fontId="18" fillId="2" borderId="66" xfId="13" applyFont="1" applyFill="1" applyBorder="1" applyAlignment="1">
      <alignment horizontal="left" vertical="center" shrinkToFit="1"/>
    </xf>
    <xf numFmtId="0" fontId="18" fillId="2" borderId="38" xfId="13" applyFont="1" applyFill="1" applyBorder="1" applyAlignment="1">
      <alignment horizontal="left" vertical="center" shrinkToFit="1"/>
    </xf>
    <xf numFmtId="0" fontId="18" fillId="2" borderId="53" xfId="13" applyFont="1" applyFill="1" applyBorder="1" applyAlignment="1">
      <alignment horizontal="left" vertical="center" shrinkToFit="1"/>
    </xf>
    <xf numFmtId="0" fontId="18" fillId="3" borderId="65" xfId="13" applyFont="1" applyFill="1" applyBorder="1" applyAlignment="1">
      <alignment horizontal="center" vertical="center" shrinkToFit="1"/>
    </xf>
    <xf numFmtId="0" fontId="18" fillId="3" borderId="41" xfId="13" applyFont="1" applyFill="1" applyBorder="1" applyAlignment="1">
      <alignment horizontal="center" vertical="center" shrinkToFit="1"/>
    </xf>
    <xf numFmtId="0" fontId="18" fillId="3" borderId="152" xfId="13" applyFont="1" applyFill="1" applyBorder="1" applyAlignment="1">
      <alignment horizontal="center" vertical="center" shrinkToFit="1"/>
    </xf>
    <xf numFmtId="0" fontId="18" fillId="2" borderId="41" xfId="13" applyFont="1" applyFill="1" applyBorder="1" applyAlignment="1">
      <alignment horizontal="center" vertical="center"/>
    </xf>
    <xf numFmtId="0" fontId="18" fillId="2" borderId="51" xfId="13" applyFont="1" applyFill="1" applyBorder="1" applyAlignment="1">
      <alignment horizontal="left" vertical="center" indent="1" shrinkToFit="1"/>
    </xf>
    <xf numFmtId="0" fontId="18" fillId="2" borderId="318" xfId="13" applyFont="1" applyFill="1" applyBorder="1" applyAlignment="1">
      <alignment horizontal="left" vertical="center" indent="1" shrinkToFit="1"/>
    </xf>
    <xf numFmtId="0" fontId="18" fillId="2" borderId="339" xfId="13" applyFont="1" applyFill="1" applyBorder="1" applyAlignment="1">
      <alignment horizontal="left" vertical="center" indent="1" shrinkToFit="1"/>
    </xf>
    <xf numFmtId="0" fontId="18" fillId="3" borderId="6" xfId="13" applyFont="1" applyFill="1" applyBorder="1" applyAlignment="1">
      <alignment horizontal="center" vertical="center" shrinkToFit="1"/>
    </xf>
    <xf numFmtId="0" fontId="18" fillId="3" borderId="0" xfId="13" applyFont="1" applyFill="1" applyAlignment="1">
      <alignment horizontal="center" vertical="center" shrinkToFit="1"/>
    </xf>
    <xf numFmtId="0" fontId="18" fillId="3" borderId="7" xfId="13" applyFont="1" applyFill="1" applyBorder="1" applyAlignment="1">
      <alignment horizontal="center" vertical="center" shrinkToFit="1"/>
    </xf>
    <xf numFmtId="0" fontId="18" fillId="2" borderId="153" xfId="13" applyFont="1" applyFill="1" applyBorder="1" applyAlignment="1">
      <alignment horizontal="center" vertical="center" textRotation="255"/>
    </xf>
    <xf numFmtId="0" fontId="18" fillId="2" borderId="85" xfId="13" applyFont="1" applyFill="1" applyBorder="1" applyAlignment="1">
      <alignment horizontal="center" vertical="center" textRotation="255"/>
    </xf>
    <xf numFmtId="0" fontId="18" fillId="2" borderId="156" xfId="13" applyFont="1" applyFill="1" applyBorder="1" applyAlignment="1">
      <alignment horizontal="center" vertical="center" textRotation="255"/>
    </xf>
    <xf numFmtId="0" fontId="18" fillId="3" borderId="297" xfId="13" applyFont="1" applyFill="1" applyBorder="1" applyAlignment="1">
      <alignment horizontal="center" vertical="center"/>
    </xf>
    <xf numFmtId="0" fontId="18" fillId="3" borderId="49" xfId="13" applyFont="1" applyFill="1" applyBorder="1" applyAlignment="1">
      <alignment horizontal="center" vertical="center"/>
    </xf>
    <xf numFmtId="0" fontId="18" fillId="3" borderId="128" xfId="13" applyFont="1" applyFill="1" applyBorder="1" applyAlignment="1">
      <alignment horizontal="center" vertical="center"/>
    </xf>
    <xf numFmtId="0" fontId="18" fillId="3" borderId="16" xfId="13" applyFont="1" applyFill="1" applyBorder="1" applyAlignment="1">
      <alignment horizontal="center" vertical="center"/>
    </xf>
    <xf numFmtId="0" fontId="18" fillId="3" borderId="38" xfId="13" applyFont="1" applyFill="1" applyBorder="1" applyAlignment="1">
      <alignment horizontal="center" vertical="center"/>
    </xf>
    <xf numFmtId="0" fontId="18" fillId="3" borderId="17" xfId="13" applyFont="1" applyFill="1" applyBorder="1" applyAlignment="1">
      <alignment horizontal="center" vertical="center"/>
    </xf>
    <xf numFmtId="0" fontId="20" fillId="2" borderId="41" xfId="13" applyFont="1" applyFill="1" applyBorder="1" applyAlignment="1">
      <alignment horizontal="left" vertical="center" indent="1" shrinkToFit="1"/>
    </xf>
    <xf numFmtId="0" fontId="20" fillId="2" borderId="67" xfId="13" applyFont="1" applyFill="1" applyBorder="1" applyAlignment="1">
      <alignment horizontal="left" vertical="center" indent="1" shrinkToFit="1"/>
    </xf>
    <xf numFmtId="0" fontId="60" fillId="0" borderId="318" xfId="13" applyFont="1" applyBorder="1" applyAlignment="1">
      <alignment horizontal="left" vertical="center" indent="1" shrinkToFit="1"/>
    </xf>
    <xf numFmtId="0" fontId="60" fillId="0" borderId="339" xfId="13" applyFont="1" applyBorder="1" applyAlignment="1">
      <alignment horizontal="left" vertical="center" indent="1" shrinkToFit="1"/>
    </xf>
    <xf numFmtId="0" fontId="18" fillId="3" borderId="33" xfId="13" applyFont="1" applyFill="1" applyBorder="1" applyAlignment="1">
      <alignment horizontal="center" vertical="center"/>
    </xf>
    <xf numFmtId="0" fontId="18" fillId="3" borderId="42"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18" xfId="13" applyFont="1" applyFill="1" applyBorder="1" applyAlignment="1">
      <alignment horizontal="center" vertical="center" wrapText="1"/>
    </xf>
    <xf numFmtId="0" fontId="18" fillId="3" borderId="19" xfId="13" applyFont="1" applyFill="1" applyBorder="1" applyAlignment="1">
      <alignment horizontal="center" vertical="center"/>
    </xf>
    <xf numFmtId="0" fontId="18" fillId="3" borderId="20" xfId="13" applyFont="1" applyFill="1" applyBorder="1" applyAlignment="1">
      <alignment horizontal="center" vertical="center"/>
    </xf>
    <xf numFmtId="0" fontId="18" fillId="3" borderId="18" xfId="13" applyFont="1" applyFill="1" applyBorder="1" applyAlignment="1">
      <alignment horizontal="center" vertical="center"/>
    </xf>
    <xf numFmtId="0" fontId="9" fillId="2" borderId="0" xfId="13" applyFont="1" applyFill="1" applyAlignment="1">
      <alignment horizontal="center" vertical="center"/>
    </xf>
    <xf numFmtId="0" fontId="5" fillId="2" borderId="55" xfId="13" applyFont="1" applyFill="1" applyBorder="1" applyAlignment="1">
      <alignment horizontal="center" vertical="center"/>
    </xf>
    <xf numFmtId="0" fontId="18" fillId="3" borderId="89" xfId="13" applyFont="1" applyFill="1" applyBorder="1" applyAlignment="1">
      <alignment horizontal="center" vertical="center"/>
    </xf>
    <xf numFmtId="0" fontId="18" fillId="3" borderId="77" xfId="13" applyFont="1" applyFill="1" applyBorder="1" applyAlignment="1">
      <alignment horizontal="center" vertical="center"/>
    </xf>
    <xf numFmtId="0" fontId="11" fillId="0" borderId="341" xfId="8" applyFont="1" applyBorder="1" applyAlignment="1">
      <alignment horizontal="left" vertical="center" shrinkToFit="1"/>
    </xf>
    <xf numFmtId="0" fontId="11" fillId="0" borderId="342" xfId="8" applyFont="1" applyBorder="1" applyAlignment="1">
      <alignment horizontal="left" vertical="center" shrinkToFit="1"/>
    </xf>
    <xf numFmtId="0" fontId="4" fillId="0" borderId="16" xfId="8" applyFont="1" applyBorder="1" applyAlignment="1">
      <alignment horizontal="left" vertical="center" shrinkToFit="1"/>
    </xf>
    <xf numFmtId="0" fontId="4" fillId="0" borderId="38" xfId="8" applyFont="1" applyBorder="1" applyAlignment="1">
      <alignment horizontal="left" vertical="center" shrinkToFit="1"/>
    </xf>
    <xf numFmtId="0" fontId="4" fillId="0" borderId="17" xfId="8" applyFont="1" applyBorder="1" applyAlignment="1">
      <alignment horizontal="left" vertical="center" shrinkToFit="1"/>
    </xf>
    <xf numFmtId="0" fontId="11" fillId="0" borderId="33" xfId="8" applyFont="1" applyBorder="1" applyAlignment="1">
      <alignment horizontal="center" vertical="center"/>
    </xf>
    <xf numFmtId="0" fontId="11" fillId="0" borderId="34" xfId="8" applyFont="1" applyBorder="1" applyAlignment="1">
      <alignment horizontal="center" vertical="center"/>
    </xf>
    <xf numFmtId="0" fontId="11" fillId="0" borderId="18" xfId="8" applyFont="1" applyBorder="1" applyAlignment="1">
      <alignment horizontal="center" vertical="center"/>
    </xf>
    <xf numFmtId="0" fontId="11" fillId="0" borderId="20" xfId="8" applyFont="1" applyBorder="1" applyAlignment="1">
      <alignment horizontal="center" vertical="center"/>
    </xf>
    <xf numFmtId="0" fontId="11" fillId="0" borderId="16" xfId="8" applyFont="1" applyBorder="1" applyAlignment="1">
      <alignment horizontal="center" vertical="center"/>
    </xf>
    <xf numFmtId="0" fontId="11" fillId="0" borderId="17" xfId="8" applyFont="1" applyBorder="1" applyAlignment="1">
      <alignment horizontal="center" vertical="center"/>
    </xf>
    <xf numFmtId="0" fontId="4" fillId="0" borderId="18" xfId="8" applyFont="1" applyBorder="1" applyAlignment="1">
      <alignment horizontal="left" vertical="center" indent="1" shrinkToFit="1"/>
    </xf>
    <xf numFmtId="0" fontId="4" fillId="0" borderId="19" xfId="8" applyFont="1" applyBorder="1" applyAlignment="1">
      <alignment horizontal="left" vertical="center" indent="1" shrinkToFit="1"/>
    </xf>
    <xf numFmtId="0" fontId="4" fillId="0" borderId="20" xfId="8" applyFont="1" applyBorder="1" applyAlignment="1">
      <alignment horizontal="left" vertical="center" indent="1" shrinkToFit="1"/>
    </xf>
    <xf numFmtId="0" fontId="4" fillId="0" borderId="16" xfId="8" applyFont="1" applyBorder="1" applyAlignment="1">
      <alignment horizontal="left" vertical="center" indent="1" shrinkToFit="1"/>
    </xf>
    <xf numFmtId="0" fontId="4" fillId="0" borderId="38" xfId="8" applyFont="1" applyBorder="1" applyAlignment="1">
      <alignment horizontal="left" vertical="center" indent="1" shrinkToFit="1"/>
    </xf>
    <xf numFmtId="0" fontId="4" fillId="0" borderId="17" xfId="8" applyFont="1" applyBorder="1" applyAlignment="1">
      <alignment horizontal="left" vertical="center" indent="1" shrinkToFit="1"/>
    </xf>
    <xf numFmtId="0" fontId="11" fillId="0" borderId="31" xfId="8" applyFont="1" applyBorder="1" applyAlignment="1">
      <alignment horizontal="center" vertical="center" textRotation="255"/>
    </xf>
    <xf numFmtId="0" fontId="11" fillId="0" borderId="44" xfId="8" applyFont="1" applyBorder="1" applyAlignment="1">
      <alignment horizontal="center" vertical="center" textRotation="255"/>
    </xf>
    <xf numFmtId="0" fontId="11" fillId="0" borderId="19" xfId="8" applyFont="1" applyBorder="1" applyAlignment="1">
      <alignment horizontal="left" vertical="center" shrinkToFit="1"/>
    </xf>
    <xf numFmtId="0" fontId="11" fillId="0" borderId="20" xfId="8" applyFont="1" applyBorder="1" applyAlignment="1">
      <alignment horizontal="left" vertical="center" shrinkToFit="1"/>
    </xf>
    <xf numFmtId="0" fontId="4" fillId="0" borderId="164" xfId="8" applyFont="1" applyBorder="1" applyAlignment="1">
      <alignment horizontal="left" vertical="center" shrinkToFit="1"/>
    </xf>
    <xf numFmtId="0" fontId="4" fillId="0" borderId="163" xfId="8" applyFont="1" applyBorder="1" applyAlignment="1">
      <alignment horizontal="left" vertical="center" shrinkToFit="1"/>
    </xf>
    <xf numFmtId="0" fontId="4" fillId="0" borderId="174" xfId="8" applyFont="1" applyBorder="1" applyAlignment="1">
      <alignment horizontal="left" vertical="center" shrinkToFit="1"/>
    </xf>
    <xf numFmtId="0" fontId="11" fillId="0" borderId="42" xfId="8" applyFont="1" applyBorder="1" applyAlignment="1">
      <alignment horizontal="center" vertical="center" wrapText="1" shrinkToFit="1"/>
    </xf>
    <xf numFmtId="0" fontId="11" fillId="0" borderId="34" xfId="8" applyFont="1" applyBorder="1" applyAlignment="1">
      <alignment horizontal="center" vertical="center" wrapText="1" shrinkToFit="1"/>
    </xf>
    <xf numFmtId="0" fontId="11" fillId="0" borderId="393" xfId="8" applyFont="1" applyBorder="1" applyAlignment="1">
      <alignment horizontal="left" vertical="center" shrinkToFit="1"/>
    </xf>
    <xf numFmtId="0" fontId="11" fillId="0" borderId="394" xfId="8" applyFont="1" applyBorder="1" applyAlignment="1">
      <alignment horizontal="left" vertical="center" shrinkToFit="1"/>
    </xf>
    <xf numFmtId="0" fontId="11" fillId="0" borderId="31" xfId="8" applyFont="1" applyBorder="1" applyAlignment="1">
      <alignment horizontal="center" vertical="center" textRotation="255" wrapText="1" shrinkToFit="1"/>
    </xf>
    <xf numFmtId="0" fontId="11" fillId="0" borderId="43" xfId="8" applyFont="1" applyBorder="1" applyAlignment="1">
      <alignment horizontal="center" vertical="center" textRotation="255" wrapText="1" shrinkToFit="1"/>
    </xf>
    <xf numFmtId="0" fontId="11" fillId="0" borderId="38" xfId="8" applyFont="1" applyBorder="1" applyAlignment="1">
      <alignment vertical="center" wrapText="1" shrinkToFit="1"/>
    </xf>
    <xf numFmtId="0" fontId="11" fillId="0" borderId="17" xfId="8" applyFont="1" applyBorder="1" applyAlignment="1">
      <alignment vertical="center" wrapText="1" shrinkToFit="1"/>
    </xf>
    <xf numFmtId="0" fontId="9" fillId="0" borderId="0" xfId="8" applyFont="1" applyAlignment="1">
      <alignment horizontal="center" vertical="top"/>
    </xf>
    <xf numFmtId="0" fontId="5" fillId="0" borderId="0" xfId="8" applyFont="1" applyAlignment="1">
      <alignment horizontal="right" vertical="center"/>
    </xf>
    <xf numFmtId="0" fontId="4" fillId="0" borderId="18" xfId="8" applyFont="1" applyBorder="1" applyAlignment="1">
      <alignment horizontal="center" vertical="center" shrinkToFit="1"/>
    </xf>
    <xf numFmtId="0" fontId="4" fillId="0" borderId="20" xfId="8" applyFont="1" applyBorder="1" applyAlignment="1">
      <alignment horizontal="center" vertical="center" shrinkToFit="1"/>
    </xf>
    <xf numFmtId="0" fontId="4" fillId="0" borderId="16" xfId="8" applyFont="1" applyBorder="1" applyAlignment="1">
      <alignment horizontal="center" vertical="center" shrinkToFit="1"/>
    </xf>
    <xf numFmtId="0" fontId="4" fillId="0" borderId="17" xfId="8" applyFont="1" applyBorder="1" applyAlignment="1">
      <alignment horizontal="center" vertical="center" shrinkToFit="1"/>
    </xf>
    <xf numFmtId="0" fontId="8" fillId="0" borderId="0" xfId="8" applyFont="1" applyAlignment="1">
      <alignment shrinkToFit="1"/>
    </xf>
    <xf numFmtId="0" fontId="4" fillId="0" borderId="33" xfId="8" applyFont="1" applyBorder="1">
      <alignment vertical="center"/>
    </xf>
    <xf numFmtId="0" fontId="4" fillId="0" borderId="42" xfId="8" applyFont="1" applyBorder="1">
      <alignment vertical="center"/>
    </xf>
    <xf numFmtId="0" fontId="4" fillId="0" borderId="34" xfId="8" applyFont="1" applyBorder="1">
      <alignment vertical="center"/>
    </xf>
    <xf numFmtId="0" fontId="26" fillId="0" borderId="0" xfId="8" applyFont="1" applyAlignment="1">
      <alignment horizontal="right" vertical="center"/>
    </xf>
    <xf numFmtId="0" fontId="65" fillId="0" borderId="0" xfId="8" applyFont="1" applyAlignment="1">
      <alignment vertical="center" shrinkToFit="1"/>
    </xf>
    <xf numFmtId="0" fontId="26" fillId="0" borderId="0" xfId="8" applyFont="1" applyAlignment="1">
      <alignment vertical="center" shrinkToFit="1"/>
    </xf>
    <xf numFmtId="0" fontId="26" fillId="0" borderId="0" xfId="8" applyFont="1" applyAlignment="1">
      <alignment vertical="center" wrapText="1"/>
    </xf>
    <xf numFmtId="0" fontId="26" fillId="0" borderId="42" xfId="8" applyFont="1" applyBorder="1">
      <alignment vertical="center"/>
    </xf>
    <xf numFmtId="0" fontId="26" fillId="0" borderId="34" xfId="8" applyFont="1" applyBorder="1">
      <alignment vertical="center"/>
    </xf>
    <xf numFmtId="0" fontId="4" fillId="0" borderId="0" xfId="8" applyFont="1" applyAlignment="1">
      <alignment vertical="center" wrapText="1"/>
    </xf>
    <xf numFmtId="0" fontId="4" fillId="0" borderId="33" xfId="8" applyFont="1" applyBorder="1" applyAlignment="1">
      <alignment vertical="center" shrinkToFit="1"/>
    </xf>
    <xf numFmtId="0" fontId="4" fillId="0" borderId="42" xfId="8" applyFont="1" applyBorder="1" applyAlignment="1">
      <alignment vertical="center" shrinkToFit="1"/>
    </xf>
    <xf numFmtId="0" fontId="4" fillId="0" borderId="34" xfId="8" applyFont="1" applyBorder="1" applyAlignment="1">
      <alignment vertical="center" shrinkToFit="1"/>
    </xf>
    <xf numFmtId="0" fontId="9" fillId="0" borderId="0" xfId="8" applyFont="1" applyAlignment="1">
      <alignment horizontal="center" vertical="center"/>
    </xf>
    <xf numFmtId="0" fontId="28" fillId="0" borderId="0" xfId="8" applyFont="1" applyAlignment="1">
      <alignment horizontal="center" vertical="center"/>
    </xf>
    <xf numFmtId="0" fontId="88" fillId="0" borderId="0" xfId="8" applyFont="1" applyAlignment="1">
      <alignment horizontal="center" vertical="center"/>
    </xf>
    <xf numFmtId="49" fontId="66" fillId="0" borderId="1" xfId="8" applyNumberFormat="1" applyFont="1" applyBorder="1" applyAlignment="1">
      <alignment horizontal="center" vertical="center"/>
    </xf>
    <xf numFmtId="0" fontId="66" fillId="0" borderId="0" xfId="8" applyFont="1">
      <alignment vertical="center"/>
    </xf>
    <xf numFmtId="0" fontId="66" fillId="0" borderId="0" xfId="8" applyFont="1" applyAlignment="1">
      <alignment vertical="center" shrinkToFit="1"/>
    </xf>
    <xf numFmtId="49" fontId="66" fillId="0" borderId="38" xfId="8" applyNumberFormat="1" applyFont="1" applyBorder="1" applyAlignment="1">
      <alignment horizontal="left" vertical="center"/>
    </xf>
    <xf numFmtId="0" fontId="65" fillId="0" borderId="0" xfId="8" applyFont="1" applyAlignment="1">
      <alignment horizontal="left" vertical="center" shrinkToFit="1"/>
    </xf>
    <xf numFmtId="0" fontId="66" fillId="0" borderId="0" xfId="8" applyFont="1" applyAlignment="1">
      <alignment horizontal="left" vertical="top" wrapText="1"/>
    </xf>
    <xf numFmtId="0" fontId="65" fillId="0" borderId="24" xfId="8" applyFont="1" applyBorder="1" applyAlignment="1">
      <alignment horizontal="center" vertical="center"/>
    </xf>
    <xf numFmtId="0" fontId="65" fillId="0" borderId="26" xfId="8" applyFont="1" applyBorder="1" applyAlignment="1">
      <alignment horizontal="center" vertical="center"/>
    </xf>
    <xf numFmtId="0" fontId="65" fillId="0" borderId="194" xfId="8" applyFont="1" applyBorder="1" applyAlignment="1">
      <alignment horizontal="center" vertical="center"/>
    </xf>
    <xf numFmtId="0" fontId="65" fillId="0" borderId="375" xfId="8" applyFont="1" applyBorder="1" applyAlignment="1">
      <alignment horizontal="center" vertical="center"/>
    </xf>
    <xf numFmtId="0" fontId="68" fillId="0" borderId="33" xfId="8" applyFont="1" applyBorder="1" applyAlignment="1">
      <alignment horizontal="center" vertical="center" shrinkToFit="1"/>
    </xf>
    <xf numFmtId="0" fontId="68" fillId="0" borderId="34" xfId="8" applyFont="1" applyBorder="1" applyAlignment="1">
      <alignment horizontal="center" vertical="center" shrinkToFit="1"/>
    </xf>
    <xf numFmtId="0" fontId="68" fillId="0" borderId="19" xfId="8" applyFont="1" applyBorder="1" applyAlignment="1">
      <alignment horizontal="left" vertical="top" wrapText="1"/>
    </xf>
    <xf numFmtId="0" fontId="68" fillId="0" borderId="0" xfId="8" applyFont="1" applyAlignment="1">
      <alignment horizontal="left" vertical="top" wrapText="1"/>
    </xf>
    <xf numFmtId="0" fontId="67" fillId="0" borderId="0" xfId="8" applyFont="1">
      <alignment vertical="center"/>
    </xf>
    <xf numFmtId="0" fontId="65" fillId="0" borderId="41" xfId="8" applyFont="1" applyBorder="1" applyAlignment="1">
      <alignment horizontal="left" vertical="center"/>
    </xf>
    <xf numFmtId="0" fontId="65" fillId="0" borderId="152" xfId="8" applyFont="1" applyBorder="1" applyAlignment="1">
      <alignment horizontal="left" vertical="center"/>
    </xf>
    <xf numFmtId="0" fontId="65" fillId="0" borderId="33" xfId="8" applyFont="1" applyBorder="1" applyAlignment="1">
      <alignment horizontal="left" vertical="center" wrapText="1"/>
    </xf>
    <xf numFmtId="0" fontId="65" fillId="0" borderId="42" xfId="8" applyFont="1" applyBorder="1" applyAlignment="1">
      <alignment horizontal="left" vertical="center" wrapText="1"/>
    </xf>
    <xf numFmtId="0" fontId="65" fillId="0" borderId="34" xfId="8" applyFont="1" applyBorder="1" applyAlignment="1">
      <alignment horizontal="left" vertical="center" wrapText="1"/>
    </xf>
    <xf numFmtId="0" fontId="65" fillId="0" borderId="25" xfId="8" applyFont="1" applyBorder="1" applyAlignment="1">
      <alignment horizontal="left" vertical="center"/>
    </xf>
    <xf numFmtId="0" fontId="65" fillId="0" borderId="26" xfId="8" applyFont="1" applyBorder="1" applyAlignment="1">
      <alignment horizontal="left" vertical="center"/>
    </xf>
    <xf numFmtId="0" fontId="65" fillId="0" borderId="51" xfId="8" applyFont="1" applyBorder="1" applyAlignment="1">
      <alignment horizontal="center" vertical="center"/>
    </xf>
    <xf numFmtId="0" fontId="65" fillId="0" borderId="52" xfId="8" applyFont="1" applyBorder="1" applyAlignment="1">
      <alignment horizontal="center" vertical="center"/>
    </xf>
    <xf numFmtId="0" fontId="65" fillId="0" borderId="38" xfId="8" applyFont="1" applyBorder="1" applyAlignment="1">
      <alignment horizontal="left" vertical="center"/>
    </xf>
    <xf numFmtId="0" fontId="65" fillId="0" borderId="17" xfId="8" applyFont="1" applyBorder="1" applyAlignment="1">
      <alignment horizontal="left" vertical="center"/>
    </xf>
    <xf numFmtId="0" fontId="4" fillId="0" borderId="38" xfId="8" applyFont="1" applyBorder="1" applyAlignment="1">
      <alignment horizontal="left" vertical="center"/>
    </xf>
    <xf numFmtId="0" fontId="4" fillId="0" borderId="17" xfId="8" applyFont="1" applyBorder="1" applyAlignment="1">
      <alignment horizontal="left" vertical="center"/>
    </xf>
    <xf numFmtId="0" fontId="65" fillId="0" borderId="1" xfId="8" applyFont="1" applyBorder="1" applyAlignment="1">
      <alignment horizontal="center" vertical="center"/>
    </xf>
    <xf numFmtId="0" fontId="65" fillId="0" borderId="33" xfId="8" applyFont="1" applyBorder="1" applyAlignment="1">
      <alignment horizontal="center" vertical="center"/>
    </xf>
    <xf numFmtId="0" fontId="65" fillId="0" borderId="34" xfId="8" applyFont="1" applyBorder="1" applyAlignment="1">
      <alignment horizontal="center" vertical="center"/>
    </xf>
    <xf numFmtId="0" fontId="4" fillId="0" borderId="42" xfId="8" applyFont="1" applyBorder="1" applyAlignment="1">
      <alignment horizontal="left" vertical="center" wrapText="1"/>
    </xf>
    <xf numFmtId="0" fontId="4" fillId="0" borderId="34" xfId="8" applyFont="1" applyBorder="1" applyAlignment="1">
      <alignment horizontal="left" vertical="center" wrapText="1"/>
    </xf>
    <xf numFmtId="0" fontId="10" fillId="0" borderId="19" xfId="8" applyFont="1" applyBorder="1" applyAlignment="1">
      <alignment horizontal="left" vertical="top" wrapText="1"/>
    </xf>
    <xf numFmtId="0" fontId="4" fillId="0" borderId="33" xfId="8" applyFont="1" applyBorder="1" applyAlignment="1">
      <alignment horizontal="left" vertical="center" wrapText="1"/>
    </xf>
    <xf numFmtId="0" fontId="68" fillId="0" borderId="0" xfId="8" applyFont="1" applyAlignment="1">
      <alignment horizontal="left" wrapText="1"/>
    </xf>
    <xf numFmtId="198" fontId="4" fillId="0" borderId="38" xfId="8" applyNumberFormat="1" applyFont="1" applyBorder="1" applyAlignment="1">
      <alignment horizontal="left" vertical="center"/>
    </xf>
    <xf numFmtId="198" fontId="4" fillId="0" borderId="17" xfId="8" applyNumberFormat="1" applyFont="1" applyBorder="1" applyAlignment="1">
      <alignment horizontal="left" vertical="center"/>
    </xf>
    <xf numFmtId="0" fontId="65" fillId="0" borderId="0" xfId="8" applyFont="1" applyAlignment="1">
      <alignment horizontal="left" vertical="center" indent="1"/>
    </xf>
    <xf numFmtId="0" fontId="65" fillId="0" borderId="7" xfId="8" applyFont="1" applyBorder="1" applyAlignment="1">
      <alignment horizontal="left" vertical="center" indent="1"/>
    </xf>
    <xf numFmtId="0" fontId="66" fillId="0" borderId="0" xfId="14" applyFont="1" applyAlignment="1">
      <alignment horizontal="right" vertical="center"/>
    </xf>
    <xf numFmtId="0" fontId="66" fillId="0" borderId="0" xfId="14" applyFont="1" applyAlignment="1">
      <alignment vertical="center" shrinkToFit="1"/>
    </xf>
    <xf numFmtId="0" fontId="66" fillId="0" borderId="0" xfId="14" applyFont="1" applyAlignment="1">
      <alignment vertical="top" wrapText="1" shrinkToFit="1"/>
    </xf>
    <xf numFmtId="0" fontId="66" fillId="0" borderId="0" xfId="14" applyFont="1">
      <alignment vertical="center"/>
    </xf>
    <xf numFmtId="0" fontId="89" fillId="0" borderId="0" xfId="14" applyFont="1" applyAlignment="1">
      <alignment horizontal="center" vertical="center"/>
    </xf>
    <xf numFmtId="38" fontId="32" fillId="0" borderId="125" xfId="4" applyFont="1" applyFill="1" applyBorder="1" applyAlignment="1">
      <alignment vertical="center"/>
    </xf>
    <xf numFmtId="38" fontId="32" fillId="0" borderId="89" xfId="4" applyFont="1" applyFill="1" applyBorder="1" applyAlignment="1">
      <alignment vertical="center"/>
    </xf>
    <xf numFmtId="38" fontId="32" fillId="0" borderId="77" xfId="4" applyFont="1" applyFill="1" applyBorder="1" applyAlignment="1">
      <alignment vertical="center"/>
    </xf>
    <xf numFmtId="185" fontId="38" fillId="0" borderId="125" xfId="4" applyNumberFormat="1" applyFont="1" applyFill="1" applyBorder="1" applyAlignment="1">
      <alignment horizontal="right" vertical="center"/>
    </xf>
    <xf numFmtId="185" fontId="38" fillId="0" borderId="89" xfId="4" applyNumberFormat="1" applyFont="1" applyFill="1" applyBorder="1" applyAlignment="1">
      <alignment horizontal="right" vertical="center"/>
    </xf>
    <xf numFmtId="185" fontId="38" fillId="0" borderId="77" xfId="4" applyNumberFormat="1" applyFont="1" applyFill="1" applyBorder="1" applyAlignment="1">
      <alignment horizontal="right" vertical="center"/>
    </xf>
    <xf numFmtId="185" fontId="31" fillId="0" borderId="223" xfId="4" applyNumberFormat="1" applyFont="1" applyFill="1" applyBorder="1" applyAlignment="1">
      <alignment vertical="center"/>
    </xf>
    <xf numFmtId="185" fontId="31" fillId="0" borderId="117" xfId="4" applyNumberFormat="1" applyFont="1" applyFill="1" applyBorder="1" applyAlignment="1">
      <alignment vertical="center"/>
    </xf>
    <xf numFmtId="185" fontId="31" fillId="0" borderId="118" xfId="4" applyNumberFormat="1" applyFont="1" applyFill="1" applyBorder="1" applyAlignment="1">
      <alignment vertical="center"/>
    </xf>
    <xf numFmtId="185" fontId="31" fillId="0" borderId="352" xfId="4" applyNumberFormat="1" applyFont="1" applyFill="1" applyBorder="1" applyAlignment="1">
      <alignment vertical="center"/>
    </xf>
    <xf numFmtId="185" fontId="31" fillId="0" borderId="123" xfId="4" applyNumberFormat="1" applyFont="1" applyFill="1" applyBorder="1" applyAlignment="1">
      <alignment vertical="center"/>
    </xf>
    <xf numFmtId="185" fontId="31" fillId="0" borderId="124" xfId="4" applyNumberFormat="1" applyFont="1" applyFill="1" applyBorder="1" applyAlignment="1">
      <alignment vertical="center"/>
    </xf>
    <xf numFmtId="185" fontId="31" fillId="0" borderId="228" xfId="4" applyNumberFormat="1" applyFont="1" applyFill="1" applyBorder="1" applyAlignment="1">
      <alignment vertical="center"/>
    </xf>
    <xf numFmtId="185" fontId="31" fillId="0" borderId="239" xfId="4" applyNumberFormat="1" applyFont="1" applyFill="1" applyBorder="1" applyAlignment="1">
      <alignment vertical="center"/>
    </xf>
    <xf numFmtId="185" fontId="31" fillId="0" borderId="111" xfId="4" applyNumberFormat="1" applyFont="1" applyFill="1" applyBorder="1" applyAlignment="1">
      <alignment vertical="center"/>
    </xf>
    <xf numFmtId="0" fontId="31" fillId="0" borderId="18" xfId="7" applyFont="1" applyBorder="1" applyAlignment="1">
      <alignment horizontal="center" vertical="center"/>
    </xf>
    <xf numFmtId="0" fontId="31" fillId="0" borderId="6" xfId="7" applyFont="1" applyBorder="1" applyAlignment="1">
      <alignment horizontal="center" vertical="center"/>
    </xf>
    <xf numFmtId="0" fontId="31" fillId="0" borderId="54" xfId="7" applyFont="1" applyBorder="1" applyAlignment="1">
      <alignment horizontal="center" vertical="center"/>
    </xf>
    <xf numFmtId="0" fontId="31" fillId="0" borderId="31" xfId="7" applyFont="1" applyBorder="1" applyAlignment="1">
      <alignment horizontal="center" vertical="center" wrapText="1"/>
    </xf>
    <xf numFmtId="0" fontId="31" fillId="0" borderId="44" xfId="7" applyFont="1" applyBorder="1" applyAlignment="1">
      <alignment horizontal="center" vertical="center"/>
    </xf>
    <xf numFmtId="185" fontId="57" fillId="0" borderId="228" xfId="4" applyNumberFormat="1" applyFont="1" applyFill="1" applyBorder="1" applyAlignment="1">
      <alignment vertical="center"/>
    </xf>
    <xf numFmtId="185" fontId="57" fillId="0" borderId="239" xfId="4" applyNumberFormat="1" applyFont="1" applyFill="1" applyBorder="1" applyAlignment="1">
      <alignment vertical="center"/>
    </xf>
    <xf numFmtId="185" fontId="57" fillId="0" borderId="111" xfId="4" applyNumberFormat="1" applyFont="1" applyFill="1" applyBorder="1" applyAlignment="1">
      <alignment vertical="center"/>
    </xf>
    <xf numFmtId="185" fontId="57" fillId="0" borderId="95" xfId="4" applyNumberFormat="1" applyFont="1" applyFill="1" applyBorder="1" applyAlignment="1">
      <alignment vertical="center"/>
    </xf>
    <xf numFmtId="185" fontId="57" fillId="0" borderId="42" xfId="4" applyNumberFormat="1" applyFont="1" applyFill="1" applyBorder="1" applyAlignment="1">
      <alignment vertical="center"/>
    </xf>
    <xf numFmtId="185" fontId="57" fillId="0" borderId="96" xfId="4" applyNumberFormat="1" applyFont="1" applyFill="1" applyBorder="1" applyAlignment="1">
      <alignment vertical="center"/>
    </xf>
    <xf numFmtId="0" fontId="31" fillId="0" borderId="325" xfId="7" applyFont="1" applyBorder="1" applyAlignment="1">
      <alignment horizontal="center" vertical="center" wrapText="1"/>
    </xf>
    <xf numFmtId="0" fontId="31" fillId="0" borderId="44" xfId="7" applyFont="1" applyBorder="1" applyAlignment="1">
      <alignment horizontal="center" vertical="center" wrapText="1"/>
    </xf>
    <xf numFmtId="0" fontId="31" fillId="0" borderId="43" xfId="7" applyFont="1" applyBorder="1" applyAlignment="1">
      <alignment horizontal="center" vertical="center" wrapText="1"/>
    </xf>
    <xf numFmtId="185" fontId="57" fillId="0" borderId="218" xfId="4" applyNumberFormat="1" applyFont="1" applyFill="1" applyBorder="1" applyAlignment="1">
      <alignment vertical="center"/>
    </xf>
    <xf numFmtId="185" fontId="57" fillId="0" borderId="242" xfId="4" applyNumberFormat="1" applyFont="1" applyFill="1" applyBorder="1" applyAlignment="1">
      <alignment vertical="center"/>
    </xf>
    <xf numFmtId="185" fontId="57" fillId="0" borderId="243" xfId="4" applyNumberFormat="1" applyFont="1" applyFill="1" applyBorder="1" applyAlignment="1">
      <alignment vertical="center"/>
    </xf>
    <xf numFmtId="185" fontId="57" fillId="0" borderId="243" xfId="7" applyNumberFormat="1" applyFont="1" applyBorder="1">
      <alignment vertical="center"/>
    </xf>
    <xf numFmtId="185" fontId="57" fillId="0" borderId="223" xfId="4" applyNumberFormat="1" applyFont="1" applyFill="1" applyBorder="1" applyAlignment="1">
      <alignment vertical="center"/>
    </xf>
    <xf numFmtId="185" fontId="57" fillId="0" borderId="117" xfId="4" applyNumberFormat="1" applyFont="1" applyFill="1" applyBorder="1" applyAlignment="1">
      <alignment vertical="center"/>
    </xf>
    <xf numFmtId="185" fontId="57" fillId="0" borderId="118" xfId="4" applyNumberFormat="1" applyFont="1" applyFill="1" applyBorder="1" applyAlignment="1">
      <alignment vertical="center"/>
    </xf>
    <xf numFmtId="185" fontId="57" fillId="0" borderId="249" xfId="4" applyNumberFormat="1" applyFont="1" applyFill="1" applyBorder="1" applyAlignment="1">
      <alignment vertical="center"/>
    </xf>
    <xf numFmtId="185" fontId="57" fillId="0" borderId="120" xfId="4" applyNumberFormat="1" applyFont="1" applyFill="1" applyBorder="1" applyAlignment="1">
      <alignment vertical="center"/>
    </xf>
    <xf numFmtId="185" fontId="57" fillId="0" borderId="82" xfId="4" applyNumberFormat="1" applyFont="1" applyFill="1" applyBorder="1" applyAlignment="1">
      <alignment vertical="center"/>
    </xf>
    <xf numFmtId="185" fontId="57" fillId="0" borderId="118" xfId="7" applyNumberFormat="1" applyFont="1" applyBorder="1">
      <alignment vertical="center"/>
    </xf>
    <xf numFmtId="0" fontId="3" fillId="0" borderId="0" xfId="7" applyBorder="1" applyAlignment="1" applyProtection="1">
      <alignment horizontal="center" vertical="center"/>
      <protection locked="0"/>
    </xf>
    <xf numFmtId="0" fontId="3" fillId="0" borderId="0" xfId="7" applyBorder="1" applyProtection="1">
      <alignment vertical="center"/>
      <protection locked="0"/>
    </xf>
    <xf numFmtId="0" fontId="31" fillId="0" borderId="127" xfId="7" applyFont="1" applyBorder="1" applyAlignment="1">
      <alignment horizontal="center" vertical="center" wrapText="1"/>
    </xf>
    <xf numFmtId="0" fontId="31" fillId="0" borderId="49" xfId="7" applyFont="1" applyBorder="1" applyAlignment="1">
      <alignment horizontal="center" vertical="center" wrapText="1"/>
    </xf>
    <xf numFmtId="0" fontId="31" fillId="0" borderId="109" xfId="7" applyFont="1" applyBorder="1" applyAlignment="1">
      <alignment horizontal="center" vertical="center" wrapText="1"/>
    </xf>
    <xf numFmtId="0" fontId="31" fillId="0" borderId="113" xfId="7" applyFont="1" applyBorder="1" applyAlignment="1">
      <alignment horizontal="center" vertical="center" wrapText="1"/>
    </xf>
    <xf numFmtId="0" fontId="31" fillId="0" borderId="55" xfId="7" applyFont="1" applyBorder="1" applyAlignment="1">
      <alignment horizontal="center" vertical="center" wrapText="1"/>
    </xf>
    <xf numFmtId="0" fontId="31" fillId="0" borderId="57" xfId="7" applyFont="1" applyBorder="1" applyAlignment="1">
      <alignment horizontal="center" vertical="center" wrapText="1"/>
    </xf>
    <xf numFmtId="0" fontId="31" fillId="0" borderId="146" xfId="7" applyFont="1" applyBorder="1" applyAlignment="1">
      <alignment horizontal="center" vertical="center" wrapText="1"/>
    </xf>
    <xf numFmtId="0" fontId="55" fillId="0" borderId="127" xfId="7" applyFont="1" applyBorder="1" applyAlignment="1">
      <alignment horizontal="center" vertical="center" wrapText="1"/>
    </xf>
    <xf numFmtId="0" fontId="55" fillId="0" borderId="49" xfId="7" applyFont="1" applyBorder="1" applyAlignment="1">
      <alignment horizontal="center" vertical="center" wrapText="1"/>
    </xf>
    <xf numFmtId="0" fontId="55" fillId="0" borderId="109" xfId="7" applyFont="1" applyBorder="1" applyAlignment="1">
      <alignment horizontal="center" vertical="center" wrapText="1"/>
    </xf>
    <xf numFmtId="0" fontId="55" fillId="0" borderId="113" xfId="7" applyFont="1" applyBorder="1" applyAlignment="1">
      <alignment horizontal="center" vertical="center" wrapText="1"/>
    </xf>
    <xf numFmtId="0" fontId="55" fillId="0" borderId="55" xfId="7" applyFont="1" applyBorder="1" applyAlignment="1">
      <alignment horizontal="center" vertical="center" wrapText="1"/>
    </xf>
    <xf numFmtId="0" fontId="55" fillId="0" borderId="57" xfId="7" applyFont="1" applyBorder="1" applyAlignment="1">
      <alignment horizontal="center" vertical="center" wrapText="1"/>
    </xf>
    <xf numFmtId="0" fontId="31" fillId="0" borderId="0" xfId="7" applyFont="1">
      <alignment vertical="center"/>
    </xf>
    <xf numFmtId="0" fontId="31" fillId="0" borderId="0" xfId="7" applyFont="1" applyAlignment="1">
      <alignment vertical="top" wrapText="1"/>
    </xf>
    <xf numFmtId="0" fontId="31" fillId="0" borderId="0" xfId="7" applyFont="1" applyAlignment="1">
      <alignment horizontal="right" vertical="top" wrapText="1"/>
    </xf>
    <xf numFmtId="0" fontId="31" fillId="0" borderId="100" xfId="7" applyFont="1" applyBorder="1" applyAlignment="1" applyProtection="1">
      <alignment horizontal="left" vertical="center"/>
      <protection locked="0"/>
    </xf>
    <xf numFmtId="0" fontId="31" fillId="0" borderId="98" xfId="7" applyFont="1" applyBorder="1" applyAlignment="1" applyProtection="1">
      <alignment horizontal="left" vertical="center"/>
      <protection locked="0"/>
    </xf>
    <xf numFmtId="0" fontId="31" fillId="0" borderId="101" xfId="7" applyFont="1" applyBorder="1" applyAlignment="1" applyProtection="1">
      <alignment horizontal="left" vertical="center"/>
      <protection locked="0"/>
    </xf>
    <xf numFmtId="183" fontId="3" fillId="0" borderId="97" xfId="4" applyNumberFormat="1" applyFont="1" applyFill="1" applyBorder="1" applyAlignment="1" applyProtection="1">
      <alignment vertical="center"/>
      <protection locked="0"/>
    </xf>
    <xf numFmtId="183" fontId="3" fillId="0" borderId="98" xfId="4" applyNumberFormat="1" applyFont="1" applyFill="1" applyBorder="1" applyAlignment="1" applyProtection="1">
      <alignment vertical="center"/>
      <protection locked="0"/>
    </xf>
    <xf numFmtId="183" fontId="3" fillId="0" borderId="101" xfId="7" applyNumberFormat="1" applyBorder="1" applyProtection="1">
      <alignment vertical="center"/>
      <protection locked="0"/>
    </xf>
    <xf numFmtId="183" fontId="3" fillId="7" borderId="97" xfId="4" applyNumberFormat="1" applyFont="1" applyFill="1" applyBorder="1" applyAlignment="1">
      <alignment vertical="center"/>
    </xf>
    <xf numFmtId="183" fontId="3" fillId="7" borderId="98" xfId="4" applyNumberFormat="1" applyFont="1" applyFill="1" applyBorder="1" applyAlignment="1">
      <alignment vertical="center"/>
    </xf>
    <xf numFmtId="183" fontId="3" fillId="7" borderId="101" xfId="4" applyNumberFormat="1" applyFont="1" applyFill="1" applyBorder="1" applyAlignment="1">
      <alignment vertical="center"/>
    </xf>
    <xf numFmtId="0" fontId="3" fillId="0" borderId="125" xfId="7" applyBorder="1" applyAlignment="1">
      <alignment horizontal="center" vertical="center"/>
    </xf>
    <xf numFmtId="0" fontId="3" fillId="0" borderId="89" xfId="7" applyBorder="1" applyAlignment="1">
      <alignment horizontal="center" vertical="center"/>
    </xf>
    <xf numFmtId="0" fontId="3" fillId="0" borderId="77" xfId="7" applyBorder="1" applyAlignment="1">
      <alignment horizontal="center" vertical="center"/>
    </xf>
    <xf numFmtId="185" fontId="3" fillId="7" borderId="125" xfId="3" applyNumberFormat="1" applyFont="1" applyFill="1" applyBorder="1" applyAlignment="1">
      <alignment vertical="center"/>
    </xf>
    <xf numFmtId="185" fontId="3" fillId="7" borderId="89" xfId="3" applyNumberFormat="1" applyFont="1" applyFill="1" applyBorder="1" applyAlignment="1">
      <alignment vertical="center"/>
    </xf>
    <xf numFmtId="185" fontId="3" fillId="7" borderId="77" xfId="3" applyNumberFormat="1" applyFont="1" applyFill="1" applyBorder="1" applyAlignment="1">
      <alignment vertical="center"/>
    </xf>
    <xf numFmtId="184" fontId="38" fillId="0" borderId="127" xfId="4" applyNumberFormat="1" applyFont="1" applyFill="1" applyBorder="1" applyAlignment="1">
      <alignment vertical="center"/>
    </xf>
    <xf numFmtId="184" fontId="38" fillId="0" borderId="49" xfId="4" applyNumberFormat="1" applyFont="1" applyFill="1" applyBorder="1" applyAlignment="1">
      <alignment vertical="center"/>
    </xf>
    <xf numFmtId="0" fontId="31" fillId="0" borderId="6" xfId="7" applyFont="1" applyBorder="1" applyAlignment="1" applyProtection="1">
      <alignment horizontal="left" vertical="center"/>
      <protection locked="0"/>
    </xf>
    <xf numFmtId="0" fontId="31" fillId="0" borderId="42" xfId="7" applyFont="1" applyBorder="1" applyAlignment="1" applyProtection="1">
      <alignment horizontal="left" vertical="center"/>
      <protection locked="0"/>
    </xf>
    <xf numFmtId="0" fontId="31" fillId="0" borderId="96" xfId="7" applyFont="1" applyBorder="1" applyAlignment="1" applyProtection="1">
      <alignment horizontal="left" vertical="center"/>
      <protection locked="0"/>
    </xf>
    <xf numFmtId="185" fontId="3" fillId="7" borderId="95" xfId="3" applyNumberFormat="1" applyFont="1" applyFill="1" applyBorder="1" applyAlignment="1">
      <alignment vertical="center"/>
    </xf>
    <xf numFmtId="185" fontId="3" fillId="7" borderId="42" xfId="3" applyNumberFormat="1" applyFont="1" applyFill="1" applyBorder="1" applyAlignment="1">
      <alignment vertical="center"/>
    </xf>
    <xf numFmtId="185" fontId="3" fillId="7" borderId="96" xfId="3" applyNumberFormat="1" applyFont="1" applyFill="1" applyBorder="1" applyAlignment="1">
      <alignment vertical="center"/>
    </xf>
    <xf numFmtId="183" fontId="3" fillId="7" borderId="91" xfId="4" applyNumberFormat="1" applyFont="1" applyFill="1" applyBorder="1" applyAlignment="1">
      <alignment vertical="center"/>
    </xf>
    <xf numFmtId="0" fontId="3" fillId="7" borderId="38" xfId="7" applyFill="1" applyBorder="1">
      <alignment vertical="center"/>
    </xf>
    <xf numFmtId="0" fontId="3" fillId="7" borderId="53" xfId="7" applyFill="1" applyBorder="1">
      <alignment vertical="center"/>
    </xf>
    <xf numFmtId="0" fontId="31" fillId="0" borderId="33" xfId="7" applyFont="1" applyBorder="1" applyAlignment="1" applyProtection="1">
      <alignment horizontal="left" vertical="center"/>
      <protection locked="0"/>
    </xf>
    <xf numFmtId="183" fontId="3" fillId="0" borderId="91" xfId="4" applyNumberFormat="1" applyFont="1" applyFill="1" applyBorder="1" applyAlignment="1" applyProtection="1">
      <alignment vertical="center"/>
      <protection locked="0"/>
    </xf>
    <xf numFmtId="0" fontId="3" fillId="0" borderId="38" xfId="7" applyBorder="1" applyProtection="1">
      <alignment vertical="center"/>
      <protection locked="0"/>
    </xf>
    <xf numFmtId="0" fontId="3" fillId="0" borderId="53" xfId="7" applyBorder="1" applyProtection="1">
      <alignment vertical="center"/>
      <protection locked="0"/>
    </xf>
    <xf numFmtId="183" fontId="3" fillId="7" borderId="110" xfId="4" applyNumberFormat="1" applyFont="1" applyFill="1" applyBorder="1" applyAlignment="1">
      <alignment vertical="center"/>
    </xf>
    <xf numFmtId="183" fontId="3" fillId="7" borderId="19" xfId="4" applyNumberFormat="1" applyFont="1" applyFill="1" applyBorder="1" applyAlignment="1">
      <alignment vertical="center"/>
    </xf>
    <xf numFmtId="183" fontId="3" fillId="7" borderId="66" xfId="4" applyNumberFormat="1" applyFont="1" applyFill="1" applyBorder="1" applyAlignment="1">
      <alignment vertical="center"/>
    </xf>
    <xf numFmtId="0" fontId="31" fillId="0" borderId="19" xfId="7" applyFont="1" applyBorder="1" applyAlignment="1" applyProtection="1">
      <alignment horizontal="left" vertical="center"/>
      <protection locked="0"/>
    </xf>
    <xf numFmtId="0" fontId="31" fillId="0" borderId="66" xfId="7" applyFont="1" applyBorder="1" applyAlignment="1" applyProtection="1">
      <alignment horizontal="left" vertical="center"/>
      <protection locked="0"/>
    </xf>
    <xf numFmtId="183" fontId="3" fillId="0" borderId="110" xfId="4" applyNumberFormat="1" applyFont="1" applyFill="1" applyBorder="1" applyAlignment="1" applyProtection="1">
      <alignment vertical="center"/>
      <protection locked="0"/>
    </xf>
    <xf numFmtId="183" fontId="3" fillId="0" borderId="19" xfId="4" applyNumberFormat="1" applyFont="1" applyFill="1" applyBorder="1" applyAlignment="1" applyProtection="1">
      <alignment vertical="center"/>
      <protection locked="0"/>
    </xf>
    <xf numFmtId="183" fontId="3" fillId="0" borderId="66" xfId="7" applyNumberFormat="1" applyBorder="1" applyProtection="1">
      <alignment vertical="center"/>
      <protection locked="0"/>
    </xf>
    <xf numFmtId="38" fontId="3" fillId="7" borderId="346" xfId="4" applyFont="1" applyFill="1" applyBorder="1" applyAlignment="1">
      <alignment vertical="center"/>
    </xf>
    <xf numFmtId="38" fontId="3" fillId="7" borderId="347" xfId="4" applyFont="1" applyFill="1" applyBorder="1" applyAlignment="1">
      <alignment vertical="center"/>
    </xf>
    <xf numFmtId="38" fontId="3" fillId="7" borderId="348" xfId="4" applyFont="1" applyFill="1" applyBorder="1" applyAlignment="1">
      <alignment vertical="center"/>
    </xf>
    <xf numFmtId="183" fontId="3" fillId="0" borderId="227" xfId="4" applyNumberFormat="1" applyFont="1" applyFill="1" applyBorder="1" applyAlignment="1" applyProtection="1">
      <alignment vertical="center"/>
      <protection locked="0"/>
    </xf>
    <xf numFmtId="0" fontId="3" fillId="0" borderId="69" xfId="7" applyBorder="1" applyProtection="1">
      <alignment vertical="center"/>
      <protection locked="0"/>
    </xf>
    <xf numFmtId="0" fontId="3" fillId="0" borderId="244" xfId="7" applyBorder="1" applyProtection="1">
      <alignment vertical="center"/>
      <protection locked="0"/>
    </xf>
    <xf numFmtId="183" fontId="3" fillId="7" borderId="349" xfId="4" applyNumberFormat="1" applyFont="1" applyFill="1" applyBorder="1" applyAlignment="1">
      <alignment vertical="center"/>
    </xf>
    <xf numFmtId="183" fontId="3" fillId="7" borderId="350" xfId="4" applyNumberFormat="1" applyFont="1" applyFill="1" applyBorder="1" applyAlignment="1">
      <alignment vertical="center"/>
    </xf>
    <xf numFmtId="183" fontId="3" fillId="7" borderId="351" xfId="4" applyNumberFormat="1" applyFont="1" applyFill="1" applyBorder="1" applyAlignment="1">
      <alignment vertical="center"/>
    </xf>
    <xf numFmtId="0" fontId="31" fillId="0" borderId="125" xfId="7" applyFont="1" applyBorder="1" applyAlignment="1">
      <alignment horizontal="center" vertical="center" wrapText="1"/>
    </xf>
    <xf numFmtId="0" fontId="31" fillId="0" borderId="89" xfId="7" applyFont="1" applyBorder="1" applyAlignment="1">
      <alignment horizontal="center" vertical="center" wrapText="1"/>
    </xf>
    <xf numFmtId="0" fontId="31" fillId="0" borderId="77" xfId="7" applyFont="1" applyBorder="1" applyAlignment="1">
      <alignment horizontal="center" vertical="center" wrapText="1"/>
    </xf>
    <xf numFmtId="0" fontId="31" fillId="0" borderId="146" xfId="7" applyFont="1" applyBorder="1" applyAlignment="1">
      <alignment horizontal="center" vertical="center"/>
    </xf>
    <xf numFmtId="0" fontId="32" fillId="0" borderId="125" xfId="7" applyFont="1" applyBorder="1" applyAlignment="1">
      <alignment horizontal="center" vertical="center" wrapText="1"/>
    </xf>
    <xf numFmtId="0" fontId="32" fillId="0" borderId="89" xfId="7" applyFont="1" applyBorder="1" applyAlignment="1">
      <alignment horizontal="center" vertical="center" wrapText="1"/>
    </xf>
    <xf numFmtId="0" fontId="32" fillId="0" borderId="77" xfId="7" applyFont="1" applyBorder="1" applyAlignment="1">
      <alignment horizontal="center" vertical="center" wrapText="1"/>
    </xf>
    <xf numFmtId="0" fontId="31" fillId="0" borderId="297" xfId="7" applyFont="1" applyBorder="1" applyAlignment="1" applyProtection="1">
      <alignment horizontal="left" vertical="center"/>
      <protection locked="0"/>
    </xf>
    <xf numFmtId="0" fontId="31" fillId="0" borderId="92" xfId="7" applyFont="1" applyBorder="1" applyAlignment="1" applyProtection="1">
      <alignment horizontal="left" vertical="center"/>
      <protection locked="0"/>
    </xf>
    <xf numFmtId="0" fontId="31" fillId="0" borderId="154" xfId="7" applyFont="1" applyBorder="1" applyAlignment="1" applyProtection="1">
      <alignment horizontal="left" vertical="center"/>
      <protection locked="0"/>
    </xf>
    <xf numFmtId="183" fontId="3" fillId="0" borderId="102" xfId="4" applyNumberFormat="1" applyFont="1" applyFill="1" applyBorder="1" applyAlignment="1" applyProtection="1">
      <alignment vertical="center"/>
      <protection locked="0"/>
    </xf>
    <xf numFmtId="183" fontId="3" fillId="0" borderId="92" xfId="4" applyNumberFormat="1" applyFont="1" applyFill="1" applyBorder="1" applyAlignment="1" applyProtection="1">
      <alignment vertical="center"/>
      <protection locked="0"/>
    </xf>
    <xf numFmtId="183" fontId="3" fillId="0" borderId="154" xfId="7" applyNumberFormat="1" applyBorder="1" applyProtection="1">
      <alignment vertical="center"/>
      <protection locked="0"/>
    </xf>
    <xf numFmtId="183" fontId="3" fillId="7" borderId="102" xfId="4" applyNumberFormat="1" applyFont="1" applyFill="1" applyBorder="1" applyAlignment="1">
      <alignment vertical="center"/>
    </xf>
    <xf numFmtId="183" fontId="3" fillId="7" borderId="92" xfId="4" applyNumberFormat="1" applyFont="1" applyFill="1" applyBorder="1" applyAlignment="1">
      <alignment vertical="center"/>
    </xf>
    <xf numFmtId="183" fontId="3" fillId="7" borderId="154" xfId="7" applyNumberFormat="1" applyFill="1" applyBorder="1">
      <alignment vertical="center"/>
    </xf>
    <xf numFmtId="183" fontId="35" fillId="7" borderId="113" xfId="7" applyNumberFormat="1" applyFont="1" applyFill="1" applyBorder="1" applyAlignment="1">
      <alignment horizontal="center" vertical="center" wrapText="1"/>
    </xf>
    <xf numFmtId="183" fontId="35" fillId="7" borderId="55" xfId="7" applyNumberFormat="1" applyFont="1" applyFill="1" applyBorder="1" applyAlignment="1">
      <alignment horizontal="center" vertical="center" wrapText="1"/>
    </xf>
    <xf numFmtId="183" fontId="35" fillId="0" borderId="146" xfId="4" applyNumberFormat="1" applyFont="1" applyFill="1" applyBorder="1" applyAlignment="1" applyProtection="1">
      <alignment horizontal="center" vertical="center"/>
      <protection locked="0"/>
    </xf>
    <xf numFmtId="0" fontId="3" fillId="0" borderId="146" xfId="7" applyBorder="1" applyProtection="1">
      <alignment vertical="center"/>
      <protection locked="0"/>
    </xf>
    <xf numFmtId="183" fontId="35" fillId="7" borderId="146" xfId="7" applyNumberFormat="1" applyFont="1" applyFill="1" applyBorder="1" applyAlignment="1">
      <alignment horizontal="center" vertical="center" wrapText="1"/>
    </xf>
    <xf numFmtId="0" fontId="3" fillId="7" borderId="146" xfId="7" applyFill="1" applyBorder="1">
      <alignment vertical="center"/>
    </xf>
    <xf numFmtId="0" fontId="31" fillId="0" borderId="0" xfId="7" applyFont="1" applyAlignment="1">
      <alignment vertical="center" wrapText="1"/>
    </xf>
    <xf numFmtId="0" fontId="3" fillId="0" borderId="0" xfId="7" applyAlignment="1">
      <alignment vertical="center" wrapText="1"/>
    </xf>
    <xf numFmtId="0" fontId="31" fillId="0" borderId="0" xfId="7" applyFont="1" applyAlignment="1">
      <alignment horizontal="left" vertical="center" wrapText="1"/>
    </xf>
    <xf numFmtId="0" fontId="31" fillId="0" borderId="0" xfId="7" applyFont="1" applyAlignment="1">
      <alignment horizontal="left" vertical="top" wrapText="1"/>
    </xf>
    <xf numFmtId="0" fontId="3" fillId="0" borderId="0" xfId="7" applyAlignment="1">
      <alignment vertical="top" wrapText="1"/>
    </xf>
    <xf numFmtId="0" fontId="31" fillId="0" borderId="63" xfId="7" applyFont="1" applyBorder="1" applyAlignment="1">
      <alignment horizontal="center" vertical="center" wrapText="1"/>
    </xf>
    <xf numFmtId="0" fontId="31" fillId="0" borderId="296" xfId="7" applyFont="1" applyBorder="1" applyAlignment="1">
      <alignment horizontal="center" vertical="center" wrapText="1"/>
    </xf>
    <xf numFmtId="0" fontId="31" fillId="0" borderId="126" xfId="7" applyFont="1" applyBorder="1" applyAlignment="1">
      <alignment horizontal="center" vertical="center"/>
    </xf>
    <xf numFmtId="0" fontId="31" fillId="0" borderId="90" xfId="7" applyFont="1" applyBorder="1" applyAlignment="1">
      <alignment horizontal="center" vertical="center"/>
    </xf>
    <xf numFmtId="0" fontId="31" fillId="0" borderId="298" xfId="7" applyFont="1" applyBorder="1" applyAlignment="1">
      <alignment horizontal="center" vertical="center" wrapText="1"/>
    </xf>
    <xf numFmtId="0" fontId="31" fillId="0" borderId="298" xfId="7" applyFont="1" applyBorder="1" applyAlignment="1">
      <alignment horizontal="center" vertical="center"/>
    </xf>
    <xf numFmtId="0" fontId="3" fillId="0" borderId="298" xfId="7" applyBorder="1">
      <alignment vertical="center"/>
    </xf>
    <xf numFmtId="0" fontId="30" fillId="0" borderId="0" xfId="7" applyFont="1" applyBorder="1" applyAlignment="1">
      <alignment horizontal="center" vertical="center"/>
    </xf>
    <xf numFmtId="0" fontId="31" fillId="0" borderId="125" xfId="7" applyFont="1" applyBorder="1" applyAlignment="1">
      <alignment horizontal="center" vertical="center"/>
    </xf>
    <xf numFmtId="0" fontId="31" fillId="0" borderId="89" xfId="7" applyFont="1" applyBorder="1" applyAlignment="1">
      <alignment horizontal="center" vertical="center"/>
    </xf>
    <xf numFmtId="0" fontId="31" fillId="0" borderId="77" xfId="7" applyFont="1" applyBorder="1" applyAlignment="1">
      <alignment horizontal="center" vertical="center"/>
    </xf>
    <xf numFmtId="0" fontId="31" fillId="0" borderId="125" xfId="7" applyFont="1" applyBorder="1" applyAlignment="1" applyProtection="1">
      <alignment vertical="center" wrapText="1"/>
      <protection locked="0"/>
    </xf>
    <xf numFmtId="0" fontId="31" fillId="0" borderId="89" xfId="7" applyFont="1" applyBorder="1" applyAlignment="1" applyProtection="1">
      <alignment vertical="center" wrapText="1"/>
      <protection locked="0"/>
    </xf>
    <xf numFmtId="0" fontId="3" fillId="0" borderId="345" xfId="7" applyBorder="1" applyAlignment="1" applyProtection="1">
      <alignment horizontal="center" vertical="center"/>
      <protection locked="0"/>
    </xf>
    <xf numFmtId="0" fontId="3" fillId="0" borderId="89" xfId="7" applyBorder="1" applyProtection="1">
      <alignment vertical="center"/>
      <protection locked="0"/>
    </xf>
    <xf numFmtId="0" fontId="3" fillId="0" borderId="89" xfId="7" applyBorder="1" applyAlignment="1" applyProtection="1">
      <alignment horizontal="center" vertical="center"/>
      <protection locked="0"/>
    </xf>
    <xf numFmtId="0" fontId="3" fillId="0" borderId="77" xfId="7" applyBorder="1" applyAlignment="1" applyProtection="1">
      <alignment horizontal="center" vertical="center"/>
      <protection locked="0"/>
    </xf>
    <xf numFmtId="0" fontId="31" fillId="0" borderId="127" xfId="7" applyFont="1" applyBorder="1" applyAlignment="1" applyProtection="1">
      <alignment horizontal="center" vertical="center" wrapText="1"/>
      <protection locked="0"/>
    </xf>
    <xf numFmtId="0" fontId="31" fillId="0" borderId="109" xfId="7" applyFont="1" applyBorder="1" applyAlignment="1" applyProtection="1">
      <alignment horizontal="center" vertical="center" wrapText="1"/>
      <protection locked="0"/>
    </xf>
    <xf numFmtId="0" fontId="31" fillId="0" borderId="18" xfId="7" applyFont="1" applyBorder="1" applyAlignment="1" applyProtection="1">
      <alignment horizontal="center" vertical="center" wrapText="1"/>
      <protection locked="0"/>
    </xf>
    <xf numFmtId="0" fontId="31" fillId="0" borderId="19" xfId="7" applyFont="1" applyBorder="1" applyAlignment="1" applyProtection="1">
      <alignment horizontal="center" vertical="center" wrapText="1"/>
      <protection locked="0"/>
    </xf>
    <xf numFmtId="0" fontId="31" fillId="0" borderId="66" xfId="7" applyFont="1" applyBorder="1" applyAlignment="1" applyProtection="1">
      <alignment horizontal="center" vertical="center"/>
      <protection locked="0"/>
    </xf>
    <xf numFmtId="0" fontId="31" fillId="0" borderId="6" xfId="7" applyFont="1" applyBorder="1" applyAlignment="1" applyProtection="1">
      <alignment horizontal="center" vertical="center"/>
      <protection locked="0"/>
    </xf>
    <xf numFmtId="0" fontId="31" fillId="0" borderId="0" xfId="7" applyFont="1" applyBorder="1" applyAlignment="1" applyProtection="1">
      <alignment horizontal="center" vertical="center"/>
      <protection locked="0"/>
    </xf>
    <xf numFmtId="0" fontId="31" fillId="0" borderId="94" xfId="7" applyFont="1" applyBorder="1" applyAlignment="1" applyProtection="1">
      <alignment horizontal="center" vertical="center"/>
      <protection locked="0"/>
    </xf>
    <xf numFmtId="0" fontId="31" fillId="0" borderId="54" xfId="7" applyFont="1" applyBorder="1" applyAlignment="1" applyProtection="1">
      <alignment horizontal="center" vertical="center"/>
      <protection locked="0"/>
    </xf>
    <xf numFmtId="0" fontId="31" fillId="0" borderId="55" xfId="7" applyFont="1" applyBorder="1" applyAlignment="1" applyProtection="1">
      <alignment horizontal="center" vertical="center"/>
      <protection locked="0"/>
    </xf>
    <xf numFmtId="0" fontId="31" fillId="0" borderId="57" xfId="7" applyFont="1" applyBorder="1" applyAlignment="1" applyProtection="1">
      <alignment horizontal="center" vertical="center"/>
      <protection locked="0"/>
    </xf>
    <xf numFmtId="0" fontId="31" fillId="0" borderId="228" xfId="7" applyFont="1" applyBorder="1" applyAlignment="1" applyProtection="1">
      <alignment vertical="center" shrinkToFit="1"/>
      <protection locked="0"/>
    </xf>
    <xf numFmtId="0" fontId="31" fillId="0" borderId="239" xfId="7" applyFont="1" applyBorder="1" applyAlignment="1" applyProtection="1">
      <alignment vertical="center" shrinkToFit="1"/>
      <protection locked="0"/>
    </xf>
    <xf numFmtId="0" fontId="31" fillId="0" borderId="111" xfId="7" applyFont="1" applyBorder="1" applyAlignment="1" applyProtection="1">
      <alignment vertical="center" shrinkToFit="1"/>
      <protection locked="0"/>
    </xf>
    <xf numFmtId="0" fontId="31" fillId="0" borderId="223" xfId="7" applyFont="1" applyBorder="1" applyAlignment="1" applyProtection="1">
      <alignment vertical="center" shrinkToFit="1"/>
      <protection locked="0"/>
    </xf>
    <xf numFmtId="0" fontId="31" fillId="0" borderId="117" xfId="7" applyFont="1" applyBorder="1" applyAlignment="1" applyProtection="1">
      <alignment vertical="center" shrinkToFit="1"/>
      <protection locked="0"/>
    </xf>
    <xf numFmtId="0" fontId="31" fillId="0" borderId="118" xfId="7" applyFont="1" applyBorder="1" applyAlignment="1" applyProtection="1">
      <alignment vertical="center" shrinkToFit="1"/>
      <protection locked="0"/>
    </xf>
    <xf numFmtId="0" fontId="31" fillId="0" borderId="352" xfId="7" applyFont="1" applyBorder="1" applyAlignment="1" applyProtection="1">
      <alignment vertical="center" shrinkToFit="1"/>
      <protection locked="0"/>
    </xf>
    <xf numFmtId="0" fontId="31" fillId="0" borderId="123" xfId="7" applyFont="1" applyBorder="1" applyAlignment="1" applyProtection="1">
      <alignment vertical="center" shrinkToFit="1"/>
      <protection locked="0"/>
    </xf>
    <xf numFmtId="0" fontId="31" fillId="0" borderId="124" xfId="7" applyFont="1" applyBorder="1" applyAlignment="1" applyProtection="1">
      <alignment vertical="center" shrinkToFit="1"/>
      <protection locked="0"/>
    </xf>
    <xf numFmtId="0" fontId="31" fillId="0" borderId="20" xfId="7" applyFont="1" applyBorder="1" applyAlignment="1" applyProtection="1">
      <alignment horizontal="center" vertical="center" wrapText="1"/>
      <protection locked="0"/>
    </xf>
    <xf numFmtId="0" fontId="31" fillId="0" borderId="16" xfId="7" applyFont="1" applyBorder="1" applyAlignment="1" applyProtection="1">
      <alignment horizontal="center" vertical="center" wrapText="1"/>
      <protection locked="0"/>
    </xf>
    <xf numFmtId="0" fontId="31" fillId="0" borderId="17" xfId="7" applyFont="1" applyBorder="1" applyAlignment="1" applyProtection="1">
      <alignment horizontal="center" vertical="center" wrapText="1"/>
      <protection locked="0"/>
    </xf>
    <xf numFmtId="0" fontId="31" fillId="0" borderId="227" xfId="7" applyFont="1" applyBorder="1" applyAlignment="1" applyProtection="1">
      <alignment vertical="center" shrinkToFit="1"/>
      <protection locked="0"/>
    </xf>
    <xf numFmtId="0" fontId="31" fillId="0" borderId="69" xfId="7" applyFont="1" applyBorder="1" applyAlignment="1" applyProtection="1">
      <alignment vertical="center" shrinkToFit="1"/>
      <protection locked="0"/>
    </xf>
    <xf numFmtId="0" fontId="31" fillId="0" borderId="244" xfId="7" applyFont="1" applyBorder="1" applyAlignment="1" applyProtection="1">
      <alignment vertical="center" shrinkToFit="1"/>
      <protection locked="0"/>
    </xf>
    <xf numFmtId="0" fontId="31" fillId="7" borderId="125" xfId="7" applyFont="1" applyFill="1" applyBorder="1" applyAlignment="1" applyProtection="1">
      <alignment horizontal="center" vertical="center"/>
      <protection locked="0"/>
    </xf>
    <xf numFmtId="0" fontId="31" fillId="7" borderId="89" xfId="7" applyFont="1" applyFill="1" applyBorder="1" applyAlignment="1" applyProtection="1">
      <alignment horizontal="center" vertical="center"/>
      <protection locked="0"/>
    </xf>
    <xf numFmtId="0" fontId="31" fillId="7" borderId="77" xfId="7" applyFont="1" applyFill="1" applyBorder="1" applyAlignment="1" applyProtection="1">
      <alignment horizontal="center" vertical="center"/>
      <protection locked="0"/>
    </xf>
    <xf numFmtId="0" fontId="31" fillId="0" borderId="6" xfId="7" applyFont="1" applyBorder="1" applyAlignment="1" applyProtection="1">
      <alignment horizontal="center" vertical="center" wrapText="1"/>
      <protection locked="0"/>
    </xf>
    <xf numFmtId="0" fontId="31" fillId="0" borderId="7" xfId="7" applyFont="1" applyBorder="1" applyAlignment="1" applyProtection="1">
      <alignment horizontal="center" vertical="center" wrapText="1"/>
      <protection locked="0"/>
    </xf>
    <xf numFmtId="0" fontId="31" fillId="0" borderId="95" xfId="7" applyFont="1" applyBorder="1" applyAlignment="1" applyProtection="1">
      <alignment vertical="center" shrinkToFit="1"/>
      <protection locked="0"/>
    </xf>
    <xf numFmtId="0" fontId="31" fillId="0" borderId="42" xfId="7" applyFont="1" applyBorder="1" applyAlignment="1" applyProtection="1">
      <alignment vertical="center" shrinkToFit="1"/>
      <protection locked="0"/>
    </xf>
    <xf numFmtId="0" fontId="31" fillId="0" borderId="96" xfId="7" applyFont="1" applyBorder="1" applyAlignment="1" applyProtection="1">
      <alignment vertical="center" shrinkToFit="1"/>
      <protection locked="0"/>
    </xf>
    <xf numFmtId="0" fontId="31" fillId="0" borderId="97" xfId="7" applyFont="1" applyBorder="1" applyAlignment="1" applyProtection="1">
      <alignment vertical="center" shrinkToFit="1"/>
      <protection locked="0"/>
    </xf>
    <xf numFmtId="0" fontId="31" fillId="0" borderId="98" xfId="7" applyFont="1" applyBorder="1" applyAlignment="1" applyProtection="1">
      <alignment vertical="center" shrinkToFit="1"/>
      <protection locked="0"/>
    </xf>
    <xf numFmtId="0" fontId="31" fillId="0" borderId="101" xfId="7" applyFont="1" applyBorder="1" applyAlignment="1" applyProtection="1">
      <alignment vertical="center" shrinkToFit="1"/>
      <protection locked="0"/>
    </xf>
    <xf numFmtId="0" fontId="31" fillId="0" borderId="297" xfId="7" applyFont="1" applyBorder="1" applyAlignment="1" applyProtection="1">
      <alignment horizontal="center" vertical="center" wrapText="1"/>
      <protection locked="0"/>
    </xf>
    <xf numFmtId="0" fontId="31" fillId="0" borderId="128" xfId="7" applyFont="1" applyBorder="1" applyAlignment="1" applyProtection="1">
      <alignment horizontal="center" vertical="center" wrapText="1"/>
      <protection locked="0"/>
    </xf>
    <xf numFmtId="0" fontId="31" fillId="0" borderId="218" xfId="7" applyFont="1" applyBorder="1" applyAlignment="1" applyProtection="1">
      <alignment vertical="center" shrinkToFit="1"/>
      <protection locked="0"/>
    </xf>
    <xf numFmtId="0" fontId="31" fillId="0" borderId="242" xfId="7" applyFont="1" applyBorder="1" applyAlignment="1" applyProtection="1">
      <alignment vertical="center" shrinkToFit="1"/>
      <protection locked="0"/>
    </xf>
    <xf numFmtId="0" fontId="31" fillId="0" borderId="243" xfId="7" applyFont="1" applyBorder="1" applyAlignment="1" applyProtection="1">
      <alignment vertical="center" shrinkToFit="1"/>
      <protection locked="0"/>
    </xf>
    <xf numFmtId="0" fontId="31" fillId="0" borderId="49" xfId="7" applyFont="1" applyBorder="1" applyAlignment="1" applyProtection="1">
      <alignment horizontal="center" vertical="center" wrapText="1"/>
      <protection locked="0"/>
    </xf>
    <xf numFmtId="0" fontId="31" fillId="0" borderId="125" xfId="7" applyFont="1" applyBorder="1" applyAlignment="1" applyProtection="1">
      <alignment horizontal="center" vertical="center" wrapText="1"/>
      <protection locked="0"/>
    </xf>
    <xf numFmtId="0" fontId="31" fillId="0" borderId="77" xfId="7" applyFont="1" applyBorder="1" applyAlignment="1" applyProtection="1">
      <alignment horizontal="center" vertical="center" wrapText="1"/>
      <protection locked="0"/>
    </xf>
    <xf numFmtId="0" fontId="31" fillId="0" borderId="102" xfId="7" applyFont="1" applyBorder="1" applyAlignment="1" applyProtection="1">
      <alignment vertical="center" shrinkToFit="1"/>
      <protection locked="0"/>
    </xf>
    <xf numFmtId="0" fontId="31" fillId="0" borderId="92" xfId="7" applyFont="1" applyBorder="1" applyAlignment="1" applyProtection="1">
      <alignment vertical="center" shrinkToFit="1"/>
      <protection locked="0"/>
    </xf>
    <xf numFmtId="0" fontId="31" fillId="0" borderId="154" xfId="7" applyFont="1" applyBorder="1" applyAlignment="1" applyProtection="1">
      <alignment vertical="center" shrinkToFit="1"/>
      <protection locked="0"/>
    </xf>
    <xf numFmtId="0" fontId="31" fillId="0" borderId="16" xfId="7" applyFont="1" applyBorder="1" applyAlignment="1" applyProtection="1">
      <alignment horizontal="left" vertical="center"/>
      <protection locked="0"/>
    </xf>
    <xf numFmtId="0" fontId="31" fillId="0" borderId="38" xfId="7" applyFont="1" applyBorder="1" applyAlignment="1" applyProtection="1">
      <alignment horizontal="left" vertical="center"/>
      <protection locked="0"/>
    </xf>
    <xf numFmtId="0" fontId="31" fillId="0" borderId="17" xfId="7" applyFont="1" applyBorder="1" applyAlignment="1" applyProtection="1">
      <alignment horizontal="left" vertical="center"/>
      <protection locked="0"/>
    </xf>
    <xf numFmtId="0" fontId="31" fillId="0" borderId="34" xfId="7" applyFont="1" applyBorder="1" applyAlignment="1" applyProtection="1">
      <alignment horizontal="left" vertical="center"/>
      <protection locked="0"/>
    </xf>
    <xf numFmtId="0" fontId="31" fillId="0" borderId="99" xfId="7" applyFont="1" applyBorder="1" applyAlignment="1" applyProtection="1">
      <alignment horizontal="left" vertical="center"/>
      <protection locked="0"/>
    </xf>
    <xf numFmtId="0" fontId="31" fillId="0" borderId="89" xfId="7" applyFont="1" applyBorder="1" applyAlignment="1" applyProtection="1">
      <alignment horizontal="center" vertical="center" wrapText="1"/>
      <protection locked="0"/>
    </xf>
    <xf numFmtId="0" fontId="31" fillId="0" borderId="110" xfId="7" applyFont="1" applyBorder="1" applyAlignment="1" applyProtection="1">
      <alignment vertical="center" wrapText="1"/>
      <protection locked="0"/>
    </xf>
    <xf numFmtId="0" fontId="31" fillId="0" borderId="20" xfId="7" applyFont="1" applyBorder="1" applyAlignment="1" applyProtection="1">
      <alignment vertical="center" wrapText="1"/>
      <protection locked="0"/>
    </xf>
    <xf numFmtId="0" fontId="31" fillId="0" borderId="93" xfId="7" applyFont="1" applyBorder="1" applyAlignment="1" applyProtection="1">
      <alignment vertical="center" wrapText="1"/>
      <protection locked="0"/>
    </xf>
    <xf numFmtId="0" fontId="31" fillId="0" borderId="7" xfId="7" applyFont="1" applyBorder="1" applyAlignment="1" applyProtection="1">
      <alignment vertical="center" wrapText="1"/>
      <protection locked="0"/>
    </xf>
    <xf numFmtId="0" fontId="31" fillId="0" borderId="113" xfId="7" applyFont="1" applyBorder="1" applyAlignment="1" applyProtection="1">
      <alignment vertical="center" wrapText="1"/>
      <protection locked="0"/>
    </xf>
    <xf numFmtId="0" fontId="31" fillId="0" borderId="56" xfId="7" applyFont="1" applyBorder="1" applyAlignment="1" applyProtection="1">
      <alignment vertical="center" wrapText="1"/>
      <protection locked="0"/>
    </xf>
    <xf numFmtId="0" fontId="31" fillId="18" borderId="125" xfId="7" applyFont="1" applyFill="1" applyBorder="1" applyAlignment="1" applyProtection="1">
      <alignment horizontal="center" vertical="center"/>
      <protection locked="0"/>
    </xf>
    <xf numFmtId="0" fontId="31" fillId="18" borderId="89" xfId="7" applyFont="1" applyFill="1" applyBorder="1" applyAlignment="1" applyProtection="1">
      <alignment horizontal="center" vertical="center"/>
      <protection locked="0"/>
    </xf>
    <xf numFmtId="178" fontId="31" fillId="7" borderId="125" xfId="7" applyNumberFormat="1" applyFont="1" applyFill="1" applyBorder="1" applyProtection="1">
      <alignment vertical="center"/>
      <protection hidden="1"/>
    </xf>
    <xf numFmtId="178" fontId="31" fillId="7" borderId="89" xfId="7" applyNumberFormat="1" applyFont="1" applyFill="1" applyBorder="1" applyProtection="1">
      <alignment vertical="center"/>
      <protection hidden="1"/>
    </xf>
    <xf numFmtId="0" fontId="32" fillId="0" borderId="49" xfId="7" applyFont="1" applyBorder="1" applyProtection="1">
      <alignment vertical="center"/>
      <protection locked="0"/>
    </xf>
    <xf numFmtId="0" fontId="32" fillId="0" borderId="0" xfId="7" applyFont="1" applyBorder="1" applyAlignment="1" applyProtection="1">
      <alignment vertical="center" wrapText="1"/>
      <protection locked="0"/>
    </xf>
    <xf numFmtId="0" fontId="31" fillId="0" borderId="127" xfId="7" applyFont="1" applyBorder="1" applyAlignment="1" applyProtection="1">
      <alignment horizontal="center" vertical="center"/>
      <protection locked="0"/>
    </xf>
    <xf numFmtId="0" fontId="31" fillId="0" borderId="128" xfId="7" applyFont="1" applyBorder="1" applyAlignment="1" applyProtection="1">
      <alignment horizontal="center" vertical="center"/>
      <protection locked="0"/>
    </xf>
    <xf numFmtId="0" fontId="31" fillId="0" borderId="92" xfId="7" applyFont="1" applyBorder="1" applyAlignment="1" applyProtection="1">
      <alignment horizontal="center" vertical="center"/>
      <protection locked="0"/>
    </xf>
    <xf numFmtId="0" fontId="31" fillId="0" borderId="46" xfId="7" applyFont="1" applyBorder="1" applyAlignment="1" applyProtection="1">
      <alignment horizontal="center" vertical="center"/>
      <protection locked="0"/>
    </xf>
    <xf numFmtId="178" fontId="31" fillId="7" borderId="95" xfId="4" applyNumberFormat="1" applyFont="1" applyFill="1" applyBorder="1" applyAlignment="1" applyProtection="1">
      <alignment vertical="center"/>
      <protection hidden="1"/>
    </xf>
    <xf numFmtId="178" fontId="31" fillId="7" borderId="42" xfId="4" applyNumberFormat="1" applyFont="1" applyFill="1" applyBorder="1" applyAlignment="1" applyProtection="1">
      <alignment vertical="center"/>
      <protection hidden="1"/>
    </xf>
    <xf numFmtId="178" fontId="31" fillId="7" borderId="97" xfId="4" applyNumberFormat="1" applyFont="1" applyFill="1" applyBorder="1" applyAlignment="1" applyProtection="1">
      <alignment vertical="center"/>
      <protection hidden="1"/>
    </xf>
    <xf numFmtId="178" fontId="31" fillId="7" borderId="98" xfId="4" applyNumberFormat="1" applyFont="1" applyFill="1" applyBorder="1" applyAlignment="1" applyProtection="1">
      <alignment vertical="center"/>
      <protection hidden="1"/>
    </xf>
    <xf numFmtId="0" fontId="31" fillId="0" borderId="125" xfId="7" applyFont="1" applyBorder="1" applyAlignment="1" applyProtection="1">
      <alignment horizontal="center" vertical="center"/>
      <protection locked="0"/>
    </xf>
    <xf numFmtId="0" fontId="31" fillId="0" borderId="89" xfId="7" applyFont="1" applyBorder="1" applyAlignment="1" applyProtection="1">
      <alignment horizontal="center" vertical="center"/>
      <protection locked="0"/>
    </xf>
    <xf numFmtId="0" fontId="31" fillId="0" borderId="296" xfId="7" applyFont="1" applyBorder="1" applyAlignment="1" applyProtection="1">
      <alignment horizontal="center" vertical="center" wrapText="1"/>
      <protection locked="0"/>
    </xf>
    <xf numFmtId="0" fontId="31" fillId="0" borderId="90" xfId="7" applyFont="1" applyBorder="1" applyAlignment="1" applyProtection="1">
      <alignment horizontal="center" vertical="center" wrapText="1"/>
      <protection locked="0"/>
    </xf>
    <xf numFmtId="178" fontId="31" fillId="7" borderId="102" xfId="4" applyNumberFormat="1" applyFont="1" applyFill="1" applyBorder="1" applyAlignment="1" applyProtection="1">
      <alignment vertical="center"/>
      <protection hidden="1"/>
    </xf>
    <xf numFmtId="178" fontId="31" fillId="7" borderId="92" xfId="4" applyNumberFormat="1" applyFont="1" applyFill="1" applyBorder="1" applyAlignment="1" applyProtection="1">
      <alignment vertical="center"/>
      <protection hidden="1"/>
    </xf>
    <xf numFmtId="0" fontId="30" fillId="0" borderId="55" xfId="7" applyFont="1" applyBorder="1" applyAlignment="1" applyProtection="1">
      <alignment horizontal="center" vertical="center"/>
      <protection locked="0"/>
    </xf>
    <xf numFmtId="0" fontId="31" fillId="0" borderId="77" xfId="7" applyFont="1" applyBorder="1" applyAlignment="1" applyProtection="1">
      <alignment horizontal="center" vertical="center"/>
      <protection locked="0"/>
    </xf>
    <xf numFmtId="0" fontId="31" fillId="0" borderId="125" xfId="7" applyFont="1" applyBorder="1" applyAlignment="1" applyProtection="1">
      <alignment horizontal="left" vertical="center" wrapText="1"/>
      <protection locked="0"/>
    </xf>
    <xf numFmtId="0" fontId="31" fillId="0" borderId="89" xfId="7" applyFont="1" applyBorder="1" applyAlignment="1" applyProtection="1">
      <alignment horizontal="left" vertical="center" wrapText="1"/>
      <protection locked="0"/>
    </xf>
    <xf numFmtId="0" fontId="31" fillId="0" borderId="77" xfId="7" applyFont="1" applyBorder="1" applyAlignment="1" applyProtection="1">
      <alignment horizontal="left" vertical="center" wrapText="1"/>
      <protection locked="0"/>
    </xf>
    <xf numFmtId="0" fontId="3" fillId="0" borderId="125" xfId="7" applyBorder="1" applyAlignment="1" applyProtection="1">
      <alignment horizontal="center" vertical="center" shrinkToFit="1"/>
      <protection locked="0"/>
    </xf>
    <xf numFmtId="0" fontId="3" fillId="0" borderId="89" xfId="7" applyBorder="1" applyAlignment="1" applyProtection="1">
      <alignment horizontal="center" vertical="center" shrinkToFit="1"/>
      <protection locked="0"/>
    </xf>
    <xf numFmtId="0" fontId="3" fillId="0" borderId="77" xfId="7" applyBorder="1" applyAlignment="1" applyProtection="1">
      <alignment horizontal="center" vertical="center" shrinkToFit="1"/>
      <protection locked="0"/>
    </xf>
    <xf numFmtId="0" fontId="3" fillId="0" borderId="55" xfId="7" applyBorder="1" applyAlignment="1" applyProtection="1">
      <alignment vertical="center" shrinkToFit="1"/>
      <protection locked="0"/>
    </xf>
    <xf numFmtId="0" fontId="3" fillId="0" borderId="110" xfId="7" applyBorder="1" applyAlignment="1" applyProtection="1">
      <alignment horizontal="center" vertical="center"/>
      <protection locked="0"/>
    </xf>
    <xf numFmtId="0" fontId="3" fillId="0" borderId="19" xfId="7" applyBorder="1" applyAlignment="1" applyProtection="1">
      <alignment horizontal="center" vertical="center"/>
      <protection locked="0"/>
    </xf>
    <xf numFmtId="0" fontId="3" fillId="0" borderId="66" xfId="7" applyBorder="1" applyAlignment="1" applyProtection="1">
      <alignment horizontal="center" vertical="center"/>
      <protection locked="0"/>
    </xf>
    <xf numFmtId="0" fontId="3" fillId="0" borderId="100" xfId="7" applyBorder="1" applyAlignment="1" applyProtection="1">
      <alignment horizontal="center" vertical="center"/>
      <protection locked="0"/>
    </xf>
    <xf numFmtId="0" fontId="3" fillId="0" borderId="99" xfId="7" applyBorder="1" applyAlignment="1" applyProtection="1">
      <alignment horizontal="center" vertical="center"/>
      <protection locked="0"/>
    </xf>
    <xf numFmtId="0" fontId="3" fillId="0" borderId="125" xfId="7" applyBorder="1" applyAlignment="1" applyProtection="1">
      <alignment horizontal="center" vertical="center"/>
      <protection locked="0"/>
    </xf>
    <xf numFmtId="0" fontId="3" fillId="0" borderId="90" xfId="7" applyBorder="1" applyAlignment="1" applyProtection="1">
      <alignment horizontal="center" vertical="center"/>
      <protection locked="0"/>
    </xf>
    <xf numFmtId="0" fontId="3" fillId="0" borderId="296" xfId="7" applyBorder="1" applyAlignment="1" applyProtection="1">
      <alignment horizontal="center" vertical="center"/>
      <protection locked="0"/>
    </xf>
    <xf numFmtId="0" fontId="3" fillId="0" borderId="95" xfId="7" applyBorder="1" applyAlignment="1" applyProtection="1">
      <alignment horizontal="center" vertical="center"/>
      <protection locked="0"/>
    </xf>
    <xf numFmtId="0" fontId="3" fillId="0" borderId="34" xfId="7" applyBorder="1" applyAlignment="1" applyProtection="1">
      <alignment horizontal="center" vertical="center"/>
      <protection locked="0"/>
    </xf>
    <xf numFmtId="0" fontId="3" fillId="0" borderId="18" xfId="7" applyBorder="1" applyAlignment="1" applyProtection="1">
      <alignment horizontal="center" vertical="center"/>
      <protection locked="0"/>
    </xf>
    <xf numFmtId="0" fontId="3" fillId="0" borderId="141" xfId="7" applyBorder="1" applyAlignment="1" applyProtection="1">
      <alignment horizontal="center" vertical="center"/>
      <protection locked="0"/>
    </xf>
    <xf numFmtId="0" fontId="3" fillId="0" borderId="231" xfId="7" applyBorder="1" applyAlignment="1" applyProtection="1">
      <alignment horizontal="center" vertical="center"/>
      <protection locked="0"/>
    </xf>
    <xf numFmtId="0" fontId="3" fillId="0" borderId="81" xfId="7" applyBorder="1" applyAlignment="1" applyProtection="1">
      <alignment horizontal="center" vertical="center"/>
      <protection locked="0"/>
    </xf>
    <xf numFmtId="0" fontId="3" fillId="0" borderId="82" xfId="7" applyBorder="1" applyAlignment="1" applyProtection="1">
      <alignment horizontal="center" vertical="center"/>
      <protection locked="0"/>
    </xf>
    <xf numFmtId="0" fontId="3" fillId="0" borderId="252" xfId="7" applyBorder="1" applyAlignment="1" applyProtection="1">
      <alignment horizontal="center" vertical="center"/>
      <protection locked="0"/>
    </xf>
    <xf numFmtId="0" fontId="3" fillId="0" borderId="42" xfId="7" applyBorder="1" applyAlignment="1" applyProtection="1">
      <alignment horizontal="center" vertical="center"/>
      <protection locked="0"/>
    </xf>
    <xf numFmtId="0" fontId="3" fillId="0" borderId="96" xfId="7" applyBorder="1" applyAlignment="1" applyProtection="1">
      <alignment horizontal="center" vertical="center"/>
      <protection locked="0"/>
    </xf>
    <xf numFmtId="0" fontId="3" fillId="0" borderId="33" xfId="7" applyBorder="1" applyAlignment="1" applyProtection="1">
      <alignment horizontal="center" vertical="center"/>
      <protection locked="0"/>
    </xf>
    <xf numFmtId="0" fontId="3" fillId="0" borderId="97" xfId="7" applyBorder="1" applyAlignment="1" applyProtection="1">
      <alignment horizontal="center" vertical="center"/>
      <protection locked="0"/>
    </xf>
    <xf numFmtId="0" fontId="3" fillId="0" borderId="101" xfId="7" applyBorder="1" applyAlignment="1" applyProtection="1">
      <alignment horizontal="center" vertical="center"/>
      <protection locked="0"/>
    </xf>
    <xf numFmtId="0" fontId="3" fillId="0" borderId="102" xfId="7" applyBorder="1" applyAlignment="1" applyProtection="1">
      <alignment horizontal="center" vertical="center"/>
      <protection locked="0"/>
    </xf>
    <xf numFmtId="0" fontId="3" fillId="0" borderId="46" xfId="7" applyBorder="1" applyAlignment="1" applyProtection="1">
      <alignment horizontal="center" vertical="center"/>
      <protection locked="0"/>
    </xf>
    <xf numFmtId="0" fontId="3" fillId="0" borderId="297" xfId="7" applyBorder="1" applyAlignment="1" applyProtection="1">
      <alignment horizontal="center" vertical="center"/>
      <protection locked="0"/>
    </xf>
    <xf numFmtId="0" fontId="3" fillId="0" borderId="109" xfId="7" applyBorder="1" applyAlignment="1" applyProtection="1">
      <alignment horizontal="center" vertical="center"/>
      <protection locked="0"/>
    </xf>
    <xf numFmtId="0" fontId="3" fillId="0" borderId="11" xfId="7" applyBorder="1" applyAlignment="1" applyProtection="1">
      <alignment horizontal="center" vertical="center"/>
      <protection locked="0"/>
    </xf>
    <xf numFmtId="0" fontId="3" fillId="0" borderId="13" xfId="7" applyBorder="1" applyAlignment="1" applyProtection="1">
      <alignment horizontal="center" vertical="center"/>
      <protection locked="0"/>
    </xf>
    <xf numFmtId="0" fontId="3" fillId="0" borderId="14" xfId="7" applyBorder="1" applyAlignment="1" applyProtection="1">
      <alignment horizontal="center" vertical="center"/>
      <protection locked="0"/>
    </xf>
    <xf numFmtId="0" fontId="3" fillId="0" borderId="244" xfId="7" applyBorder="1" applyAlignment="1" applyProtection="1">
      <alignment horizontal="center" vertical="center"/>
      <protection locked="0"/>
    </xf>
    <xf numFmtId="0" fontId="31" fillId="0" borderId="0" xfId="7" applyFont="1" applyBorder="1" applyAlignment="1" applyProtection="1">
      <alignment vertical="top" wrapText="1"/>
      <protection locked="0"/>
    </xf>
    <xf numFmtId="0" fontId="31" fillId="0" borderId="72" xfId="7" applyFont="1" applyBorder="1" applyAlignment="1" applyProtection="1">
      <alignment vertical="top" wrapText="1"/>
      <protection locked="0"/>
    </xf>
    <xf numFmtId="0" fontId="33" fillId="0" borderId="0" xfId="7" applyFont="1" applyBorder="1" applyAlignment="1" applyProtection="1">
      <alignment vertical="top" wrapText="1"/>
      <protection locked="0"/>
    </xf>
    <xf numFmtId="0" fontId="3" fillId="0" borderId="135" xfId="7" applyBorder="1" applyAlignment="1" applyProtection="1">
      <alignment horizontal="center" vertical="center"/>
      <protection locked="0"/>
    </xf>
    <xf numFmtId="0" fontId="3" fillId="0" borderId="226" xfId="7" applyBorder="1" applyAlignment="1" applyProtection="1">
      <alignment horizontal="center" vertical="center"/>
      <protection locked="0"/>
    </xf>
    <xf numFmtId="0" fontId="3" fillId="0" borderId="91" xfId="7" applyBorder="1" applyAlignment="1" applyProtection="1">
      <alignment horizontal="center" vertical="center"/>
      <protection locked="0"/>
    </xf>
    <xf numFmtId="0" fontId="3" fillId="0" borderId="53" xfId="7" applyBorder="1" applyAlignment="1" applyProtection="1">
      <alignment horizontal="center" vertical="center"/>
      <protection locked="0"/>
    </xf>
    <xf numFmtId="0" fontId="31" fillId="0" borderId="1" xfId="7" applyFont="1" applyBorder="1" applyAlignment="1" applyProtection="1">
      <alignment horizontal="center" vertical="center"/>
      <protection locked="0"/>
    </xf>
    <xf numFmtId="0" fontId="31" fillId="0" borderId="18" xfId="7" applyFont="1" applyBorder="1" applyAlignment="1" applyProtection="1">
      <alignment horizontal="left" vertical="center"/>
      <protection locked="0"/>
    </xf>
    <xf numFmtId="0" fontId="31" fillId="0" borderId="20" xfId="7" applyFont="1" applyBorder="1" applyAlignment="1" applyProtection="1">
      <alignment horizontal="left" vertical="center"/>
      <protection locked="0"/>
    </xf>
    <xf numFmtId="0" fontId="31" fillId="0" borderId="81" xfId="7" applyFont="1" applyBorder="1" applyAlignment="1" applyProtection="1">
      <alignment horizontal="left" vertical="center"/>
      <protection locked="0"/>
    </xf>
    <xf numFmtId="0" fontId="31" fillId="0" borderId="252" xfId="7" applyFont="1" applyBorder="1" applyAlignment="1" applyProtection="1">
      <alignment horizontal="left" vertical="center"/>
      <protection locked="0"/>
    </xf>
    <xf numFmtId="0" fontId="31" fillId="0" borderId="1" xfId="7" applyFont="1" applyBorder="1" applyAlignment="1" applyProtection="1">
      <alignment horizontal="center" vertical="center" wrapText="1"/>
      <protection locked="0"/>
    </xf>
    <xf numFmtId="0" fontId="31" fillId="0" borderId="107" xfId="7" applyFont="1" applyBorder="1" applyAlignment="1" applyProtection="1">
      <alignment horizontal="center" vertical="center"/>
      <protection locked="0"/>
    </xf>
    <xf numFmtId="0" fontId="31" fillId="0" borderId="141" xfId="7" applyFont="1" applyBorder="1" applyAlignment="1" applyProtection="1">
      <alignment vertical="center" shrinkToFit="1"/>
      <protection locked="0"/>
    </xf>
    <xf numFmtId="0" fontId="31" fillId="0" borderId="231" xfId="7" applyFont="1" applyBorder="1" applyAlignment="1" applyProtection="1">
      <alignment vertical="center" shrinkToFit="1"/>
      <protection locked="0"/>
    </xf>
    <xf numFmtId="0" fontId="31" fillId="0" borderId="135" xfId="7" applyFont="1" applyBorder="1" applyAlignment="1" applyProtection="1">
      <alignment vertical="center" shrinkToFit="1"/>
      <protection locked="0"/>
    </xf>
    <xf numFmtId="0" fontId="31" fillId="0" borderId="226" xfId="7" applyFont="1" applyBorder="1" applyAlignment="1" applyProtection="1">
      <alignment vertical="center" shrinkToFit="1"/>
      <protection locked="0"/>
    </xf>
    <xf numFmtId="0" fontId="31" fillId="0" borderId="144" xfId="7" applyFont="1" applyBorder="1" applyAlignment="1" applyProtection="1">
      <alignment vertical="center" shrinkToFit="1"/>
      <protection locked="0"/>
    </xf>
    <xf numFmtId="0" fontId="31" fillId="0" borderId="354" xfId="7" applyFont="1" applyBorder="1" applyAlignment="1" applyProtection="1">
      <alignment vertical="center" shrinkToFit="1"/>
      <protection locked="0"/>
    </xf>
    <xf numFmtId="0" fontId="31" fillId="0" borderId="135" xfId="7" applyFont="1" applyBorder="1" applyAlignment="1" applyProtection="1">
      <alignment horizontal="left" vertical="center"/>
      <protection locked="0"/>
    </xf>
    <xf numFmtId="0" fontId="31" fillId="0" borderId="226" xfId="7" applyFont="1" applyBorder="1" applyAlignment="1" applyProtection="1">
      <alignment horizontal="left" vertical="center"/>
      <protection locked="0"/>
    </xf>
    <xf numFmtId="0" fontId="31" fillId="0" borderId="93" xfId="7" applyFont="1" applyBorder="1" applyAlignment="1" applyProtection="1">
      <alignment horizontal="left" vertical="center" wrapText="1"/>
      <protection locked="0"/>
    </xf>
    <xf numFmtId="0" fontId="31" fillId="0" borderId="94" xfId="7" applyFont="1" applyBorder="1" applyAlignment="1" applyProtection="1">
      <alignment horizontal="left" vertical="center" wrapText="1"/>
      <protection locked="0"/>
    </xf>
    <xf numFmtId="0" fontId="31" fillId="0" borderId="113" xfId="7" applyFont="1" applyBorder="1" applyAlignment="1" applyProtection="1">
      <alignment horizontal="left" vertical="center" wrapText="1"/>
      <protection locked="0"/>
    </xf>
    <xf numFmtId="0" fontId="31" fillId="0" borderId="57" xfId="7" applyFont="1" applyBorder="1" applyAlignment="1" applyProtection="1">
      <alignment horizontal="left" vertical="center" wrapText="1"/>
      <protection locked="0"/>
    </xf>
    <xf numFmtId="0" fontId="32" fillId="0" borderId="49" xfId="7" applyFont="1" applyBorder="1" applyAlignment="1" applyProtection="1">
      <alignment vertical="center" shrinkToFit="1"/>
      <protection locked="0"/>
    </xf>
    <xf numFmtId="0" fontId="32" fillId="0" borderId="109" xfId="7" applyFont="1" applyBorder="1" applyAlignment="1" applyProtection="1">
      <alignment vertical="center" shrinkToFit="1"/>
      <protection locked="0"/>
    </xf>
    <xf numFmtId="0" fontId="31" fillId="0" borderId="325" xfId="7" applyFont="1" applyBorder="1" applyAlignment="1" applyProtection="1">
      <alignment horizontal="center" vertical="center" wrapText="1"/>
      <protection locked="0"/>
    </xf>
    <xf numFmtId="0" fontId="31" fillId="0" borderId="44" xfId="7" applyFont="1" applyBorder="1" applyAlignment="1" applyProtection="1">
      <alignment horizontal="center" vertical="center" wrapText="1"/>
      <protection locked="0"/>
    </xf>
    <xf numFmtId="0" fontId="31" fillId="0" borderId="353" xfId="7" applyFont="1" applyBorder="1" applyAlignment="1" applyProtection="1">
      <alignment horizontal="left" vertical="center"/>
      <protection locked="0"/>
    </xf>
    <xf numFmtId="0" fontId="31" fillId="0" borderId="221" xfId="7" applyFont="1" applyBorder="1" applyAlignment="1" applyProtection="1">
      <alignment horizontal="left" vertical="center"/>
      <protection locked="0"/>
    </xf>
    <xf numFmtId="0" fontId="31" fillId="0" borderId="45" xfId="7" applyFont="1" applyBorder="1" applyAlignment="1" applyProtection="1">
      <alignment horizontal="left" vertical="center"/>
      <protection locked="0"/>
    </xf>
    <xf numFmtId="0" fontId="31" fillId="0" borderId="46" xfId="7" applyFont="1" applyBorder="1" applyAlignment="1" applyProtection="1">
      <alignment horizontal="left" vertical="center"/>
      <protection locked="0"/>
    </xf>
    <xf numFmtId="178" fontId="31" fillId="7" borderId="113" xfId="4" applyNumberFormat="1" applyFont="1" applyFill="1" applyBorder="1" applyAlignment="1" applyProtection="1">
      <alignment vertical="center"/>
      <protection hidden="1"/>
    </xf>
    <xf numFmtId="178" fontId="31" fillId="7" borderId="55" xfId="4" applyNumberFormat="1" applyFont="1" applyFill="1" applyBorder="1" applyAlignment="1" applyProtection="1">
      <alignment vertical="center"/>
      <protection hidden="1"/>
    </xf>
    <xf numFmtId="0" fontId="32" fillId="0" borderId="49" xfId="7" applyFont="1" applyBorder="1" applyAlignment="1" applyProtection="1">
      <alignment vertical="center" wrapText="1"/>
      <protection locked="0"/>
    </xf>
    <xf numFmtId="0" fontId="30" fillId="0" borderId="0" xfId="7" applyFont="1" applyBorder="1" applyAlignment="1" applyProtection="1">
      <alignment horizontal="center" vertical="center"/>
      <protection locked="0"/>
    </xf>
    <xf numFmtId="0" fontId="31" fillId="0" borderId="125" xfId="7" applyFont="1" applyBorder="1" applyAlignment="1" applyProtection="1">
      <alignment horizontal="left" vertical="center" wrapText="1" shrinkToFit="1"/>
      <protection locked="0"/>
    </xf>
    <xf numFmtId="0" fontId="31" fillId="0" borderId="89" xfId="7" applyFont="1" applyBorder="1" applyAlignment="1" applyProtection="1">
      <alignment horizontal="left" vertical="center" wrapText="1" shrinkToFit="1"/>
      <protection locked="0"/>
    </xf>
    <xf numFmtId="0" fontId="31" fillId="0" borderId="77" xfId="7" applyFont="1" applyBorder="1" applyAlignment="1" applyProtection="1">
      <alignment horizontal="left" vertical="center" wrapText="1" shrinkToFit="1"/>
      <protection locked="0"/>
    </xf>
    <xf numFmtId="0" fontId="3" fillId="0" borderId="55" xfId="7" applyBorder="1" applyAlignment="1" applyProtection="1">
      <alignment horizontal="left" vertical="center" shrinkToFit="1"/>
      <protection locked="0"/>
    </xf>
    <xf numFmtId="0" fontId="31" fillId="0" borderId="77" xfId="7" applyFont="1" applyBorder="1" applyAlignment="1" applyProtection="1">
      <alignment vertical="center" wrapText="1"/>
      <protection locked="0"/>
    </xf>
    <xf numFmtId="0" fontId="3" fillId="0" borderId="125" xfId="7" applyBorder="1" applyAlignment="1">
      <alignment horizontal="center" vertical="center" shrinkToFit="1"/>
    </xf>
    <xf numFmtId="0" fontId="3" fillId="0" borderId="89" xfId="7" applyBorder="1" applyAlignment="1">
      <alignment horizontal="center" vertical="center" shrinkToFit="1"/>
    </xf>
    <xf numFmtId="0" fontId="3" fillId="0" borderId="77" xfId="7" applyBorder="1" applyAlignment="1">
      <alignment horizontal="center" vertical="center" shrinkToFit="1"/>
    </xf>
    <xf numFmtId="0" fontId="31" fillId="0" borderId="125" xfId="7" applyFont="1" applyBorder="1" applyAlignment="1">
      <alignment vertical="center" wrapText="1" shrinkToFit="1"/>
    </xf>
    <xf numFmtId="0" fontId="31" fillId="0" borderId="89" xfId="7" applyFont="1" applyBorder="1" applyAlignment="1">
      <alignment vertical="center" wrapText="1" shrinkToFit="1"/>
    </xf>
    <xf numFmtId="0" fontId="31" fillId="0" borderId="77" xfId="7" applyFont="1" applyBorder="1" applyAlignment="1">
      <alignment vertical="center" wrapText="1" shrinkToFit="1"/>
    </xf>
    <xf numFmtId="196" fontId="112" fillId="0" borderId="358" xfId="0" applyNumberFormat="1" applyFont="1" applyBorder="1" applyAlignment="1">
      <alignment horizontal="center" vertical="center" wrapText="1"/>
    </xf>
    <xf numFmtId="196" fontId="112" fillId="0" borderId="283" xfId="0" applyNumberFormat="1" applyFont="1" applyBorder="1" applyAlignment="1">
      <alignment horizontal="center" vertical="center" wrapText="1"/>
    </xf>
    <xf numFmtId="0" fontId="35" fillId="0" borderId="0" xfId="7" applyFont="1" applyBorder="1" applyAlignment="1">
      <alignment vertical="center" wrapText="1"/>
    </xf>
    <xf numFmtId="0" fontId="35" fillId="0" borderId="7" xfId="7" applyFont="1" applyBorder="1" applyAlignment="1">
      <alignment vertical="center" wrapText="1"/>
    </xf>
    <xf numFmtId="0" fontId="31" fillId="0" borderId="0" xfId="7" applyFont="1" applyBorder="1" applyAlignment="1">
      <alignment vertical="top"/>
    </xf>
    <xf numFmtId="0" fontId="31" fillId="0" borderId="7" xfId="7" applyFont="1" applyBorder="1" applyAlignment="1">
      <alignment vertical="top"/>
    </xf>
    <xf numFmtId="0" fontId="31" fillId="0" borderId="297" xfId="7" applyFont="1" applyBorder="1" applyAlignment="1">
      <alignment horizontal="left" vertical="center"/>
    </xf>
    <xf numFmtId="0" fontId="31" fillId="0" borderId="49" xfId="7" applyFont="1" applyBorder="1" applyAlignment="1">
      <alignment horizontal="left" vertical="center"/>
    </xf>
    <xf numFmtId="0" fontId="31" fillId="0" borderId="128" xfId="7" applyFont="1" applyBorder="1" applyAlignment="1">
      <alignment horizontal="left" vertical="center"/>
    </xf>
    <xf numFmtId="0" fontId="30" fillId="0" borderId="54" xfId="7" applyFont="1" applyBorder="1" applyAlignment="1">
      <alignment horizontal="center" vertical="center"/>
    </xf>
    <xf numFmtId="0" fontId="30" fillId="0" borderId="55" xfId="7" applyFont="1" applyBorder="1" applyAlignment="1">
      <alignment horizontal="center" vertical="center"/>
    </xf>
    <xf numFmtId="0" fontId="30" fillId="0" borderId="56" xfId="7" applyFont="1" applyBorder="1" applyAlignment="1">
      <alignment horizontal="center" vertical="center"/>
    </xf>
    <xf numFmtId="0" fontId="31" fillId="0" borderId="125" xfId="7" applyFont="1" applyBorder="1" applyAlignment="1">
      <alignment horizontal="left" vertical="center" wrapText="1"/>
    </xf>
    <xf numFmtId="0" fontId="31" fillId="0" borderId="89" xfId="7" applyFont="1" applyBorder="1" applyAlignment="1">
      <alignment horizontal="left" vertical="center" wrapText="1"/>
    </xf>
    <xf numFmtId="0" fontId="31" fillId="0" borderId="77" xfId="7" applyFont="1" applyBorder="1" applyAlignment="1">
      <alignment horizontal="left" vertical="center" wrapText="1"/>
    </xf>
    <xf numFmtId="0" fontId="3" fillId="0" borderId="296" xfId="7" applyBorder="1" applyAlignment="1">
      <alignment horizontal="center" vertical="center"/>
    </xf>
    <xf numFmtId="0" fontId="31" fillId="0" borderId="18" xfId="7" applyFont="1" applyBorder="1" applyAlignment="1">
      <alignment horizontal="left" vertical="center"/>
    </xf>
    <xf numFmtId="0" fontId="31" fillId="0" borderId="19" xfId="7" applyFont="1" applyBorder="1" applyAlignment="1">
      <alignment horizontal="left" vertical="center"/>
    </xf>
    <xf numFmtId="0" fontId="31" fillId="0" borderId="20" xfId="7" applyFont="1" applyBorder="1" applyAlignment="1">
      <alignment horizontal="left" vertical="center"/>
    </xf>
    <xf numFmtId="0" fontId="3" fillId="0" borderId="18" xfId="8" applyFont="1" applyBorder="1" applyAlignment="1" applyProtection="1">
      <alignment horizontal="center" vertical="center"/>
      <protection locked="0"/>
    </xf>
    <xf numFmtId="0" fontId="3" fillId="0" borderId="20" xfId="8" applyFont="1" applyBorder="1" applyAlignment="1" applyProtection="1">
      <alignment horizontal="center" vertical="center"/>
      <protection locked="0"/>
    </xf>
    <xf numFmtId="0" fontId="3" fillId="0" borderId="16" xfId="8" applyFont="1" applyBorder="1" applyAlignment="1" applyProtection="1">
      <alignment horizontal="center" vertical="center"/>
      <protection locked="0"/>
    </xf>
    <xf numFmtId="0" fontId="3" fillId="0" borderId="17" xfId="8" applyFont="1" applyBorder="1" applyAlignment="1" applyProtection="1">
      <alignment horizontal="center" vertical="center"/>
      <protection locked="0"/>
    </xf>
    <xf numFmtId="0" fontId="3" fillId="14" borderId="19" xfId="8" applyFont="1" applyFill="1" applyBorder="1" applyAlignment="1" applyProtection="1">
      <alignment horizontal="center" vertical="center"/>
      <protection locked="0"/>
    </xf>
    <xf numFmtId="0" fontId="3" fillId="14" borderId="20" xfId="8" applyFont="1" applyFill="1" applyBorder="1" applyAlignment="1" applyProtection="1">
      <alignment horizontal="center" vertical="center"/>
      <protection locked="0"/>
    </xf>
    <xf numFmtId="0" fontId="3" fillId="14" borderId="38" xfId="8" applyFont="1" applyFill="1" applyBorder="1" applyAlignment="1" applyProtection="1">
      <alignment horizontal="center" vertical="center"/>
      <protection locked="0"/>
    </xf>
    <xf numFmtId="0" fontId="3" fillId="14" borderId="17" xfId="8" applyFont="1" applyFill="1" applyBorder="1" applyAlignment="1" applyProtection="1">
      <alignment horizontal="center" vertical="center"/>
      <protection locked="0"/>
    </xf>
    <xf numFmtId="0" fontId="19" fillId="14" borderId="49" xfId="8" applyFont="1" applyFill="1" applyBorder="1" applyAlignment="1" applyProtection="1">
      <alignment horizontal="center" vertical="center" shrinkToFit="1"/>
      <protection locked="0"/>
    </xf>
    <xf numFmtId="0" fontId="19" fillId="14" borderId="109" xfId="8" applyFont="1" applyFill="1" applyBorder="1" applyAlignment="1" applyProtection="1">
      <alignment horizontal="center" vertical="center" shrinkToFit="1"/>
      <protection locked="0"/>
    </xf>
    <xf numFmtId="0" fontId="19" fillId="14" borderId="55" xfId="8" applyFont="1" applyFill="1" applyBorder="1" applyAlignment="1" applyProtection="1">
      <alignment horizontal="center" vertical="center" shrinkToFit="1"/>
      <protection locked="0"/>
    </xf>
    <xf numFmtId="0" fontId="19" fillId="14" borderId="57" xfId="8" applyFont="1" applyFill="1" applyBorder="1" applyAlignment="1" applyProtection="1">
      <alignment horizontal="center" vertical="center" shrinkToFit="1"/>
      <protection locked="0"/>
    </xf>
    <xf numFmtId="0" fontId="3" fillId="0" borderId="0" xfId="8" applyFont="1" applyAlignment="1" applyProtection="1">
      <alignment horizontal="center" vertical="center"/>
      <protection locked="0"/>
    </xf>
    <xf numFmtId="0" fontId="3" fillId="0" borderId="125" xfId="8" applyFont="1" applyBorder="1" applyAlignment="1" applyProtection="1">
      <alignment horizontal="center" vertical="center" shrinkToFit="1"/>
      <protection locked="0"/>
    </xf>
    <xf numFmtId="0" fontId="3" fillId="0" borderId="89" xfId="8" applyFont="1" applyBorder="1" applyAlignment="1" applyProtection="1">
      <alignment horizontal="center" vertical="center" shrinkToFit="1"/>
      <protection locked="0"/>
    </xf>
    <xf numFmtId="0" fontId="3" fillId="0" borderId="77" xfId="8" applyFont="1" applyBorder="1" applyAlignment="1" applyProtection="1">
      <alignment horizontal="center" vertical="center" shrinkToFit="1"/>
      <protection locked="0"/>
    </xf>
    <xf numFmtId="0" fontId="3" fillId="7" borderId="125" xfId="8" applyFont="1" applyFill="1" applyBorder="1" applyAlignment="1" applyProtection="1">
      <alignment horizontal="right" vertical="center"/>
      <protection locked="0"/>
    </xf>
    <xf numFmtId="0" fontId="3" fillId="7" borderId="89" xfId="8" applyFont="1" applyFill="1" applyBorder="1" applyAlignment="1" applyProtection="1">
      <alignment horizontal="right" vertical="center"/>
      <protection locked="0"/>
    </xf>
    <xf numFmtId="0" fontId="3" fillId="0" borderId="125" xfId="8" applyFont="1" applyBorder="1" applyAlignment="1" applyProtection="1">
      <alignment horizontal="center" vertical="center"/>
      <protection locked="0"/>
    </xf>
    <xf numFmtId="0" fontId="3" fillId="0" borderId="89" xfId="8" applyFont="1" applyBorder="1" applyAlignment="1" applyProtection="1">
      <alignment horizontal="center" vertical="center"/>
      <protection locked="0"/>
    </xf>
    <xf numFmtId="0" fontId="3" fillId="0" borderId="77" xfId="8" applyFont="1" applyBorder="1" applyAlignment="1" applyProtection="1">
      <alignment horizontal="center" vertical="center"/>
      <protection locked="0"/>
    </xf>
    <xf numFmtId="0" fontId="32" fillId="0" borderId="298" xfId="8" applyFont="1" applyBorder="1" applyAlignment="1">
      <alignment horizontal="center" vertical="center" wrapText="1"/>
    </xf>
    <xf numFmtId="0" fontId="32" fillId="0" borderId="260" xfId="8" applyFont="1" applyBorder="1" applyAlignment="1">
      <alignment horizontal="center" vertical="center" wrapText="1"/>
    </xf>
    <xf numFmtId="0" fontId="32" fillId="0" borderId="355" xfId="8" applyFont="1" applyBorder="1" applyAlignment="1">
      <alignment horizontal="center" vertical="center"/>
    </xf>
    <xf numFmtId="0" fontId="32" fillId="0" borderId="37" xfId="8" applyFont="1" applyBorder="1" applyAlignment="1">
      <alignment horizontal="center" vertical="center"/>
    </xf>
    <xf numFmtId="0" fontId="32" fillId="0" borderId="356" xfId="8" applyFont="1" applyBorder="1" applyAlignment="1">
      <alignment horizontal="center" vertical="center"/>
    </xf>
    <xf numFmtId="0" fontId="37" fillId="0" borderId="357" xfId="8" applyFont="1" applyBorder="1" applyAlignment="1">
      <alignment horizontal="center" vertical="center"/>
    </xf>
    <xf numFmtId="0" fontId="37" fillId="0" borderId="358" xfId="8" applyFont="1" applyBorder="1" applyAlignment="1">
      <alignment horizontal="center" vertical="center"/>
    </xf>
    <xf numFmtId="0" fontId="37" fillId="0" borderId="359" xfId="8" applyFont="1" applyBorder="1" applyAlignment="1">
      <alignment horizontal="center" vertical="center"/>
    </xf>
    <xf numFmtId="0" fontId="32" fillId="0" borderId="102" xfId="8" applyFont="1" applyBorder="1" applyAlignment="1">
      <alignment horizontal="center" vertical="center"/>
    </xf>
    <xf numFmtId="0" fontId="32" fillId="0" borderId="92" xfId="8" applyFont="1" applyBorder="1" applyAlignment="1">
      <alignment horizontal="center" vertical="center"/>
    </xf>
    <xf numFmtId="0" fontId="32" fillId="0" borderId="154" xfId="8" applyFont="1" applyBorder="1" applyAlignment="1">
      <alignment horizontal="center" vertical="center"/>
    </xf>
    <xf numFmtId="0" fontId="32" fillId="0" borderId="127" xfId="8" applyFont="1" applyBorder="1" applyAlignment="1">
      <alignment horizontal="center" vertical="center" wrapText="1"/>
    </xf>
    <xf numFmtId="0" fontId="32" fillId="0" borderId="109" xfId="8" applyFont="1" applyBorder="1" applyAlignment="1">
      <alignment horizontal="center" vertical="center"/>
    </xf>
    <xf numFmtId="0" fontId="32" fillId="0" borderId="93" xfId="8" applyFont="1" applyBorder="1" applyAlignment="1">
      <alignment horizontal="center" vertical="center"/>
    </xf>
    <xf numFmtId="0" fontId="32" fillId="0" borderId="94" xfId="8" applyFont="1" applyBorder="1" applyAlignment="1">
      <alignment horizontal="center" vertical="center"/>
    </xf>
    <xf numFmtId="0" fontId="32" fillId="0" borderId="91" xfId="8" applyFont="1" applyBorder="1" applyAlignment="1">
      <alignment horizontal="center" vertical="center"/>
    </xf>
    <xf numFmtId="0" fontId="32" fillId="0" borderId="53" xfId="8" applyFont="1" applyBorder="1" applyAlignment="1">
      <alignment horizontal="center" vertical="center"/>
    </xf>
    <xf numFmtId="0" fontId="3" fillId="14" borderId="125" xfId="8" applyFont="1" applyFill="1" applyBorder="1" applyAlignment="1" applyProtection="1">
      <alignment horizontal="center" vertical="center" shrinkToFit="1"/>
      <protection locked="0"/>
    </xf>
    <xf numFmtId="0" fontId="3" fillId="14" borderId="89" xfId="8" applyFont="1" applyFill="1" applyBorder="1" applyAlignment="1" applyProtection="1">
      <alignment horizontal="center" vertical="center" shrinkToFit="1"/>
      <protection locked="0"/>
    </xf>
    <xf numFmtId="0" fontId="3" fillId="14" borderId="77" xfId="8" applyFont="1" applyFill="1" applyBorder="1" applyAlignment="1" applyProtection="1">
      <alignment horizontal="center" vertical="center" shrinkToFit="1"/>
      <protection locked="0"/>
    </xf>
    <xf numFmtId="9" fontId="3" fillId="7" borderId="125" xfId="8" quotePrefix="1" applyNumberFormat="1" applyFont="1" applyFill="1" applyBorder="1" applyAlignment="1" applyProtection="1">
      <alignment horizontal="right" vertical="center"/>
      <protection hidden="1"/>
    </xf>
    <xf numFmtId="9" fontId="3" fillId="7" borderId="89" xfId="8" quotePrefix="1" applyNumberFormat="1" applyFont="1" applyFill="1" applyBorder="1" applyAlignment="1" applyProtection="1">
      <alignment horizontal="right" vertical="center"/>
      <protection hidden="1"/>
    </xf>
    <xf numFmtId="9" fontId="3" fillId="7" borderId="77" xfId="8" quotePrefix="1" applyNumberFormat="1" applyFont="1" applyFill="1" applyBorder="1" applyAlignment="1" applyProtection="1">
      <alignment horizontal="right" vertical="center"/>
      <protection hidden="1"/>
    </xf>
    <xf numFmtId="0" fontId="32" fillId="0" borderId="127" xfId="8" applyFont="1" applyBorder="1" applyAlignment="1">
      <alignment horizontal="center" vertical="center"/>
    </xf>
    <xf numFmtId="0" fontId="32" fillId="0" borderId="49" xfId="8" applyFont="1" applyBorder="1" applyAlignment="1">
      <alignment horizontal="center" vertical="center"/>
    </xf>
    <xf numFmtId="0" fontId="32" fillId="0" borderId="128" xfId="8" applyFont="1" applyBorder="1" applyAlignment="1">
      <alignment horizontal="center" vertical="center"/>
    </xf>
    <xf numFmtId="0" fontId="32" fillId="0" borderId="38" xfId="8" applyFont="1" applyBorder="1" applyAlignment="1">
      <alignment horizontal="center" vertical="center"/>
    </xf>
    <xf numFmtId="0" fontId="32" fillId="0" borderId="17" xfId="8" applyFont="1" applyBorder="1" applyAlignment="1">
      <alignment horizontal="center" vertical="center"/>
    </xf>
    <xf numFmtId="0" fontId="32" fillId="0" borderId="45" xfId="8" applyFont="1" applyBorder="1" applyAlignment="1">
      <alignment horizontal="center" vertical="center"/>
    </xf>
    <xf numFmtId="0" fontId="32" fillId="0" borderId="298" xfId="8" applyFont="1" applyBorder="1" applyAlignment="1">
      <alignment horizontal="center" vertical="center"/>
    </xf>
    <xf numFmtId="0" fontId="32" fillId="0" borderId="260" xfId="8" applyFont="1" applyBorder="1" applyAlignment="1">
      <alignment horizontal="center" vertical="center"/>
    </xf>
    <xf numFmtId="0" fontId="32" fillId="0" borderId="112" xfId="8" applyFont="1" applyBorder="1" applyAlignment="1">
      <alignment horizontal="center" vertical="center"/>
    </xf>
    <xf numFmtId="0" fontId="32" fillId="0" borderId="95" xfId="8" applyFont="1" applyBorder="1" applyAlignment="1">
      <alignment horizontal="center" vertical="center"/>
    </xf>
    <xf numFmtId="0" fontId="32" fillId="0" borderId="34" xfId="8" applyFont="1" applyBorder="1" applyAlignment="1">
      <alignment horizontal="center" vertical="center"/>
    </xf>
    <xf numFmtId="0" fontId="32" fillId="0" borderId="33" xfId="8" applyFont="1" applyBorder="1" applyAlignment="1">
      <alignment horizontal="center" vertical="center"/>
    </xf>
    <xf numFmtId="0" fontId="32" fillId="14" borderId="33" xfId="8" applyFont="1" applyFill="1" applyBorder="1" applyAlignment="1">
      <alignment horizontal="center" vertical="center"/>
    </xf>
    <xf numFmtId="0" fontId="32" fillId="14" borderId="96" xfId="8" applyFont="1" applyFill="1" applyBorder="1" applyAlignment="1">
      <alignment horizontal="center" vertical="center"/>
    </xf>
    <xf numFmtId="0" fontId="32" fillId="0" borderId="16" xfId="8" applyFont="1" applyBorder="1" applyAlignment="1">
      <alignment horizontal="center" vertical="center"/>
    </xf>
    <xf numFmtId="0" fontId="32" fillId="0" borderId="33" xfId="8" applyFont="1" applyBorder="1" applyAlignment="1">
      <alignment horizontal="center" vertical="center" shrinkToFit="1"/>
    </xf>
    <xf numFmtId="0" fontId="32" fillId="0" borderId="42" xfId="8" applyFont="1" applyBorder="1" applyAlignment="1">
      <alignment horizontal="center" vertical="center" shrinkToFit="1"/>
    </xf>
    <xf numFmtId="0" fontId="32" fillId="0" borderId="96" xfId="8" applyFont="1" applyBorder="1" applyAlignment="1">
      <alignment horizontal="center" vertical="center" shrinkToFit="1"/>
    </xf>
    <xf numFmtId="0" fontId="32" fillId="0" borderId="286" xfId="8" applyFont="1" applyBorder="1" applyAlignment="1" applyProtection="1">
      <alignment horizontal="center" vertical="center"/>
      <protection hidden="1"/>
    </xf>
    <xf numFmtId="0" fontId="32" fillId="0" borderId="304" xfId="8" applyFont="1" applyBorder="1" applyAlignment="1" applyProtection="1">
      <alignment horizontal="center" vertical="center"/>
      <protection hidden="1"/>
    </xf>
    <xf numFmtId="0" fontId="32" fillId="0" borderId="290" xfId="8" applyFont="1" applyBorder="1" applyAlignment="1" applyProtection="1">
      <alignment horizontal="center" vertical="center"/>
      <protection hidden="1"/>
    </xf>
    <xf numFmtId="0" fontId="32" fillId="0" borderId="96" xfId="8" applyFont="1" applyBorder="1" applyAlignment="1">
      <alignment horizontal="center" vertical="center"/>
    </xf>
    <xf numFmtId="0" fontId="32" fillId="0" borderId="97" xfId="8" applyFont="1" applyBorder="1" applyAlignment="1">
      <alignment horizontal="center" vertical="center"/>
    </xf>
    <xf numFmtId="0" fontId="32" fillId="0" borderId="99" xfId="8" applyFont="1" applyBorder="1" applyAlignment="1">
      <alignment horizontal="center" vertical="center"/>
    </xf>
    <xf numFmtId="0" fontId="32" fillId="0" borderId="100" xfId="8" applyFont="1" applyBorder="1" applyAlignment="1">
      <alignment horizontal="center" vertical="center"/>
    </xf>
    <xf numFmtId="0" fontId="32" fillId="0" borderId="101" xfId="8" applyFont="1" applyBorder="1" applyAlignment="1">
      <alignment horizontal="center" vertical="center"/>
    </xf>
    <xf numFmtId="0" fontId="32" fillId="0" borderId="125" xfId="8" applyFont="1" applyBorder="1" applyAlignment="1" applyProtection="1">
      <alignment horizontal="center" vertical="center"/>
      <protection hidden="1"/>
    </xf>
    <xf numFmtId="0" fontId="62" fillId="0" borderId="89" xfId="8" applyFont="1" applyBorder="1" applyAlignment="1" applyProtection="1">
      <alignment horizontal="center" vertical="center"/>
      <protection hidden="1"/>
    </xf>
    <xf numFmtId="0" fontId="62" fillId="0" borderId="77" xfId="8" applyFont="1" applyBorder="1" applyAlignment="1" applyProtection="1">
      <alignment horizontal="center" vertical="center"/>
      <protection hidden="1"/>
    </xf>
    <xf numFmtId="0" fontId="37" fillId="0" borderId="127" xfId="8" applyFont="1" applyBorder="1" applyAlignment="1" applyProtection="1">
      <alignment vertical="top" wrapText="1"/>
      <protection hidden="1"/>
    </xf>
    <xf numFmtId="0" fontId="37" fillId="0" borderId="49" xfId="8" applyFont="1" applyBorder="1" applyAlignment="1" applyProtection="1">
      <alignment vertical="top" wrapText="1"/>
      <protection hidden="1"/>
    </xf>
    <xf numFmtId="0" fontId="37" fillId="0" borderId="109" xfId="8" applyFont="1" applyBorder="1" applyAlignment="1" applyProtection="1">
      <alignment vertical="top" wrapText="1"/>
      <protection hidden="1"/>
    </xf>
    <xf numFmtId="0" fontId="37" fillId="0" borderId="93" xfId="8" applyFont="1" applyBorder="1" applyAlignment="1" applyProtection="1">
      <alignment vertical="top" wrapText="1"/>
      <protection hidden="1"/>
    </xf>
    <xf numFmtId="0" fontId="37" fillId="0" borderId="0" xfId="8" applyFont="1" applyAlignment="1" applyProtection="1">
      <alignment vertical="top" wrapText="1"/>
      <protection hidden="1"/>
    </xf>
    <xf numFmtId="0" fontId="37" fillId="0" borderId="94" xfId="8" applyFont="1" applyBorder="1" applyAlignment="1" applyProtection="1">
      <alignment vertical="top" wrapText="1"/>
      <protection hidden="1"/>
    </xf>
    <xf numFmtId="0" fontId="37" fillId="0" borderId="127" xfId="8" applyFont="1" applyBorder="1" applyAlignment="1" applyProtection="1">
      <alignment horizontal="center" vertical="center" wrapText="1"/>
      <protection hidden="1"/>
    </xf>
    <xf numFmtId="0" fontId="37" fillId="0" borderId="109" xfId="8" applyFont="1" applyBorder="1" applyAlignment="1" applyProtection="1">
      <alignment horizontal="center" vertical="center" wrapText="1"/>
      <protection hidden="1"/>
    </xf>
    <xf numFmtId="0" fontId="37" fillId="0" borderId="93" xfId="8" applyFont="1" applyBorder="1" applyAlignment="1" applyProtection="1">
      <alignment horizontal="center" vertical="center" wrapText="1"/>
      <protection hidden="1"/>
    </xf>
    <xf numFmtId="0" fontId="37" fillId="0" borderId="94" xfId="8" applyFont="1" applyBorder="1" applyAlignment="1" applyProtection="1">
      <alignment horizontal="center" vertical="center" wrapText="1"/>
      <protection hidden="1"/>
    </xf>
    <xf numFmtId="0" fontId="37" fillId="0" borderId="113" xfId="8" applyFont="1" applyBorder="1" applyAlignment="1" applyProtection="1">
      <alignment horizontal="center" vertical="center" wrapText="1"/>
      <protection hidden="1"/>
    </xf>
    <xf numFmtId="0" fontId="37" fillId="0" borderId="57" xfId="8" applyFont="1" applyBorder="1" applyAlignment="1" applyProtection="1">
      <alignment horizontal="center" vertical="center" wrapText="1"/>
      <protection hidden="1"/>
    </xf>
    <xf numFmtId="0" fontId="32" fillId="0" borderId="127" xfId="8" applyFont="1" applyBorder="1" applyAlignment="1" applyProtection="1">
      <alignment horizontal="center" vertical="top"/>
      <protection hidden="1"/>
    </xf>
    <xf numFmtId="0" fontId="32" fillId="0" borderId="128" xfId="8" applyFont="1" applyBorder="1" applyAlignment="1" applyProtection="1">
      <alignment horizontal="center" vertical="top"/>
      <protection hidden="1"/>
    </xf>
    <xf numFmtId="0" fontId="32" fillId="0" borderId="297" xfId="8" applyFont="1" applyBorder="1" applyAlignment="1" applyProtection="1">
      <alignment horizontal="center" vertical="top"/>
      <protection hidden="1"/>
    </xf>
    <xf numFmtId="0" fontId="37" fillId="0" borderId="113" xfId="8" applyFont="1" applyBorder="1" applyAlignment="1" applyProtection="1">
      <alignment vertical="top" wrapText="1"/>
      <protection hidden="1"/>
    </xf>
    <xf numFmtId="0" fontId="37" fillId="0" borderId="55" xfId="8" applyFont="1" applyBorder="1" applyAlignment="1" applyProtection="1">
      <alignment vertical="top" wrapText="1"/>
      <protection hidden="1"/>
    </xf>
    <xf numFmtId="0" fontId="37" fillId="0" borderId="57" xfId="8" applyFont="1" applyBorder="1" applyAlignment="1" applyProtection="1">
      <alignment vertical="top" wrapText="1"/>
      <protection hidden="1"/>
    </xf>
    <xf numFmtId="0" fontId="37" fillId="0" borderId="49" xfId="8" applyFont="1" applyBorder="1" applyAlignment="1" applyProtection="1">
      <alignment horizontal="center" vertical="center" wrapText="1"/>
      <protection hidden="1"/>
    </xf>
    <xf numFmtId="0" fontId="90" fillId="0" borderId="49" xfId="8" applyFont="1" applyBorder="1" applyProtection="1">
      <alignment vertical="center"/>
      <protection hidden="1"/>
    </xf>
    <xf numFmtId="0" fontId="90" fillId="0" borderId="128" xfId="8" applyFont="1" applyBorder="1" applyProtection="1">
      <alignment vertical="center"/>
      <protection hidden="1"/>
    </xf>
    <xf numFmtId="0" fontId="90" fillId="0" borderId="113" xfId="8" applyFont="1" applyBorder="1" applyProtection="1">
      <alignment vertical="center"/>
      <protection hidden="1"/>
    </xf>
    <xf numFmtId="0" fontId="90" fillId="0" borderId="55" xfId="8" applyFont="1" applyBorder="1" applyProtection="1">
      <alignment vertical="center"/>
      <protection hidden="1"/>
    </xf>
    <xf numFmtId="0" fontId="90" fillId="0" borderId="56" xfId="8" applyFont="1" applyBorder="1" applyProtection="1">
      <alignment vertical="center"/>
      <protection hidden="1"/>
    </xf>
    <xf numFmtId="0" fontId="32" fillId="0" borderId="33" xfId="8" applyFont="1" applyBorder="1" applyAlignment="1" applyProtection="1">
      <alignment horizontal="center" vertical="center"/>
      <protection hidden="1"/>
    </xf>
    <xf numFmtId="0" fontId="32" fillId="0" borderId="34" xfId="8" applyFont="1" applyBorder="1" applyAlignment="1" applyProtection="1">
      <alignment horizontal="center" vertical="center"/>
      <protection hidden="1"/>
    </xf>
    <xf numFmtId="0" fontId="32" fillId="0" borderId="92" xfId="8" applyFont="1" applyBorder="1" applyProtection="1">
      <alignment vertical="center"/>
      <protection hidden="1"/>
    </xf>
    <xf numFmtId="0" fontId="32" fillId="0" borderId="297" xfId="8" applyFont="1" applyBorder="1" applyAlignment="1" applyProtection="1">
      <alignment horizontal="center" vertical="top" wrapText="1" shrinkToFit="1"/>
      <protection hidden="1"/>
    </xf>
    <xf numFmtId="0" fontId="32" fillId="0" borderId="128" xfId="8" applyFont="1" applyBorder="1" applyAlignment="1" applyProtection="1">
      <alignment horizontal="center" vertical="top" wrapText="1" shrinkToFit="1"/>
      <protection hidden="1"/>
    </xf>
    <xf numFmtId="0" fontId="32" fillId="0" borderId="109" xfId="8" applyFont="1" applyBorder="1" applyAlignment="1" applyProtection="1">
      <alignment horizontal="center" vertical="top" wrapText="1" shrinkToFit="1"/>
      <protection hidden="1"/>
    </xf>
    <xf numFmtId="0" fontId="37" fillId="0" borderId="110" xfId="8" applyFont="1" applyBorder="1" applyAlignment="1" applyProtection="1">
      <alignment horizontal="center" vertical="center"/>
      <protection hidden="1"/>
    </xf>
    <xf numFmtId="0" fontId="37" fillId="0" borderId="20" xfId="8" applyFont="1" applyBorder="1" applyAlignment="1" applyProtection="1">
      <alignment horizontal="center" vertical="center"/>
      <protection hidden="1"/>
    </xf>
    <xf numFmtId="0" fontId="37" fillId="0" borderId="113" xfId="8" applyFont="1" applyBorder="1" applyAlignment="1" applyProtection="1">
      <alignment horizontal="center" vertical="center"/>
      <protection hidden="1"/>
    </xf>
    <xf numFmtId="0" fontId="37" fillId="0" borderId="56" xfId="8" applyFont="1" applyBorder="1" applyAlignment="1" applyProtection="1">
      <alignment horizontal="center" vertical="center"/>
      <protection hidden="1"/>
    </xf>
    <xf numFmtId="0" fontId="32" fillId="0" borderId="42" xfId="8" applyFont="1" applyBorder="1" applyProtection="1">
      <alignment vertical="center"/>
      <protection hidden="1"/>
    </xf>
    <xf numFmtId="2" fontId="32" fillId="7" borderId="42" xfId="5" applyNumberFormat="1" applyFont="1" applyFill="1" applyBorder="1" applyAlignment="1" applyProtection="1">
      <alignment horizontal="right" vertical="center"/>
      <protection hidden="1"/>
    </xf>
    <xf numFmtId="2" fontId="32" fillId="7" borderId="96" xfId="5" applyNumberFormat="1" applyFont="1" applyFill="1" applyBorder="1" applyAlignment="1" applyProtection="1">
      <alignment horizontal="right" vertical="center"/>
      <protection hidden="1"/>
    </xf>
    <xf numFmtId="0" fontId="32" fillId="0" borderId="100" xfId="8" applyFont="1" applyBorder="1" applyAlignment="1" applyProtection="1">
      <alignment horizontal="center" vertical="center"/>
      <protection hidden="1"/>
    </xf>
    <xf numFmtId="0" fontId="32" fillId="0" borderId="99" xfId="8" applyFont="1" applyBorder="1" applyAlignment="1" applyProtection="1">
      <alignment horizontal="center" vertical="center"/>
      <protection hidden="1"/>
    </xf>
    <xf numFmtId="0" fontId="32" fillId="0" borderId="98" xfId="8" applyFont="1" applyBorder="1" applyProtection="1">
      <alignment vertical="center"/>
      <protection hidden="1"/>
    </xf>
    <xf numFmtId="2" fontId="32" fillId="7" borderId="98" xfId="5" applyNumberFormat="1" applyFont="1" applyFill="1" applyBorder="1" applyAlignment="1" applyProtection="1">
      <alignment horizontal="right" vertical="center"/>
      <protection hidden="1"/>
    </xf>
    <xf numFmtId="2" fontId="32" fillId="7" borderId="101" xfId="5" applyNumberFormat="1" applyFont="1" applyFill="1" applyBorder="1" applyAlignment="1" applyProtection="1">
      <alignment horizontal="right" vertical="center"/>
      <protection hidden="1"/>
    </xf>
    <xf numFmtId="2" fontId="32" fillId="7" borderId="92" xfId="5" applyNumberFormat="1" applyFont="1" applyFill="1" applyBorder="1" applyAlignment="1" applyProtection="1">
      <alignment horizontal="right" vertical="center"/>
      <protection hidden="1"/>
    </xf>
    <xf numFmtId="2" fontId="32" fillId="7" borderId="154" xfId="5" applyNumberFormat="1" applyFont="1" applyFill="1" applyBorder="1" applyAlignment="1" applyProtection="1">
      <alignment horizontal="right" vertical="center"/>
      <protection hidden="1"/>
    </xf>
    <xf numFmtId="0" fontId="32" fillId="0" borderId="127" xfId="8" applyFont="1" applyBorder="1" applyAlignment="1" applyProtection="1">
      <alignment horizontal="center" vertical="center"/>
      <protection hidden="1"/>
    </xf>
    <xf numFmtId="0" fontId="32" fillId="0" borderId="49" xfId="8" applyFont="1" applyBorder="1" applyAlignment="1" applyProtection="1">
      <alignment horizontal="center" vertical="center"/>
      <protection hidden="1"/>
    </xf>
    <xf numFmtId="0" fontId="32" fillId="0" borderId="109" xfId="8" applyFont="1" applyBorder="1" applyAlignment="1" applyProtection="1">
      <alignment horizontal="center" vertical="center"/>
      <protection hidden="1"/>
    </xf>
    <xf numFmtId="0" fontId="32" fillId="0" borderId="113" xfId="8" applyFont="1" applyBorder="1" applyAlignment="1" applyProtection="1">
      <alignment horizontal="center" vertical="center"/>
      <protection hidden="1"/>
    </xf>
    <xf numFmtId="0" fontId="32" fillId="0" borderId="55" xfId="8" applyFont="1" applyBorder="1" applyAlignment="1" applyProtection="1">
      <alignment horizontal="center" vertical="center"/>
      <protection hidden="1"/>
    </xf>
    <xf numFmtId="0" fontId="32" fillId="0" borderId="57" xfId="8" applyFont="1" applyBorder="1" applyAlignment="1" applyProtection="1">
      <alignment horizontal="center" vertical="center"/>
      <protection hidden="1"/>
    </xf>
    <xf numFmtId="0" fontId="32" fillId="0" borderId="102" xfId="8" applyFont="1" applyBorder="1" applyAlignment="1" applyProtection="1">
      <alignment horizontal="center" vertical="center"/>
      <protection hidden="1"/>
    </xf>
    <xf numFmtId="0" fontId="32" fillId="0" borderId="92" xfId="8" applyFont="1" applyBorder="1" applyAlignment="1" applyProtection="1">
      <alignment horizontal="center" vertical="center"/>
      <protection hidden="1"/>
    </xf>
    <xf numFmtId="0" fontId="32" fillId="0" borderId="46" xfId="8" applyFont="1" applyBorder="1" applyAlignment="1" applyProtection="1">
      <alignment horizontal="center" vertical="center"/>
      <protection hidden="1"/>
    </xf>
    <xf numFmtId="0" fontId="32" fillId="0" borderId="97" xfId="8" applyFont="1" applyBorder="1" applyAlignment="1" applyProtection="1">
      <alignment horizontal="center" vertical="center"/>
      <protection hidden="1"/>
    </xf>
    <xf numFmtId="0" fontId="32" fillId="0" borderId="98" xfId="8" applyFont="1" applyBorder="1" applyAlignment="1" applyProtection="1">
      <alignment horizontal="center" vertical="center"/>
      <protection hidden="1"/>
    </xf>
    <xf numFmtId="0" fontId="32" fillId="0" borderId="298" xfId="8" applyFont="1" applyBorder="1" applyAlignment="1" applyProtection="1">
      <alignment horizontal="center" vertical="center" wrapText="1"/>
      <protection locked="0"/>
    </xf>
    <xf numFmtId="0" fontId="32" fillId="0" borderId="260" xfId="8" applyFont="1" applyBorder="1" applyAlignment="1" applyProtection="1">
      <alignment horizontal="center" vertical="center" wrapText="1"/>
      <protection locked="0"/>
    </xf>
    <xf numFmtId="0" fontId="32" fillId="0" borderId="112" xfId="8" applyFont="1" applyBorder="1" applyAlignment="1" applyProtection="1">
      <alignment horizontal="center" vertical="center" wrapText="1"/>
      <protection locked="0"/>
    </xf>
    <xf numFmtId="0" fontId="32" fillId="0" borderId="355" xfId="8" applyFont="1" applyBorder="1" applyAlignment="1" applyProtection="1">
      <alignment horizontal="center" vertical="center"/>
      <protection locked="0"/>
    </xf>
    <xf numFmtId="0" fontId="32" fillId="0" borderId="37" xfId="8" applyFont="1" applyBorder="1" applyAlignment="1" applyProtection="1">
      <alignment horizontal="center" vertical="center"/>
      <protection locked="0"/>
    </xf>
    <xf numFmtId="0" fontId="32" fillId="0" borderId="356" xfId="8" applyFont="1" applyBorder="1" applyAlignment="1" applyProtection="1">
      <alignment horizontal="center" vertical="center"/>
      <protection locked="0"/>
    </xf>
    <xf numFmtId="0" fontId="37" fillId="0" borderId="357" xfId="8" applyFont="1" applyBorder="1" applyAlignment="1" applyProtection="1">
      <alignment horizontal="center" vertical="center"/>
      <protection locked="0"/>
    </xf>
    <xf numFmtId="0" fontId="37" fillId="0" borderId="358" xfId="8" applyFont="1" applyBorder="1" applyAlignment="1" applyProtection="1">
      <alignment horizontal="center" vertical="center"/>
      <protection locked="0"/>
    </xf>
    <xf numFmtId="0" fontId="37" fillId="0" borderId="359" xfId="8" applyFont="1" applyBorder="1" applyAlignment="1" applyProtection="1">
      <alignment horizontal="center" vertical="center"/>
      <protection locked="0"/>
    </xf>
    <xf numFmtId="0" fontId="32" fillId="0" borderId="102" xfId="8" applyFont="1" applyBorder="1" applyAlignment="1" applyProtection="1">
      <alignment horizontal="center" vertical="center"/>
      <protection locked="0"/>
    </xf>
    <xf numFmtId="0" fontId="32" fillId="0" borderId="92" xfId="8" applyFont="1" applyBorder="1" applyAlignment="1" applyProtection="1">
      <alignment horizontal="center" vertical="center"/>
      <protection locked="0"/>
    </xf>
    <xf numFmtId="0" fontId="32" fillId="0" borderId="154" xfId="8" applyFont="1" applyBorder="1" applyAlignment="1" applyProtection="1">
      <alignment horizontal="center" vertical="center"/>
      <protection locked="0"/>
    </xf>
    <xf numFmtId="0" fontId="32" fillId="0" borderId="127" xfId="8" applyFont="1" applyBorder="1" applyAlignment="1" applyProtection="1">
      <alignment horizontal="center" vertical="center"/>
      <protection locked="0"/>
    </xf>
    <xf numFmtId="0" fontId="32" fillId="0" borderId="109" xfId="8" applyFont="1" applyBorder="1" applyAlignment="1" applyProtection="1">
      <alignment horizontal="center" vertical="center"/>
      <protection locked="0"/>
    </xf>
    <xf numFmtId="0" fontId="32" fillId="0" borderId="93" xfId="8" applyFont="1" applyBorder="1" applyAlignment="1" applyProtection="1">
      <alignment horizontal="center" vertical="center"/>
      <protection locked="0"/>
    </xf>
    <xf numFmtId="0" fontId="32" fillId="0" borderId="94" xfId="8" applyFont="1" applyBorder="1" applyAlignment="1" applyProtection="1">
      <alignment horizontal="center" vertical="center"/>
      <protection locked="0"/>
    </xf>
    <xf numFmtId="0" fontId="32" fillId="0" borderId="91" xfId="8" applyFont="1" applyBorder="1" applyAlignment="1" applyProtection="1">
      <alignment horizontal="center" vertical="center"/>
      <protection locked="0"/>
    </xf>
    <xf numFmtId="0" fontId="32" fillId="0" borderId="53" xfId="8" applyFont="1" applyBorder="1" applyAlignment="1" applyProtection="1">
      <alignment horizontal="center" vertical="center"/>
      <protection locked="0"/>
    </xf>
    <xf numFmtId="0" fontId="32" fillId="0" borderId="49" xfId="8" applyFont="1" applyBorder="1" applyAlignment="1" applyProtection="1">
      <alignment horizontal="center" vertical="center"/>
      <protection locked="0"/>
    </xf>
    <xf numFmtId="0" fontId="32" fillId="0" borderId="128" xfId="8" applyFont="1" applyBorder="1" applyAlignment="1" applyProtection="1">
      <alignment horizontal="center" vertical="center"/>
      <protection locked="0"/>
    </xf>
    <xf numFmtId="0" fontId="32" fillId="0" borderId="0" xfId="8" applyFont="1" applyAlignment="1" applyProtection="1">
      <alignment horizontal="center" vertical="center"/>
      <protection locked="0"/>
    </xf>
    <xf numFmtId="0" fontId="32" fillId="0" borderId="7" xfId="8" applyFont="1" applyBorder="1" applyAlignment="1" applyProtection="1">
      <alignment horizontal="center" vertical="center"/>
      <protection locked="0"/>
    </xf>
    <xf numFmtId="0" fontId="32" fillId="0" borderId="89" xfId="8" applyFont="1" applyBorder="1" applyAlignment="1" applyProtection="1">
      <alignment horizontal="center" vertical="center"/>
      <protection hidden="1"/>
    </xf>
    <xf numFmtId="0" fontId="32" fillId="0" borderId="77" xfId="8" applyFont="1" applyBorder="1" applyAlignment="1" applyProtection="1">
      <alignment horizontal="center" vertical="center"/>
      <protection hidden="1"/>
    </xf>
    <xf numFmtId="0" fontId="32" fillId="0" borderId="296" xfId="8" applyFont="1" applyBorder="1" applyAlignment="1" applyProtection="1">
      <alignment horizontal="center" vertical="center"/>
      <protection hidden="1"/>
    </xf>
    <xf numFmtId="0" fontId="32" fillId="0" borderId="89" xfId="8" applyFont="1" applyBorder="1" applyAlignment="1" applyProtection="1">
      <alignment vertical="center" shrinkToFit="1"/>
      <protection hidden="1"/>
    </xf>
    <xf numFmtId="2" fontId="32" fillId="7" borderId="89" xfId="5" applyNumberFormat="1" applyFont="1" applyFill="1" applyBorder="1" applyAlignment="1" applyProtection="1">
      <alignment horizontal="right" vertical="center"/>
      <protection hidden="1"/>
    </xf>
    <xf numFmtId="2" fontId="32" fillId="7" borderId="77" xfId="5" applyNumberFormat="1" applyFont="1" applyFill="1" applyBorder="1" applyAlignment="1" applyProtection="1">
      <alignment horizontal="right" vertical="center"/>
      <protection hidden="1"/>
    </xf>
    <xf numFmtId="0" fontId="32" fillId="0" borderId="297" xfId="8" applyFont="1" applyBorder="1" applyAlignment="1" applyProtection="1">
      <alignment horizontal="center" vertical="center"/>
      <protection locked="0"/>
    </xf>
    <xf numFmtId="38" fontId="19" fillId="0" borderId="18" xfId="5" applyFont="1" applyBorder="1" applyAlignment="1" applyProtection="1">
      <alignment horizontal="center" vertical="center"/>
      <protection locked="0"/>
    </xf>
    <xf numFmtId="38" fontId="19" fillId="0" borderId="20" xfId="5" applyFont="1" applyBorder="1" applyAlignment="1" applyProtection="1">
      <alignment horizontal="center" vertical="center"/>
      <protection locked="0"/>
    </xf>
    <xf numFmtId="38" fontId="19" fillId="0" borderId="16" xfId="5" applyFont="1" applyBorder="1" applyAlignment="1" applyProtection="1">
      <alignment horizontal="center" vertical="center"/>
      <protection locked="0"/>
    </xf>
    <xf numFmtId="38" fontId="19" fillId="0" borderId="17" xfId="5" applyFont="1" applyBorder="1" applyAlignment="1" applyProtection="1">
      <alignment horizontal="center" vertical="center"/>
      <protection locked="0"/>
    </xf>
    <xf numFmtId="0" fontId="19" fillId="14" borderId="19" xfId="5" applyNumberFormat="1" applyFont="1" applyFill="1" applyBorder="1" applyAlignment="1" applyProtection="1">
      <alignment horizontal="center" vertical="center"/>
      <protection locked="0"/>
    </xf>
    <xf numFmtId="0" fontId="19" fillId="14" borderId="20" xfId="5" applyNumberFormat="1" applyFont="1" applyFill="1" applyBorder="1" applyAlignment="1" applyProtection="1">
      <alignment horizontal="center" vertical="center"/>
      <protection locked="0"/>
    </xf>
    <xf numFmtId="0" fontId="19" fillId="14" borderId="38" xfId="5" applyNumberFormat="1" applyFont="1" applyFill="1" applyBorder="1" applyAlignment="1" applyProtection="1">
      <alignment horizontal="center" vertical="center"/>
      <protection locked="0"/>
    </xf>
    <xf numFmtId="0" fontId="19" fillId="14" borderId="17" xfId="5" applyNumberFormat="1" applyFont="1" applyFill="1" applyBorder="1" applyAlignment="1" applyProtection="1">
      <alignment horizontal="center" vertical="center"/>
      <protection locked="0"/>
    </xf>
    <xf numFmtId="0" fontId="32" fillId="0" borderId="298" xfId="8" applyFont="1" applyBorder="1" applyAlignment="1" applyProtection="1">
      <alignment horizontal="center" vertical="center"/>
      <protection locked="0"/>
    </xf>
    <xf numFmtId="0" fontId="32" fillId="0" borderId="260" xfId="8" applyFont="1" applyBorder="1" applyAlignment="1" applyProtection="1">
      <alignment horizontal="center" vertical="center"/>
      <protection locked="0"/>
    </xf>
    <xf numFmtId="0" fontId="32" fillId="0" borderId="112" xfId="8" applyFont="1" applyBorder="1" applyAlignment="1" applyProtection="1">
      <alignment horizontal="center" vertical="center"/>
      <protection locked="0"/>
    </xf>
    <xf numFmtId="0" fontId="32" fillId="0" borderId="95" xfId="8" applyFont="1" applyBorder="1" applyAlignment="1" applyProtection="1">
      <alignment horizontal="center" vertical="center"/>
      <protection locked="0"/>
    </xf>
    <xf numFmtId="0" fontId="32" fillId="0" borderId="34" xfId="8" applyFont="1" applyBorder="1" applyAlignment="1" applyProtection="1">
      <alignment horizontal="center" vertical="center"/>
      <protection locked="0"/>
    </xf>
    <xf numFmtId="0" fontId="32" fillId="0" borderId="33" xfId="8" applyFont="1" applyBorder="1" applyAlignment="1" applyProtection="1">
      <alignment horizontal="center" vertical="center"/>
      <protection locked="0"/>
    </xf>
    <xf numFmtId="0" fontId="32" fillId="14" borderId="33" xfId="8" applyFont="1" applyFill="1" applyBorder="1" applyAlignment="1" applyProtection="1">
      <alignment horizontal="center" vertical="center"/>
      <protection locked="0"/>
    </xf>
    <xf numFmtId="0" fontId="32" fillId="14" borderId="96" xfId="8" applyFont="1" applyFill="1" applyBorder="1" applyAlignment="1" applyProtection="1">
      <alignment horizontal="center" vertical="center"/>
      <protection locked="0"/>
    </xf>
    <xf numFmtId="0" fontId="32" fillId="0" borderId="42" xfId="8" applyFont="1" applyBorder="1" applyAlignment="1" applyProtection="1">
      <alignment horizontal="center" vertical="center"/>
      <protection locked="0"/>
    </xf>
    <xf numFmtId="0" fontId="32" fillId="0" borderId="33" xfId="8" applyFont="1" applyBorder="1" applyAlignment="1" applyProtection="1">
      <alignment horizontal="center" vertical="center" shrinkToFit="1"/>
      <protection hidden="1"/>
    </xf>
    <xf numFmtId="0" fontId="32" fillId="0" borderId="42" xfId="8" applyFont="1" applyBorder="1" applyAlignment="1" applyProtection="1">
      <alignment horizontal="center" vertical="center" shrinkToFit="1"/>
      <protection hidden="1"/>
    </xf>
    <xf numFmtId="0" fontId="32" fillId="0" borderId="96" xfId="8" applyFont="1" applyBorder="1" applyAlignment="1" applyProtection="1">
      <alignment horizontal="center" vertical="center" shrinkToFit="1"/>
      <protection hidden="1"/>
    </xf>
    <xf numFmtId="0" fontId="32" fillId="0" borderId="96" xfId="8" applyFont="1" applyBorder="1" applyAlignment="1" applyProtection="1">
      <alignment horizontal="center" vertical="center"/>
      <protection locked="0"/>
    </xf>
    <xf numFmtId="0" fontId="32" fillId="0" borderId="110" xfId="8" applyFont="1" applyBorder="1" applyAlignment="1" applyProtection="1">
      <alignment horizontal="center" vertical="center"/>
      <protection locked="0"/>
    </xf>
    <xf numFmtId="0" fontId="32" fillId="0" borderId="20" xfId="8" applyFont="1" applyBorder="1" applyAlignment="1" applyProtection="1">
      <alignment horizontal="center" vertical="center"/>
      <protection locked="0"/>
    </xf>
    <xf numFmtId="0" fontId="32" fillId="0" borderId="18" xfId="8" applyFont="1" applyBorder="1" applyAlignment="1" applyProtection="1">
      <alignment horizontal="center" vertical="center"/>
      <protection locked="0"/>
    </xf>
    <xf numFmtId="0" fontId="32" fillId="0" borderId="18" xfId="8" applyFont="1" applyBorder="1" applyAlignment="1" applyProtection="1">
      <alignment horizontal="center" vertical="center"/>
      <protection hidden="1"/>
    </xf>
    <xf numFmtId="0" fontId="32" fillId="0" borderId="20" xfId="8" applyFont="1" applyBorder="1" applyAlignment="1" applyProtection="1">
      <alignment horizontal="center" vertical="center"/>
      <protection hidden="1"/>
    </xf>
    <xf numFmtId="0" fontId="32" fillId="0" borderId="98" xfId="8" applyFont="1" applyBorder="1" applyProtection="1">
      <alignment vertical="center"/>
      <protection locked="0"/>
    </xf>
    <xf numFmtId="4" fontId="32" fillId="7" borderId="98" xfId="5" applyNumberFormat="1" applyFont="1" applyFill="1" applyBorder="1" applyAlignment="1" applyProtection="1">
      <alignment horizontal="right" vertical="center"/>
      <protection hidden="1"/>
    </xf>
    <xf numFmtId="4" fontId="32" fillId="7" borderId="101" xfId="5" applyNumberFormat="1" applyFont="1" applyFill="1" applyBorder="1" applyAlignment="1" applyProtection="1">
      <alignment horizontal="right" vertical="center"/>
      <protection hidden="1"/>
    </xf>
    <xf numFmtId="0" fontId="37" fillId="0" borderId="127" xfId="8" applyFont="1" applyBorder="1" applyAlignment="1" applyProtection="1">
      <alignment vertical="top" wrapText="1"/>
      <protection locked="0"/>
    </xf>
    <xf numFmtId="0" fontId="37" fillId="0" borderId="49" xfId="8" applyFont="1" applyBorder="1" applyAlignment="1" applyProtection="1">
      <alignment vertical="top" wrapText="1"/>
      <protection locked="0"/>
    </xf>
    <xf numFmtId="0" fontId="37" fillId="0" borderId="109" xfId="8" applyFont="1" applyBorder="1" applyAlignment="1" applyProtection="1">
      <alignment vertical="top" wrapText="1"/>
      <protection locked="0"/>
    </xf>
    <xf numFmtId="0" fontId="37" fillId="0" borderId="93" xfId="8" applyFont="1" applyBorder="1" applyAlignment="1" applyProtection="1">
      <alignment vertical="top" wrapText="1"/>
      <protection locked="0"/>
    </xf>
    <xf numFmtId="0" fontId="37" fillId="0" borderId="0" xfId="8" applyFont="1" applyAlignment="1" applyProtection="1">
      <alignment vertical="top" wrapText="1"/>
      <protection locked="0"/>
    </xf>
    <xf numFmtId="0" fontId="37" fillId="0" borderId="94" xfId="8" applyFont="1" applyBorder="1" applyAlignment="1" applyProtection="1">
      <alignment vertical="top" wrapText="1"/>
      <protection locked="0"/>
    </xf>
    <xf numFmtId="0" fontId="37" fillId="0" borderId="127" xfId="8" applyFont="1" applyBorder="1" applyAlignment="1" applyProtection="1">
      <alignment horizontal="center" vertical="center" wrapText="1"/>
      <protection locked="0"/>
    </xf>
    <xf numFmtId="0" fontId="37" fillId="0" borderId="109" xfId="8" applyFont="1" applyBorder="1" applyAlignment="1" applyProtection="1">
      <alignment horizontal="center" vertical="center" wrapText="1"/>
      <protection locked="0"/>
    </xf>
    <xf numFmtId="0" fontId="37" fillId="0" borderId="93" xfId="8" applyFont="1" applyBorder="1" applyAlignment="1" applyProtection="1">
      <alignment horizontal="center" vertical="center" wrapText="1"/>
      <protection locked="0"/>
    </xf>
    <xf numFmtId="0" fontId="37" fillId="0" borderId="94" xfId="8" applyFont="1" applyBorder="1" applyAlignment="1" applyProtection="1">
      <alignment horizontal="center" vertical="center" wrapText="1"/>
      <protection locked="0"/>
    </xf>
    <xf numFmtId="0" fontId="37" fillId="0" borderId="113" xfId="8" applyFont="1" applyBorder="1" applyAlignment="1" applyProtection="1">
      <alignment horizontal="center" vertical="center" wrapText="1"/>
      <protection locked="0"/>
    </xf>
    <xf numFmtId="0" fontId="37" fillId="0" borderId="57" xfId="8" applyFont="1" applyBorder="1" applyAlignment="1" applyProtection="1">
      <alignment horizontal="center" vertical="center" wrapText="1"/>
      <protection locked="0"/>
    </xf>
    <xf numFmtId="0" fontId="32" fillId="0" borderId="127" xfId="8" applyFont="1" applyBorder="1" applyAlignment="1" applyProtection="1">
      <alignment horizontal="center" vertical="top"/>
      <protection locked="0"/>
    </xf>
    <xf numFmtId="0" fontId="32" fillId="0" borderId="128" xfId="8" applyFont="1" applyBorder="1" applyAlignment="1" applyProtection="1">
      <alignment horizontal="center" vertical="top"/>
      <protection locked="0"/>
    </xf>
    <xf numFmtId="0" fontId="32" fillId="0" borderId="297" xfId="8" applyFont="1" applyBorder="1" applyAlignment="1" applyProtection="1">
      <alignment horizontal="center" vertical="top"/>
      <protection locked="0"/>
    </xf>
    <xf numFmtId="0" fontId="37" fillId="0" borderId="113" xfId="8" applyFont="1" applyBorder="1" applyAlignment="1" applyProtection="1">
      <alignment vertical="top" wrapText="1"/>
      <protection locked="0"/>
    </xf>
    <xf numFmtId="0" fontId="37" fillId="0" borderId="55" xfId="8" applyFont="1" applyBorder="1" applyAlignment="1" applyProtection="1">
      <alignment vertical="top" wrapText="1"/>
      <protection locked="0"/>
    </xf>
    <xf numFmtId="0" fontId="37" fillId="0" borderId="57" xfId="8" applyFont="1" applyBorder="1" applyAlignment="1" applyProtection="1">
      <alignment vertical="top" wrapText="1"/>
      <protection locked="0"/>
    </xf>
    <xf numFmtId="0" fontId="37" fillId="0" borderId="49" xfId="8" applyFont="1" applyBorder="1" applyAlignment="1" applyProtection="1">
      <alignment horizontal="center" vertical="center" wrapText="1"/>
      <protection locked="0"/>
    </xf>
    <xf numFmtId="0" fontId="90" fillId="0" borderId="49" xfId="8" applyFont="1" applyBorder="1" applyProtection="1">
      <alignment vertical="center"/>
      <protection locked="0"/>
    </xf>
    <xf numFmtId="0" fontId="90" fillId="0" borderId="128" xfId="8" applyFont="1" applyBorder="1" applyProtection="1">
      <alignment vertical="center"/>
      <protection locked="0"/>
    </xf>
    <xf numFmtId="0" fontId="90" fillId="0" borderId="93" xfId="8" applyFont="1" applyBorder="1" applyProtection="1">
      <alignment vertical="center"/>
      <protection locked="0"/>
    </xf>
    <xf numFmtId="0" fontId="90" fillId="0" borderId="0" xfId="8" applyFont="1" applyProtection="1">
      <alignment vertical="center"/>
      <protection locked="0"/>
    </xf>
    <xf numFmtId="0" fontId="90" fillId="0" borderId="7" xfId="8" applyFont="1" applyBorder="1" applyProtection="1">
      <alignment vertical="center"/>
      <protection locked="0"/>
    </xf>
    <xf numFmtId="0" fontId="32" fillId="0" borderId="92" xfId="8" applyFont="1" applyBorder="1" applyProtection="1">
      <alignment vertical="center"/>
      <protection locked="0"/>
    </xf>
    <xf numFmtId="0" fontId="19" fillId="0" borderId="125" xfId="7" applyFont="1" applyBorder="1" applyAlignment="1">
      <alignment horizontal="center" vertical="center"/>
    </xf>
    <xf numFmtId="0" fontId="19" fillId="0" borderId="89" xfId="7" applyFont="1" applyBorder="1" applyAlignment="1">
      <alignment horizontal="center" vertical="center"/>
    </xf>
    <xf numFmtId="0" fontId="19" fillId="0" borderId="77" xfId="7" applyFont="1" applyBorder="1" applyAlignment="1">
      <alignment horizontal="center" vertical="center"/>
    </xf>
    <xf numFmtId="0" fontId="19" fillId="0" borderId="125" xfId="7" applyFont="1" applyBorder="1">
      <alignment vertical="center"/>
    </xf>
    <xf numFmtId="0" fontId="19" fillId="0" borderId="89" xfId="7" applyFont="1" applyBorder="1">
      <alignment vertical="center"/>
    </xf>
    <xf numFmtId="0" fontId="19" fillId="0" borderId="77" xfId="7" applyFont="1" applyBorder="1">
      <alignment vertical="center"/>
    </xf>
    <xf numFmtId="0" fontId="95" fillId="0" borderId="55" xfId="7" applyFont="1" applyBorder="1" applyAlignment="1">
      <alignment horizontal="center" vertical="center"/>
    </xf>
    <xf numFmtId="0" fontId="3" fillId="0" borderId="0" xfId="8" applyFont="1" applyAlignment="1" applyProtection="1">
      <alignment horizontal="center" vertical="center" wrapText="1"/>
      <protection locked="0"/>
    </xf>
    <xf numFmtId="0" fontId="32" fillId="0" borderId="125" xfId="8" applyFont="1" applyBorder="1" applyAlignment="1" applyProtection="1">
      <alignment horizontal="center" vertical="center"/>
      <protection locked="0"/>
    </xf>
    <xf numFmtId="0" fontId="32" fillId="0" borderId="89" xfId="8" applyFont="1" applyBorder="1" applyAlignment="1" applyProtection="1">
      <alignment horizontal="center" vertical="center"/>
      <protection locked="0"/>
    </xf>
    <xf numFmtId="0" fontId="32" fillId="0" borderId="296" xfId="8" applyFont="1" applyBorder="1" applyAlignment="1" applyProtection="1">
      <alignment horizontal="center" vertical="center"/>
      <protection locked="0"/>
    </xf>
    <xf numFmtId="0" fontId="37" fillId="0" borderId="89" xfId="8" applyFont="1" applyBorder="1" applyProtection="1">
      <alignment vertical="center"/>
      <protection locked="0"/>
    </xf>
    <xf numFmtId="10" fontId="32" fillId="7" borderId="89" xfId="8" applyNumberFormat="1" applyFont="1" applyFill="1" applyBorder="1" applyAlignment="1" applyProtection="1">
      <alignment horizontal="right" vertical="center"/>
      <protection hidden="1"/>
    </xf>
    <xf numFmtId="10" fontId="32" fillId="7" borderId="77" xfId="8" applyNumberFormat="1" applyFont="1" applyFill="1" applyBorder="1" applyAlignment="1" applyProtection="1">
      <alignment horizontal="right" vertical="center"/>
      <protection hidden="1"/>
    </xf>
    <xf numFmtId="4" fontId="32" fillId="7" borderId="92" xfId="5" applyNumberFormat="1" applyFont="1" applyFill="1" applyBorder="1" applyAlignment="1" applyProtection="1">
      <alignment horizontal="right" vertical="center"/>
      <protection hidden="1"/>
    </xf>
    <xf numFmtId="4" fontId="32" fillId="7" borderId="154" xfId="5" applyNumberFormat="1" applyFont="1" applyFill="1" applyBorder="1" applyAlignment="1" applyProtection="1">
      <alignment horizontal="right" vertical="center"/>
      <protection hidden="1"/>
    </xf>
    <xf numFmtId="0" fontId="32" fillId="0" borderId="19" xfId="8" applyFont="1" applyBorder="1" applyProtection="1">
      <alignment vertical="center"/>
      <protection locked="0"/>
    </xf>
    <xf numFmtId="4" fontId="32" fillId="7" borderId="19" xfId="5" applyNumberFormat="1" applyFont="1" applyFill="1" applyBorder="1" applyAlignment="1" applyProtection="1">
      <alignment horizontal="right" vertical="center"/>
      <protection hidden="1"/>
    </xf>
    <xf numFmtId="4" fontId="32" fillId="7" borderId="66" xfId="5" applyNumberFormat="1" applyFont="1" applyFill="1" applyBorder="1" applyAlignment="1" applyProtection="1">
      <alignment horizontal="right" vertical="center"/>
      <protection hidden="1"/>
    </xf>
    <xf numFmtId="0" fontId="32" fillId="0" borderId="89" xfId="8" applyFont="1" applyBorder="1" applyAlignment="1" applyProtection="1">
      <alignment vertical="center" shrinkToFit="1"/>
      <protection locked="0"/>
    </xf>
    <xf numFmtId="0" fontId="32" fillId="0" borderId="297" xfId="8" applyFont="1" applyBorder="1" applyAlignment="1" applyProtection="1">
      <alignment horizontal="center" vertical="top" wrapText="1" shrinkToFit="1"/>
      <protection locked="0"/>
    </xf>
    <xf numFmtId="0" fontId="32" fillId="0" borderId="128" xfId="8" applyFont="1" applyBorder="1" applyAlignment="1" applyProtection="1">
      <alignment horizontal="center" vertical="top" wrapText="1" shrinkToFit="1"/>
      <protection locked="0"/>
    </xf>
    <xf numFmtId="0" fontId="32" fillId="0" borderId="109" xfId="8" applyFont="1" applyBorder="1" applyAlignment="1" applyProtection="1">
      <alignment horizontal="center" vertical="top" wrapText="1" shrinkToFit="1"/>
      <protection locked="0"/>
    </xf>
    <xf numFmtId="0" fontId="37" fillId="0" borderId="110" xfId="8" applyFont="1" applyBorder="1" applyAlignment="1" applyProtection="1">
      <alignment horizontal="center" vertical="center"/>
      <protection locked="0"/>
    </xf>
    <xf numFmtId="0" fontId="37" fillId="0" borderId="20" xfId="8" applyFont="1" applyBorder="1" applyAlignment="1" applyProtection="1">
      <alignment horizontal="center" vertical="center"/>
      <protection locked="0"/>
    </xf>
    <xf numFmtId="0" fontId="37" fillId="0" borderId="113" xfId="8" applyFont="1" applyBorder="1" applyAlignment="1" applyProtection="1">
      <alignment horizontal="center" vertical="center"/>
      <protection locked="0"/>
    </xf>
    <xf numFmtId="0" fontId="37" fillId="0" borderId="56" xfId="8" applyFont="1" applyBorder="1" applyAlignment="1" applyProtection="1">
      <alignment horizontal="center" vertical="center"/>
      <protection locked="0"/>
    </xf>
    <xf numFmtId="0" fontId="32" fillId="0" borderId="42" xfId="8" applyFont="1" applyBorder="1" applyProtection="1">
      <alignment vertical="center"/>
      <protection locked="0"/>
    </xf>
    <xf numFmtId="4" fontId="32" fillId="7" borderId="42" xfId="5" applyNumberFormat="1" applyFont="1" applyFill="1" applyBorder="1" applyAlignment="1" applyProtection="1">
      <alignment horizontal="right" vertical="center"/>
      <protection hidden="1"/>
    </xf>
    <xf numFmtId="4" fontId="32" fillId="7" borderId="96" xfId="5" applyNumberFormat="1" applyFont="1" applyFill="1" applyBorder="1" applyAlignment="1" applyProtection="1">
      <alignment horizontal="right" vertical="center"/>
      <protection hidden="1"/>
    </xf>
    <xf numFmtId="0" fontId="32" fillId="0" borderId="100" xfId="8" applyFont="1" applyBorder="1" applyAlignment="1" applyProtection="1">
      <alignment horizontal="center" vertical="center"/>
      <protection locked="0"/>
    </xf>
    <xf numFmtId="0" fontId="32" fillId="0" borderId="99" xfId="8" applyFont="1" applyBorder="1" applyAlignment="1" applyProtection="1">
      <alignment horizontal="center" vertical="center"/>
      <protection locked="0"/>
    </xf>
    <xf numFmtId="0" fontId="32" fillId="14" borderId="95" xfId="8" applyFont="1" applyFill="1" applyBorder="1" applyAlignment="1" applyProtection="1">
      <alignment horizontal="left" vertical="center"/>
      <protection locked="0"/>
    </xf>
    <xf numFmtId="0" fontId="32" fillId="14" borderId="42" xfId="8" applyFont="1" applyFill="1" applyBorder="1" applyAlignment="1" applyProtection="1">
      <alignment horizontal="left" vertical="center"/>
      <protection locked="0"/>
    </xf>
    <xf numFmtId="0" fontId="32" fillId="14" borderId="96" xfId="8" applyFont="1" applyFill="1" applyBorder="1" applyAlignment="1" applyProtection="1">
      <alignment horizontal="left" vertical="center"/>
      <protection locked="0"/>
    </xf>
    <xf numFmtId="40" fontId="32" fillId="7" borderId="95" xfId="5" applyNumberFormat="1" applyFont="1" applyFill="1" applyBorder="1" applyAlignment="1" applyProtection="1">
      <alignment vertical="center"/>
      <protection locked="0"/>
    </xf>
    <xf numFmtId="40" fontId="32" fillId="7" borderId="34" xfId="5" applyNumberFormat="1" applyFont="1" applyFill="1" applyBorder="1" applyAlignment="1" applyProtection="1">
      <alignment vertical="center"/>
      <protection locked="0"/>
    </xf>
    <xf numFmtId="40" fontId="32" fillId="7" borderId="1" xfId="5" applyNumberFormat="1" applyFont="1" applyFill="1" applyBorder="1" applyAlignment="1" applyProtection="1">
      <alignment vertical="center"/>
      <protection locked="0"/>
    </xf>
    <xf numFmtId="40" fontId="32" fillId="7" borderId="105" xfId="5" applyNumberFormat="1" applyFont="1" applyFill="1" applyBorder="1" applyAlignment="1" applyProtection="1">
      <alignment vertical="center"/>
      <protection locked="0"/>
    </xf>
    <xf numFmtId="0" fontId="32" fillId="0" borderId="125" xfId="8" applyFont="1" applyBorder="1" applyProtection="1">
      <alignment vertical="center"/>
      <protection locked="0"/>
    </xf>
    <xf numFmtId="0" fontId="32" fillId="0" borderId="89" xfId="8" applyFont="1" applyBorder="1" applyProtection="1">
      <alignment vertical="center"/>
      <protection locked="0"/>
    </xf>
    <xf numFmtId="0" fontId="32" fillId="14" borderId="97" xfId="8" applyFont="1" applyFill="1" applyBorder="1" applyAlignment="1" applyProtection="1">
      <alignment horizontal="left" vertical="center"/>
      <protection locked="0"/>
    </xf>
    <xf numFmtId="0" fontId="32" fillId="14" borderId="98" xfId="8" applyFont="1" applyFill="1" applyBorder="1" applyAlignment="1" applyProtection="1">
      <alignment horizontal="left" vertical="center"/>
      <protection locked="0"/>
    </xf>
    <xf numFmtId="0" fontId="32" fillId="14" borderId="101" xfId="8" applyFont="1" applyFill="1" applyBorder="1" applyAlignment="1" applyProtection="1">
      <alignment horizontal="left" vertical="center"/>
      <protection locked="0"/>
    </xf>
    <xf numFmtId="0" fontId="32" fillId="0" borderId="77" xfId="8" applyFont="1" applyBorder="1" applyAlignment="1" applyProtection="1">
      <alignment horizontal="center" vertical="center"/>
      <protection locked="0"/>
    </xf>
    <xf numFmtId="0" fontId="37" fillId="0" borderId="298" xfId="8" applyFont="1" applyBorder="1" applyAlignment="1" applyProtection="1">
      <alignment horizontal="center" vertical="center" wrapText="1"/>
      <protection locked="0"/>
    </xf>
    <xf numFmtId="0" fontId="37" fillId="0" borderId="112" xfId="8" applyFont="1" applyBorder="1" applyAlignment="1" applyProtection="1">
      <alignment horizontal="center" vertical="center" wrapText="1"/>
      <protection locked="0"/>
    </xf>
    <xf numFmtId="0" fontId="32" fillId="0" borderId="49" xfId="8" applyFont="1" applyBorder="1" applyAlignment="1" applyProtection="1">
      <alignment horizontal="center" vertical="top"/>
      <protection locked="0"/>
    </xf>
    <xf numFmtId="0" fontId="32" fillId="0" borderId="113" xfId="8" applyFont="1" applyBorder="1" applyAlignment="1" applyProtection="1">
      <alignment horizontal="center" vertical="center"/>
      <protection locked="0"/>
    </xf>
    <xf numFmtId="0" fontId="32" fillId="0" borderId="55" xfId="8" applyFont="1" applyBorder="1" applyAlignment="1" applyProtection="1">
      <alignment horizontal="center" vertical="center"/>
      <protection locked="0"/>
    </xf>
    <xf numFmtId="0" fontId="32" fillId="0" borderId="57" xfId="8" applyFont="1" applyBorder="1" applyAlignment="1" applyProtection="1">
      <alignment horizontal="center" vertical="center"/>
      <protection locked="0"/>
    </xf>
    <xf numFmtId="0" fontId="32" fillId="0" borderId="33" xfId="8" applyFont="1" applyBorder="1" applyAlignment="1" applyProtection="1">
      <alignment horizontal="center" vertical="center" wrapText="1"/>
      <protection locked="0"/>
    </xf>
    <xf numFmtId="0" fontId="32" fillId="0" borderId="96" xfId="8" applyFont="1" applyBorder="1" applyAlignment="1" applyProtection="1">
      <alignment horizontal="center" vertical="center" wrapText="1"/>
      <protection locked="0"/>
    </xf>
    <xf numFmtId="0" fontId="32" fillId="0" borderId="19" xfId="8" applyFont="1" applyBorder="1" applyAlignment="1" applyProtection="1">
      <alignment horizontal="center" vertical="center"/>
      <protection locked="0"/>
    </xf>
    <xf numFmtId="0" fontId="32" fillId="0" borderId="66" xfId="8" applyFont="1" applyBorder="1" applyAlignment="1" applyProtection="1">
      <alignment horizontal="center" vertical="center"/>
      <protection locked="0"/>
    </xf>
    <xf numFmtId="40" fontId="32" fillId="7" borderId="102" xfId="5" applyNumberFormat="1" applyFont="1" applyFill="1" applyBorder="1" applyAlignment="1" applyProtection="1">
      <alignment vertical="center"/>
      <protection locked="0"/>
    </xf>
    <xf numFmtId="40" fontId="32" fillId="7" borderId="46" xfId="5" applyNumberFormat="1" applyFont="1" applyFill="1" applyBorder="1" applyAlignment="1" applyProtection="1">
      <alignment vertical="center"/>
      <protection locked="0"/>
    </xf>
    <xf numFmtId="40" fontId="32" fillId="7" borderId="103" xfId="5" applyNumberFormat="1" applyFont="1" applyFill="1" applyBorder="1" applyAlignment="1" applyProtection="1">
      <alignment vertical="center"/>
      <protection locked="0"/>
    </xf>
    <xf numFmtId="40" fontId="32" fillId="7" borderId="104" xfId="5" applyNumberFormat="1" applyFont="1" applyFill="1" applyBorder="1" applyAlignment="1" applyProtection="1">
      <alignment vertical="center"/>
      <protection locked="0"/>
    </xf>
    <xf numFmtId="0" fontId="32" fillId="14" borderId="102" xfId="8" applyFont="1" applyFill="1" applyBorder="1" applyAlignment="1" applyProtection="1">
      <alignment horizontal="left" vertical="center"/>
      <protection locked="0"/>
    </xf>
    <xf numFmtId="0" fontId="32" fillId="14" borderId="92" xfId="8" applyFont="1" applyFill="1" applyBorder="1" applyAlignment="1" applyProtection="1">
      <alignment horizontal="left" vertical="center"/>
      <protection locked="0"/>
    </xf>
    <xf numFmtId="0" fontId="32" fillId="14" borderId="154" xfId="8" applyFont="1" applyFill="1" applyBorder="1" applyAlignment="1" applyProtection="1">
      <alignment horizontal="left" vertical="center"/>
      <protection locked="0"/>
    </xf>
    <xf numFmtId="0" fontId="62" fillId="0" borderId="260" xfId="8" applyFont="1" applyBorder="1" applyAlignment="1" applyProtection="1">
      <alignment vertical="center" wrapText="1"/>
      <protection locked="0"/>
    </xf>
    <xf numFmtId="0" fontId="62" fillId="0" borderId="112" xfId="8" applyFont="1" applyBorder="1" applyAlignment="1" applyProtection="1">
      <alignment vertical="center" wrapText="1"/>
      <protection locked="0"/>
    </xf>
    <xf numFmtId="0" fontId="32" fillId="0" borderId="363" xfId="8" applyFont="1" applyBorder="1" applyAlignment="1" applyProtection="1">
      <alignment horizontal="center" vertical="center"/>
      <protection locked="0"/>
    </xf>
    <xf numFmtId="0" fontId="32" fillId="0" borderId="215" xfId="8" applyFont="1" applyBorder="1" applyAlignment="1" applyProtection="1">
      <alignment horizontal="center" vertical="center"/>
      <protection locked="0"/>
    </xf>
    <xf numFmtId="0" fontId="32" fillId="0" borderId="357" xfId="8" applyFont="1" applyBorder="1" applyAlignment="1" applyProtection="1">
      <alignment horizontal="center" vertical="center"/>
      <protection locked="0"/>
    </xf>
    <xf numFmtId="0" fontId="32" fillId="0" borderId="358" xfId="8" applyFont="1" applyBorder="1" applyAlignment="1" applyProtection="1">
      <alignment horizontal="center" vertical="center"/>
      <protection locked="0"/>
    </xf>
    <xf numFmtId="0" fontId="32" fillId="0" borderId="127" xfId="8" applyFont="1" applyBorder="1" applyAlignment="1" applyProtection="1">
      <alignment horizontal="center" vertical="center" wrapText="1" shrinkToFit="1"/>
      <protection locked="0"/>
    </xf>
    <xf numFmtId="0" fontId="32" fillId="0" borderId="49" xfId="8" applyFont="1" applyBorder="1" applyAlignment="1" applyProtection="1">
      <alignment horizontal="center" vertical="center" shrinkToFit="1"/>
      <protection locked="0"/>
    </xf>
    <xf numFmtId="0" fontId="62" fillId="0" borderId="91" xfId="8" applyFont="1" applyBorder="1" applyAlignment="1" applyProtection="1">
      <alignment horizontal="center" vertical="center"/>
      <protection locked="0"/>
    </xf>
    <xf numFmtId="0" fontId="62" fillId="0" borderId="38" xfId="8" applyFont="1" applyBorder="1" applyAlignment="1" applyProtection="1">
      <alignment horizontal="center" vertical="center"/>
      <protection locked="0"/>
    </xf>
    <xf numFmtId="0" fontId="32" fillId="0" borderId="45" xfId="8" applyFont="1" applyBorder="1" applyAlignment="1" applyProtection="1">
      <alignment horizontal="center" vertical="center" shrinkToFit="1"/>
      <protection locked="0"/>
    </xf>
    <xf numFmtId="0" fontId="32" fillId="0" borderId="154" xfId="8" applyFont="1" applyBorder="1" applyAlignment="1" applyProtection="1">
      <alignment horizontal="center" vertical="center" shrinkToFit="1"/>
      <protection locked="0"/>
    </xf>
    <xf numFmtId="0" fontId="32" fillId="0" borderId="102" xfId="8" applyFont="1" applyBorder="1" applyProtection="1">
      <alignment vertical="center"/>
      <protection hidden="1"/>
    </xf>
    <xf numFmtId="191" fontId="32" fillId="7" borderId="92" xfId="8" applyNumberFormat="1" applyFont="1" applyFill="1" applyBorder="1" applyProtection="1">
      <alignment vertical="center"/>
      <protection hidden="1"/>
    </xf>
    <xf numFmtId="191" fontId="32" fillId="7" borderId="154" xfId="8" applyNumberFormat="1" applyFont="1" applyFill="1" applyBorder="1" applyProtection="1">
      <alignment vertical="center"/>
      <protection hidden="1"/>
    </xf>
    <xf numFmtId="0" fontId="32" fillId="0" borderId="97" xfId="8" applyFont="1" applyBorder="1" applyProtection="1">
      <alignment vertical="center"/>
      <protection hidden="1"/>
    </xf>
    <xf numFmtId="10" fontId="32" fillId="7" borderId="98" xfId="8" applyNumberFormat="1" applyFont="1" applyFill="1" applyBorder="1" applyProtection="1">
      <alignment vertical="center"/>
      <protection hidden="1"/>
    </xf>
    <xf numFmtId="10" fontId="32" fillId="7" borderId="101" xfId="8" applyNumberFormat="1" applyFont="1" applyFill="1" applyBorder="1" applyProtection="1">
      <alignment vertical="center"/>
      <protection hidden="1"/>
    </xf>
    <xf numFmtId="0" fontId="32" fillId="0" borderId="97" xfId="8" applyFont="1" applyBorder="1" applyAlignment="1" applyProtection="1">
      <alignment horizontal="center" vertical="center"/>
      <protection locked="0"/>
    </xf>
    <xf numFmtId="0" fontId="32" fillId="0" borderId="98" xfId="8" applyFont="1" applyBorder="1" applyAlignment="1" applyProtection="1">
      <alignment horizontal="center" vertical="center"/>
      <protection locked="0"/>
    </xf>
    <xf numFmtId="0" fontId="32" fillId="0" borderId="101" xfId="8" applyFont="1" applyBorder="1" applyAlignment="1" applyProtection="1">
      <alignment horizontal="center" vertical="center"/>
      <protection locked="0"/>
    </xf>
    <xf numFmtId="0" fontId="37" fillId="0" borderId="298" xfId="8" applyFont="1" applyBorder="1" applyAlignment="1" applyProtection="1">
      <alignment horizontal="center" vertical="center" wrapText="1"/>
      <protection hidden="1"/>
    </xf>
    <xf numFmtId="0" fontId="37" fillId="0" borderId="112" xfId="8" applyFont="1" applyBorder="1" applyAlignment="1" applyProtection="1">
      <alignment horizontal="center" vertical="center" wrapText="1"/>
      <protection hidden="1"/>
    </xf>
    <xf numFmtId="0" fontId="32" fillId="0" borderId="49" xfId="8" applyFont="1" applyBorder="1" applyAlignment="1" applyProtection="1">
      <alignment horizontal="center" vertical="top"/>
      <protection hidden="1"/>
    </xf>
    <xf numFmtId="40" fontId="32" fillId="7" borderId="97" xfId="5" applyNumberFormat="1" applyFont="1" applyFill="1" applyBorder="1" applyAlignment="1" applyProtection="1">
      <alignment vertical="center"/>
      <protection locked="0"/>
    </xf>
    <xf numFmtId="40" fontId="32" fillId="7" borderId="99" xfId="5" applyNumberFormat="1" applyFont="1" applyFill="1" applyBorder="1" applyAlignment="1" applyProtection="1">
      <alignment vertical="center"/>
      <protection locked="0"/>
    </xf>
    <xf numFmtId="0" fontId="32" fillId="0" borderId="286" xfId="8" applyFont="1" applyBorder="1" applyAlignment="1" applyProtection="1">
      <alignment horizontal="center" vertical="center"/>
      <protection locked="0"/>
    </xf>
    <xf numFmtId="0" fontId="32" fillId="0" borderId="304" xfId="8" applyFont="1" applyBorder="1" applyAlignment="1" applyProtection="1">
      <alignment horizontal="center" vertical="center"/>
      <protection locked="0"/>
    </xf>
    <xf numFmtId="0" fontId="32" fillId="0" borderId="290" xfId="8" applyFont="1" applyBorder="1" applyAlignment="1" applyProtection="1">
      <alignment horizontal="center" vertical="center"/>
      <protection locked="0"/>
    </xf>
    <xf numFmtId="0" fontId="32" fillId="0" borderId="361" xfId="8" applyFont="1" applyBorder="1" applyAlignment="1" applyProtection="1">
      <alignment horizontal="center" vertical="center" wrapText="1"/>
      <protection locked="0"/>
    </xf>
    <xf numFmtId="40" fontId="32" fillId="7" borderId="362" xfId="5" applyNumberFormat="1" applyFont="1" applyFill="1" applyBorder="1" applyAlignment="1" applyProtection="1">
      <alignment vertical="center"/>
      <protection locked="0"/>
    </xf>
    <xf numFmtId="40" fontId="32" fillId="7" borderId="267" xfId="5" applyNumberFormat="1" applyFont="1" applyFill="1" applyBorder="1" applyAlignment="1" applyProtection="1">
      <alignment vertical="center"/>
      <protection locked="0"/>
    </xf>
    <xf numFmtId="40" fontId="32" fillId="7" borderId="43" xfId="5" applyNumberFormat="1" applyFont="1" applyFill="1" applyBorder="1" applyAlignment="1" applyProtection="1">
      <alignment vertical="center"/>
      <protection locked="0"/>
    </xf>
    <xf numFmtId="40" fontId="32" fillId="7" borderId="178" xfId="5" applyNumberFormat="1" applyFont="1" applyFill="1" applyBorder="1" applyAlignment="1" applyProtection="1">
      <alignment vertical="center"/>
      <protection locked="0"/>
    </xf>
    <xf numFmtId="0" fontId="32" fillId="14" borderId="362" xfId="8" applyFont="1" applyFill="1" applyBorder="1" applyAlignment="1" applyProtection="1">
      <alignment horizontal="left" vertical="center"/>
      <protection locked="0"/>
    </xf>
    <xf numFmtId="0" fontId="32" fillId="14" borderId="266" xfId="8" applyFont="1" applyFill="1" applyBorder="1" applyAlignment="1" applyProtection="1">
      <alignment horizontal="left" vertical="center"/>
      <protection locked="0"/>
    </xf>
    <xf numFmtId="0" fontId="32" fillId="14" borderId="189" xfId="8" applyFont="1" applyFill="1" applyBorder="1" applyAlignment="1" applyProtection="1">
      <alignment horizontal="left" vertical="center"/>
      <protection locked="0"/>
    </xf>
    <xf numFmtId="0" fontId="95" fillId="0" borderId="125" xfId="7" applyFont="1" applyBorder="1" applyAlignment="1">
      <alignment horizontal="center" vertical="center"/>
    </xf>
    <xf numFmtId="0" fontId="95" fillId="0" borderId="77" xfId="7" applyFont="1" applyBorder="1" applyAlignment="1">
      <alignment horizontal="center" vertical="center"/>
    </xf>
    <xf numFmtId="0" fontId="95" fillId="0" borderId="0" xfId="7" applyFont="1" applyBorder="1" applyAlignment="1">
      <alignment horizontal="center" vertical="center"/>
    </xf>
    <xf numFmtId="0" fontId="32" fillId="0" borderId="146" xfId="8" applyFont="1" applyBorder="1" applyAlignment="1" applyProtection="1">
      <alignment horizontal="center" vertical="center" wrapText="1"/>
      <protection locked="0"/>
    </xf>
    <xf numFmtId="0" fontId="32" fillId="0" borderId="359" xfId="8" applyFont="1" applyBorder="1" applyAlignment="1" applyProtection="1">
      <alignment horizontal="center" vertical="center"/>
      <protection locked="0"/>
    </xf>
    <xf numFmtId="0" fontId="95" fillId="0" borderId="127" xfId="8" applyFont="1" applyBorder="1" applyAlignment="1" applyProtection="1">
      <alignment horizontal="center" vertical="center" wrapText="1"/>
      <protection locked="0"/>
    </xf>
    <xf numFmtId="0" fontId="95" fillId="0" borderId="49" xfId="8" applyFont="1" applyBorder="1" applyAlignment="1" applyProtection="1">
      <alignment horizontal="center" vertical="center" wrapText="1"/>
      <protection locked="0"/>
    </xf>
    <xf numFmtId="0" fontId="95" fillId="0" borderId="109" xfId="8" applyFont="1" applyBorder="1" applyAlignment="1" applyProtection="1">
      <alignment horizontal="center" vertical="center" wrapText="1"/>
      <protection locked="0"/>
    </xf>
    <xf numFmtId="0" fontId="95" fillId="0" borderId="113" xfId="8" applyFont="1" applyBorder="1" applyAlignment="1" applyProtection="1">
      <alignment horizontal="center" vertical="center" wrapText="1"/>
      <protection locked="0"/>
    </xf>
    <xf numFmtId="0" fontId="95" fillId="0" borderId="55" xfId="8" applyFont="1" applyBorder="1" applyAlignment="1" applyProtection="1">
      <alignment horizontal="center" vertical="center" wrapText="1"/>
      <protection locked="0"/>
    </xf>
    <xf numFmtId="0" fontId="95" fillId="0" borderId="57" xfId="8" applyFont="1" applyBorder="1" applyAlignment="1" applyProtection="1">
      <alignment horizontal="center" vertical="center" wrapText="1"/>
      <protection locked="0"/>
    </xf>
    <xf numFmtId="0" fontId="3" fillId="0" borderId="113" xfId="8" applyFont="1" applyBorder="1" applyAlignment="1" applyProtection="1">
      <alignment horizontal="center" vertical="center" shrinkToFit="1"/>
      <protection locked="0"/>
    </xf>
    <xf numFmtId="0" fontId="3" fillId="0" borderId="55" xfId="8" applyFont="1" applyBorder="1" applyAlignment="1" applyProtection="1">
      <alignment horizontal="center" vertical="center" shrinkToFit="1"/>
      <protection locked="0"/>
    </xf>
    <xf numFmtId="9" fontId="3" fillId="7" borderId="125" xfId="8" quotePrefix="1" applyNumberFormat="1" applyFont="1" applyFill="1" applyBorder="1" applyAlignment="1" applyProtection="1">
      <alignment horizontal="center" vertical="center"/>
      <protection hidden="1"/>
    </xf>
    <xf numFmtId="9" fontId="3" fillId="7" borderId="89" xfId="8" quotePrefix="1" applyNumberFormat="1" applyFont="1" applyFill="1" applyBorder="1" applyAlignment="1" applyProtection="1">
      <alignment horizontal="center" vertical="center"/>
      <protection hidden="1"/>
    </xf>
    <xf numFmtId="9" fontId="3" fillId="7" borderId="77" xfId="8" quotePrefix="1" applyNumberFormat="1" applyFont="1" applyFill="1" applyBorder="1" applyAlignment="1" applyProtection="1">
      <alignment horizontal="center" vertical="center"/>
      <protection hidden="1"/>
    </xf>
    <xf numFmtId="0" fontId="3" fillId="7" borderId="125" xfId="8" applyFont="1" applyFill="1" applyBorder="1" applyAlignment="1" applyProtection="1">
      <alignment horizontal="center" vertical="center" shrinkToFit="1"/>
      <protection locked="0"/>
    </xf>
    <xf numFmtId="0" fontId="3" fillId="7" borderId="89" xfId="8" applyFont="1" applyFill="1" applyBorder="1" applyAlignment="1" applyProtection="1">
      <alignment horizontal="center" vertical="center" shrinkToFit="1"/>
      <protection locked="0"/>
    </xf>
    <xf numFmtId="0" fontId="32" fillId="0" borderId="360" xfId="8" applyFont="1" applyBorder="1" applyAlignment="1" applyProtection="1">
      <alignment horizontal="center" vertical="center" wrapText="1"/>
      <protection locked="0"/>
    </xf>
    <xf numFmtId="0" fontId="3" fillId="0" borderId="57" xfId="8" applyFont="1" applyBorder="1" applyAlignment="1" applyProtection="1">
      <alignment horizontal="center" vertical="center" shrinkToFit="1"/>
      <protection locked="0"/>
    </xf>
    <xf numFmtId="0" fontId="19" fillId="0" borderId="127" xfId="8" applyFont="1" applyBorder="1" applyAlignment="1" applyProtection="1">
      <alignment horizontal="center" vertical="center"/>
      <protection locked="0"/>
    </xf>
    <xf numFmtId="0" fontId="19" fillId="0" borderId="49" xfId="8" applyFont="1" applyBorder="1" applyAlignment="1" applyProtection="1">
      <alignment horizontal="center" vertical="center"/>
      <protection locked="0"/>
    </xf>
    <xf numFmtId="0" fontId="19" fillId="0" borderId="109" xfId="8" applyFont="1" applyBorder="1" applyAlignment="1" applyProtection="1">
      <alignment horizontal="center" vertical="center"/>
      <protection locked="0"/>
    </xf>
    <xf numFmtId="0" fontId="19" fillId="0" borderId="113" xfId="8" applyFont="1" applyBorder="1" applyAlignment="1" applyProtection="1">
      <alignment horizontal="center" vertical="center"/>
      <protection locked="0"/>
    </xf>
    <xf numFmtId="0" fontId="19" fillId="0" borderId="55" xfId="8" applyFont="1" applyBorder="1" applyAlignment="1" applyProtection="1">
      <alignment horizontal="center" vertical="center"/>
      <protection locked="0"/>
    </xf>
    <xf numFmtId="0" fontId="19" fillId="0" borderId="57" xfId="8" applyFont="1" applyBorder="1" applyAlignment="1" applyProtection="1">
      <alignment horizontal="center" vertical="center"/>
      <protection locked="0"/>
    </xf>
    <xf numFmtId="0" fontId="3" fillId="0" borderId="0" xfId="8" applyFont="1" applyAlignment="1" applyProtection="1">
      <alignment horizontal="left" vertical="center"/>
      <protection locked="0"/>
    </xf>
    <xf numFmtId="0" fontId="3" fillId="14" borderId="125" xfId="8" applyFont="1" applyFill="1" applyBorder="1" applyAlignment="1" applyProtection="1">
      <alignment horizontal="center" vertical="center"/>
      <protection locked="0"/>
    </xf>
    <xf numFmtId="0" fontId="3" fillId="14" borderId="77" xfId="8" applyFont="1" applyFill="1" applyBorder="1" applyAlignment="1" applyProtection="1">
      <alignment horizontal="center" vertical="center"/>
      <protection locked="0"/>
    </xf>
    <xf numFmtId="0" fontId="32" fillId="0" borderId="153" xfId="8" applyFont="1" applyBorder="1" applyAlignment="1" applyProtection="1">
      <alignment horizontal="center" vertical="center" wrapText="1"/>
      <protection locked="0"/>
    </xf>
    <xf numFmtId="0" fontId="32" fillId="0" borderId="397" xfId="8" applyFont="1" applyBorder="1" applyAlignment="1" applyProtection="1">
      <alignment horizontal="center" vertical="center"/>
      <protection locked="0"/>
    </xf>
    <xf numFmtId="0" fontId="32" fillId="0" borderId="325" xfId="8" applyFont="1" applyBorder="1" applyAlignment="1" applyProtection="1">
      <alignment horizontal="center" vertical="center" wrapText="1"/>
      <protection locked="0"/>
    </xf>
    <xf numFmtId="0" fontId="32" fillId="0" borderId="193" xfId="8" applyFont="1" applyBorder="1" applyAlignment="1" applyProtection="1">
      <alignment horizontal="center" vertical="center"/>
      <protection locked="0"/>
    </xf>
    <xf numFmtId="0" fontId="32" fillId="0" borderId="193" xfId="8" applyFont="1" applyBorder="1" applyAlignment="1" applyProtection="1">
      <alignment horizontal="center" vertical="center" wrapText="1"/>
      <protection locked="0"/>
    </xf>
    <xf numFmtId="0" fontId="32" fillId="0" borderId="325" xfId="8" applyFont="1" applyBorder="1" applyAlignment="1" applyProtection="1">
      <alignment horizontal="center" vertical="center" wrapText="1" shrinkToFit="1"/>
      <protection locked="0"/>
    </xf>
    <xf numFmtId="0" fontId="32" fillId="0" borderId="193" xfId="8" applyFont="1" applyBorder="1" applyAlignment="1" applyProtection="1">
      <alignment horizontal="center" vertical="center" shrinkToFit="1"/>
      <protection locked="0"/>
    </xf>
    <xf numFmtId="0" fontId="32" fillId="14" borderId="38" xfId="8" applyFont="1" applyFill="1" applyBorder="1" applyAlignment="1" applyProtection="1">
      <alignment horizontal="left" vertical="center"/>
      <protection locked="0"/>
    </xf>
    <xf numFmtId="0" fontId="32" fillId="14" borderId="53" xfId="8" applyFont="1" applyFill="1" applyBorder="1" applyAlignment="1" applyProtection="1">
      <alignment horizontal="left" vertical="center"/>
      <protection locked="0"/>
    </xf>
    <xf numFmtId="0" fontId="32" fillId="0" borderId="127" xfId="8" applyFont="1" applyBorder="1" applyAlignment="1" applyProtection="1">
      <alignment horizontal="center" vertical="center" wrapText="1"/>
      <protection locked="0"/>
    </xf>
    <xf numFmtId="0" fontId="32" fillId="0" borderId="191" xfId="8" applyFont="1" applyBorder="1" applyAlignment="1" applyProtection="1">
      <alignment horizontal="center" vertical="center"/>
      <protection locked="0"/>
    </xf>
    <xf numFmtId="0" fontId="32" fillId="0" borderId="115" xfId="8" applyFont="1" applyBorder="1" applyAlignment="1" applyProtection="1">
      <alignment horizontal="center" vertical="center" wrapText="1"/>
      <protection locked="0"/>
    </xf>
    <xf numFmtId="0" fontId="32" fillId="0" borderId="195" xfId="8" applyFont="1" applyBorder="1" applyAlignment="1" applyProtection="1">
      <alignment horizontal="center" vertical="center"/>
      <protection locked="0"/>
    </xf>
    <xf numFmtId="0" fontId="32" fillId="0" borderId="397" xfId="8" applyFont="1" applyBorder="1" applyAlignment="1" applyProtection="1">
      <alignment horizontal="center" vertical="center" wrapText="1"/>
      <protection locked="0"/>
    </xf>
    <xf numFmtId="0" fontId="32" fillId="0" borderId="298" xfId="8" applyFont="1" applyBorder="1" applyAlignment="1" applyProtection="1">
      <alignment horizontal="center" vertical="center" wrapText="1" shrinkToFit="1"/>
      <protection locked="0"/>
    </xf>
    <xf numFmtId="0" fontId="32" fillId="0" borderId="398" xfId="8" applyFont="1" applyBorder="1" applyAlignment="1" applyProtection="1">
      <alignment horizontal="center" vertical="center" shrinkToFit="1"/>
      <protection locked="0"/>
    </xf>
    <xf numFmtId="40" fontId="32" fillId="7" borderId="42" xfId="5" applyNumberFormat="1" applyFont="1" applyFill="1" applyBorder="1" applyAlignment="1" applyProtection="1">
      <alignment vertical="center"/>
      <protection locked="0"/>
    </xf>
    <xf numFmtId="40" fontId="32" fillId="7" borderId="33" xfId="5" applyNumberFormat="1" applyFont="1" applyFill="1" applyBorder="1" applyAlignment="1" applyProtection="1">
      <alignment vertical="center"/>
      <protection locked="0"/>
    </xf>
    <xf numFmtId="40" fontId="32" fillId="7" borderId="96" xfId="5" applyNumberFormat="1" applyFont="1" applyFill="1" applyBorder="1" applyAlignment="1" applyProtection="1">
      <alignment vertical="center"/>
      <protection locked="0"/>
    </xf>
    <xf numFmtId="0" fontId="32" fillId="0" borderId="179" xfId="8" applyFont="1" applyBorder="1" applyAlignment="1" applyProtection="1">
      <alignment horizontal="center" vertical="center"/>
      <protection locked="0"/>
    </xf>
    <xf numFmtId="0" fontId="32" fillId="0" borderId="102" xfId="8" applyFont="1" applyBorder="1" applyAlignment="1" applyProtection="1">
      <alignment horizontal="center" vertical="center" shrinkToFit="1"/>
      <protection locked="0"/>
    </xf>
    <xf numFmtId="0" fontId="32" fillId="0" borderId="92" xfId="8" applyFont="1" applyBorder="1" applyAlignment="1" applyProtection="1">
      <alignment horizontal="center" vertical="center" shrinkToFit="1"/>
      <protection locked="0"/>
    </xf>
    <xf numFmtId="0" fontId="95" fillId="0" borderId="127" xfId="8" applyFont="1" applyBorder="1" applyAlignment="1" applyProtection="1">
      <alignment horizontal="center" vertical="center" shrinkToFit="1"/>
      <protection locked="0"/>
    </xf>
    <xf numFmtId="0" fontId="95" fillId="0" borderId="49" xfId="8" applyFont="1" applyBorder="1" applyAlignment="1" applyProtection="1">
      <alignment horizontal="center" vertical="center" shrinkToFit="1"/>
      <protection locked="0"/>
    </xf>
    <xf numFmtId="0" fontId="95" fillId="0" borderId="109" xfId="8" applyFont="1" applyBorder="1" applyAlignment="1" applyProtection="1">
      <alignment horizontal="center" vertical="center" shrinkToFit="1"/>
      <protection locked="0"/>
    </xf>
    <xf numFmtId="0" fontId="95" fillId="0" borderId="113" xfId="8" applyFont="1" applyBorder="1" applyAlignment="1" applyProtection="1">
      <alignment horizontal="center" vertical="center" shrinkToFit="1"/>
      <protection locked="0"/>
    </xf>
    <xf numFmtId="0" fontId="95" fillId="0" borderId="55" xfId="8" applyFont="1" applyBorder="1" applyAlignment="1" applyProtection="1">
      <alignment horizontal="center" vertical="center" shrinkToFit="1"/>
      <protection locked="0"/>
    </xf>
    <xf numFmtId="0" fontId="95" fillId="0" borderId="57" xfId="8" applyFont="1" applyBorder="1" applyAlignment="1" applyProtection="1">
      <alignment horizontal="center" vertical="center" shrinkToFit="1"/>
      <protection locked="0"/>
    </xf>
    <xf numFmtId="0" fontId="32" fillId="0" borderId="38" xfId="8" applyFont="1" applyBorder="1" applyAlignment="1" applyProtection="1">
      <alignment horizontal="center" vertical="center"/>
      <protection locked="0"/>
    </xf>
    <xf numFmtId="0" fontId="32" fillId="0" borderId="291" xfId="8" applyFont="1" applyBorder="1" applyAlignment="1" applyProtection="1">
      <alignment horizontal="center" vertical="center" wrapText="1"/>
      <protection locked="0"/>
    </xf>
    <xf numFmtId="4" fontId="32" fillId="14" borderId="102" xfId="5" applyNumberFormat="1" applyFont="1" applyFill="1" applyBorder="1" applyAlignment="1" applyProtection="1">
      <alignment vertical="center"/>
      <protection locked="0"/>
    </xf>
    <xf numFmtId="4" fontId="32" fillId="14" borderId="46" xfId="5" applyNumberFormat="1" applyFont="1" applyFill="1" applyBorder="1" applyAlignment="1" applyProtection="1">
      <alignment vertical="center"/>
      <protection locked="0"/>
    </xf>
    <xf numFmtId="4" fontId="32" fillId="14" borderId="45" xfId="5" applyNumberFormat="1" applyFont="1" applyFill="1" applyBorder="1" applyAlignment="1" applyProtection="1">
      <alignment vertical="center"/>
      <protection locked="0"/>
    </xf>
    <xf numFmtId="4" fontId="32" fillId="14" borderId="154" xfId="5" applyNumberFormat="1" applyFont="1" applyFill="1" applyBorder="1" applyAlignment="1" applyProtection="1">
      <alignment vertical="center"/>
      <protection locked="0"/>
    </xf>
    <xf numFmtId="40" fontId="32" fillId="7" borderId="92" xfId="5" applyNumberFormat="1" applyFont="1" applyFill="1" applyBorder="1" applyAlignment="1" applyProtection="1">
      <alignment vertical="center"/>
      <protection locked="0"/>
    </xf>
    <xf numFmtId="40" fontId="32" fillId="7" borderId="45" xfId="5" applyNumberFormat="1" applyFont="1" applyFill="1" applyBorder="1" applyAlignment="1" applyProtection="1">
      <alignment vertical="center"/>
      <protection locked="0"/>
    </xf>
    <xf numFmtId="40" fontId="32" fillId="7" borderId="154" xfId="5" applyNumberFormat="1" applyFont="1" applyFill="1" applyBorder="1" applyAlignment="1" applyProtection="1">
      <alignment vertical="center"/>
      <protection locked="0"/>
    </xf>
    <xf numFmtId="4" fontId="32" fillId="14" borderId="95" xfId="5" applyNumberFormat="1" applyFont="1" applyFill="1" applyBorder="1" applyAlignment="1" applyProtection="1">
      <alignment vertical="center"/>
      <protection locked="0"/>
    </xf>
    <xf numFmtId="4" fontId="32" fillId="14" borderId="34" xfId="5" applyNumberFormat="1" applyFont="1" applyFill="1" applyBorder="1" applyAlignment="1" applyProtection="1">
      <alignment vertical="center"/>
      <protection locked="0"/>
    </xf>
    <xf numFmtId="4" fontId="32" fillId="14" borderId="33" xfId="5" applyNumberFormat="1" applyFont="1" applyFill="1" applyBorder="1" applyAlignment="1" applyProtection="1">
      <alignment vertical="center"/>
      <protection locked="0"/>
    </xf>
    <xf numFmtId="4" fontId="32" fillId="14" borderId="96" xfId="5" applyNumberFormat="1" applyFont="1" applyFill="1" applyBorder="1" applyAlignment="1" applyProtection="1">
      <alignment vertical="center"/>
      <protection locked="0"/>
    </xf>
    <xf numFmtId="4" fontId="32" fillId="14" borderId="97" xfId="5" applyNumberFormat="1" applyFont="1" applyFill="1" applyBorder="1" applyAlignment="1" applyProtection="1">
      <alignment vertical="center"/>
      <protection locked="0"/>
    </xf>
    <xf numFmtId="4" fontId="32" fillId="14" borderId="99" xfId="5" applyNumberFormat="1" applyFont="1" applyFill="1" applyBorder="1" applyAlignment="1" applyProtection="1">
      <alignment vertical="center"/>
      <protection locked="0"/>
    </xf>
    <xf numFmtId="4" fontId="32" fillId="14" borderId="100" xfId="5" applyNumberFormat="1" applyFont="1" applyFill="1" applyBorder="1" applyAlignment="1" applyProtection="1">
      <alignment vertical="center"/>
      <protection locked="0"/>
    </xf>
    <xf numFmtId="4" fontId="32" fillId="14" borderId="101" xfId="5" applyNumberFormat="1" applyFont="1" applyFill="1" applyBorder="1" applyAlignment="1" applyProtection="1">
      <alignment vertical="center"/>
      <protection locked="0"/>
    </xf>
    <xf numFmtId="40" fontId="32" fillId="7" borderId="98" xfId="5" applyNumberFormat="1" applyFont="1" applyFill="1" applyBorder="1" applyAlignment="1" applyProtection="1">
      <alignment vertical="center"/>
      <protection locked="0"/>
    </xf>
    <xf numFmtId="40" fontId="32" fillId="7" borderId="100" xfId="5" applyNumberFormat="1" applyFont="1" applyFill="1" applyBorder="1" applyAlignment="1" applyProtection="1">
      <alignment vertical="center"/>
      <protection locked="0"/>
    </xf>
    <xf numFmtId="40" fontId="32" fillId="7" borderId="101" xfId="5" applyNumberFormat="1" applyFont="1" applyFill="1" applyBorder="1" applyAlignment="1" applyProtection="1">
      <alignment vertical="center"/>
      <protection locked="0"/>
    </xf>
    <xf numFmtId="4" fontId="32" fillId="14" borderId="95" xfId="8" applyNumberFormat="1" applyFont="1" applyFill="1" applyBorder="1" applyProtection="1">
      <alignment vertical="center"/>
      <protection locked="0"/>
    </xf>
    <xf numFmtId="4" fontId="32" fillId="14" borderId="34" xfId="8" applyNumberFormat="1" applyFont="1" applyFill="1" applyBorder="1" applyProtection="1">
      <alignment vertical="center"/>
      <protection locked="0"/>
    </xf>
    <xf numFmtId="4" fontId="32" fillId="14" borderId="33" xfId="8" applyNumberFormat="1" applyFont="1" applyFill="1" applyBorder="1" applyProtection="1">
      <alignment vertical="center"/>
      <protection locked="0"/>
    </xf>
    <xf numFmtId="4" fontId="32" fillId="14" borderId="96" xfId="8" applyNumberFormat="1" applyFont="1" applyFill="1" applyBorder="1" applyProtection="1">
      <alignment vertical="center"/>
      <protection locked="0"/>
    </xf>
    <xf numFmtId="40" fontId="32" fillId="7" borderId="304" xfId="5" applyNumberFormat="1" applyFont="1" applyFill="1" applyBorder="1" applyAlignment="1" applyProtection="1">
      <alignment vertical="center"/>
      <protection locked="0"/>
    </xf>
    <xf numFmtId="40" fontId="32" fillId="7" borderId="288" xfId="5" applyNumberFormat="1" applyFont="1" applyFill="1" applyBorder="1" applyAlignment="1" applyProtection="1">
      <alignment vertical="center"/>
      <protection locked="0"/>
    </xf>
    <xf numFmtId="40" fontId="32" fillId="7" borderId="290" xfId="5" applyNumberFormat="1" applyFont="1" applyFill="1" applyBorder="1" applyAlignment="1" applyProtection="1">
      <alignment vertical="center"/>
      <protection locked="0"/>
    </xf>
    <xf numFmtId="4" fontId="32" fillId="14" borderId="362" xfId="5" applyNumberFormat="1" applyFont="1" applyFill="1" applyBorder="1" applyAlignment="1" applyProtection="1">
      <alignment vertical="center"/>
      <protection locked="0"/>
    </xf>
    <xf numFmtId="4" fontId="32" fillId="14" borderId="267" xfId="5" applyNumberFormat="1" applyFont="1" applyFill="1" applyBorder="1" applyAlignment="1" applyProtection="1">
      <alignment vertical="center"/>
      <protection locked="0"/>
    </xf>
    <xf numFmtId="4" fontId="32" fillId="14" borderId="265" xfId="5" applyNumberFormat="1" applyFont="1" applyFill="1" applyBorder="1" applyAlignment="1" applyProtection="1">
      <alignment vertical="center"/>
      <protection locked="0"/>
    </xf>
    <xf numFmtId="4" fontId="32" fillId="14" borderId="189" xfId="5" applyNumberFormat="1" applyFont="1" applyFill="1" applyBorder="1" applyAlignment="1" applyProtection="1">
      <alignment vertical="center"/>
      <protection locked="0"/>
    </xf>
    <xf numFmtId="40" fontId="32" fillId="7" borderId="266" xfId="5" applyNumberFormat="1" applyFont="1" applyFill="1" applyBorder="1" applyAlignment="1" applyProtection="1">
      <alignment vertical="center"/>
      <protection locked="0"/>
    </xf>
    <xf numFmtId="40" fontId="32" fillId="7" borderId="265" xfId="5" applyNumberFormat="1" applyFont="1" applyFill="1" applyBorder="1" applyAlignment="1" applyProtection="1">
      <alignment vertical="center"/>
      <protection locked="0"/>
    </xf>
    <xf numFmtId="40" fontId="32" fillId="7" borderId="189" xfId="5" applyNumberFormat="1" applyFont="1" applyFill="1" applyBorder="1" applyAlignment="1" applyProtection="1">
      <alignment vertical="center"/>
      <protection locked="0"/>
    </xf>
    <xf numFmtId="40" fontId="32" fillId="7" borderId="89" xfId="5" applyNumberFormat="1" applyFont="1" applyFill="1" applyBorder="1" applyAlignment="1" applyProtection="1">
      <alignment vertical="center"/>
      <protection locked="0"/>
    </xf>
    <xf numFmtId="40" fontId="32" fillId="7" borderId="296" xfId="5" applyNumberFormat="1" applyFont="1" applyFill="1" applyBorder="1" applyAlignment="1" applyProtection="1">
      <alignment vertical="center"/>
      <protection locked="0"/>
    </xf>
    <xf numFmtId="40" fontId="32" fillId="7" borderId="77" xfId="5" applyNumberFormat="1" applyFont="1" applyFill="1" applyBorder="1" applyAlignment="1" applyProtection="1">
      <alignment vertical="center"/>
      <protection locked="0"/>
    </xf>
    <xf numFmtId="192" fontId="32" fillId="7" borderId="92" xfId="8" applyNumberFormat="1" applyFont="1" applyFill="1" applyBorder="1" applyProtection="1">
      <alignment vertical="center"/>
      <protection hidden="1"/>
    </xf>
    <xf numFmtId="192" fontId="32" fillId="7" borderId="154" xfId="8" applyNumberFormat="1" applyFont="1" applyFill="1" applyBorder="1" applyProtection="1">
      <alignment vertical="center"/>
      <protection hidden="1"/>
    </xf>
    <xf numFmtId="4" fontId="32" fillId="14" borderId="97" xfId="8" applyNumberFormat="1" applyFont="1" applyFill="1" applyBorder="1" applyProtection="1">
      <alignment vertical="center"/>
      <protection locked="0"/>
    </xf>
    <xf numFmtId="4" fontId="32" fillId="14" borderId="99" xfId="8" applyNumberFormat="1" applyFont="1" applyFill="1" applyBorder="1" applyProtection="1">
      <alignment vertical="center"/>
      <protection locked="0"/>
    </xf>
    <xf numFmtId="4" fontId="32" fillId="14" borderId="100" xfId="8" applyNumberFormat="1" applyFont="1" applyFill="1" applyBorder="1" applyProtection="1">
      <alignment vertical="center"/>
      <protection locked="0"/>
    </xf>
    <xf numFmtId="4" fontId="32" fillId="14" borderId="101" xfId="8" applyNumberFormat="1" applyFont="1" applyFill="1" applyBorder="1" applyProtection="1">
      <alignment vertical="center"/>
      <protection locked="0"/>
    </xf>
    <xf numFmtId="0" fontId="32" fillId="0" borderId="125" xfId="8" applyFont="1" applyBorder="1" applyProtection="1">
      <alignment vertical="center"/>
      <protection hidden="1"/>
    </xf>
    <xf numFmtId="0" fontId="32" fillId="0" borderId="89" xfId="8" applyFont="1" applyBorder="1" applyProtection="1">
      <alignment vertical="center"/>
      <protection hidden="1"/>
    </xf>
    <xf numFmtId="10" fontId="32" fillId="7" borderId="89" xfId="8" applyNumberFormat="1" applyFont="1" applyFill="1" applyBorder="1" applyProtection="1">
      <alignment vertical="center"/>
      <protection hidden="1"/>
    </xf>
    <xf numFmtId="10" fontId="32" fillId="7" borderId="77" xfId="8" applyNumberFormat="1" applyFont="1" applyFill="1" applyBorder="1" applyProtection="1">
      <alignment vertical="center"/>
      <protection hidden="1"/>
    </xf>
    <xf numFmtId="0" fontId="19" fillId="0" borderId="125" xfId="7" applyFont="1" applyBorder="1" applyAlignment="1" applyProtection="1">
      <alignment horizontal="center" vertical="center"/>
      <protection locked="0"/>
    </xf>
    <xf numFmtId="0" fontId="19" fillId="0" borderId="89" xfId="7" applyFont="1" applyBorder="1" applyAlignment="1" applyProtection="1">
      <alignment horizontal="center" vertical="center"/>
      <protection locked="0"/>
    </xf>
    <xf numFmtId="0" fontId="95" fillId="0" borderId="55" xfId="7" applyFont="1" applyBorder="1" applyAlignment="1" applyProtection="1">
      <alignment horizontal="center" vertical="center"/>
      <protection locked="0"/>
    </xf>
    <xf numFmtId="0" fontId="32" fillId="0" borderId="33" xfId="8" applyFont="1" applyBorder="1" applyAlignment="1" applyProtection="1">
      <alignment horizontal="center" vertical="center" shrinkToFit="1"/>
      <protection locked="0"/>
    </xf>
    <xf numFmtId="0" fontId="32" fillId="0" borderId="34" xfId="8" applyFont="1" applyBorder="1" applyAlignment="1" applyProtection="1">
      <alignment horizontal="center" vertical="center" shrinkToFit="1"/>
      <protection locked="0"/>
    </xf>
    <xf numFmtId="0" fontId="32" fillId="0" borderId="100" xfId="8" applyFont="1" applyBorder="1" applyAlignment="1" applyProtection="1">
      <alignment horizontal="center" vertical="center" shrinkToFit="1"/>
      <protection hidden="1"/>
    </xf>
    <xf numFmtId="0" fontId="32" fillId="0" borderId="101" xfId="8" applyFont="1" applyBorder="1" applyAlignment="1" applyProtection="1">
      <alignment horizontal="center" vertical="center" shrinkToFit="1"/>
      <protection hidden="1"/>
    </xf>
    <xf numFmtId="0" fontId="32" fillId="0" borderId="357" xfId="8" applyFont="1" applyBorder="1" applyAlignment="1" applyProtection="1">
      <alignment horizontal="center" vertical="center" shrinkToFit="1"/>
      <protection locked="0"/>
    </xf>
    <xf numFmtId="0" fontId="32" fillId="0" borderId="358" xfId="8" applyFont="1" applyBorder="1" applyAlignment="1" applyProtection="1">
      <alignment horizontal="center" vertical="center" shrinkToFit="1"/>
      <protection locked="0"/>
    </xf>
    <xf numFmtId="0" fontId="32" fillId="0" borderId="359" xfId="8" applyFont="1" applyBorder="1" applyAlignment="1" applyProtection="1">
      <alignment horizontal="center" vertical="center" shrinkToFit="1"/>
      <protection locked="0"/>
    </xf>
    <xf numFmtId="0" fontId="32" fillId="0" borderId="17" xfId="8" applyFont="1" applyBorder="1" applyAlignment="1" applyProtection="1">
      <alignment horizontal="center" vertical="center"/>
      <protection locked="0"/>
    </xf>
    <xf numFmtId="0" fontId="32" fillId="0" borderId="154" xfId="8" applyFont="1" applyBorder="1" applyAlignment="1" applyProtection="1">
      <alignment horizontal="center" vertical="center"/>
      <protection hidden="1"/>
    </xf>
    <xf numFmtId="38" fontId="32" fillId="0" borderId="92" xfId="5" applyFont="1" applyBorder="1" applyAlignment="1" applyProtection="1">
      <alignment vertical="center"/>
      <protection hidden="1"/>
    </xf>
    <xf numFmtId="40" fontId="32" fillId="7" borderId="92" xfId="8" applyNumberFormat="1" applyFont="1" applyFill="1" applyBorder="1" applyProtection="1">
      <alignment vertical="center"/>
      <protection hidden="1"/>
    </xf>
    <xf numFmtId="40" fontId="32" fillId="7" borderId="154" xfId="8" applyNumberFormat="1" applyFont="1" applyFill="1" applyBorder="1" applyProtection="1">
      <alignment vertical="center"/>
      <protection hidden="1"/>
    </xf>
    <xf numFmtId="0" fontId="32" fillId="0" borderId="101" xfId="8" applyFont="1" applyBorder="1" applyAlignment="1" applyProtection="1">
      <alignment horizontal="center" vertical="center"/>
      <protection hidden="1"/>
    </xf>
    <xf numFmtId="0" fontId="32" fillId="0" borderId="98" xfId="8" applyFont="1" applyBorder="1" applyAlignment="1" applyProtection="1">
      <alignment vertical="center" wrapText="1"/>
      <protection hidden="1"/>
    </xf>
    <xf numFmtId="0" fontId="43" fillId="0" borderId="49" xfId="8" applyFont="1" applyBorder="1" applyAlignment="1" applyProtection="1">
      <alignment vertical="center" wrapText="1"/>
      <protection hidden="1"/>
    </xf>
    <xf numFmtId="0" fontId="43" fillId="0" borderId="109" xfId="8" applyFont="1" applyBorder="1" applyAlignment="1" applyProtection="1">
      <alignment vertical="center" wrapText="1"/>
      <protection hidden="1"/>
    </xf>
    <xf numFmtId="0" fontId="43" fillId="0" borderId="0" xfId="8" applyFont="1" applyAlignment="1" applyProtection="1">
      <alignment vertical="center" wrapText="1"/>
      <protection hidden="1"/>
    </xf>
    <xf numFmtId="0" fontId="43" fillId="0" borderId="94" xfId="8" applyFont="1" applyBorder="1" applyAlignment="1" applyProtection="1">
      <alignment vertical="center" wrapText="1"/>
      <protection hidden="1"/>
    </xf>
    <xf numFmtId="0" fontId="43" fillId="0" borderId="55" xfId="8" applyFont="1" applyBorder="1" applyAlignment="1" applyProtection="1">
      <alignment vertical="center" wrapText="1"/>
      <protection hidden="1"/>
    </xf>
    <xf numFmtId="0" fontId="43" fillId="0" borderId="57" xfId="8" applyFont="1" applyBorder="1" applyAlignment="1" applyProtection="1">
      <alignment vertical="center" wrapText="1"/>
      <protection hidden="1"/>
    </xf>
    <xf numFmtId="0" fontId="37" fillId="0" borderId="129" xfId="8" applyFont="1" applyBorder="1" applyAlignment="1" applyProtection="1">
      <alignment horizontal="center" vertical="center" wrapText="1"/>
      <protection hidden="1"/>
    </xf>
    <xf numFmtId="0" fontId="37" fillId="0" borderId="130" xfId="8" applyFont="1" applyBorder="1" applyAlignment="1" applyProtection="1">
      <alignment horizontal="center" vertical="center" wrapText="1"/>
      <protection hidden="1"/>
    </xf>
    <xf numFmtId="0" fontId="37" fillId="0" borderId="155" xfId="8" applyFont="1" applyBorder="1" applyAlignment="1" applyProtection="1">
      <alignment horizontal="center" vertical="center" wrapText="1"/>
      <protection hidden="1"/>
    </xf>
    <xf numFmtId="0" fontId="32" fillId="0" borderId="7" xfId="8" applyFont="1" applyBorder="1" applyAlignment="1" applyProtection="1">
      <alignment horizontal="center" vertical="center" wrapText="1"/>
      <protection hidden="1"/>
    </xf>
    <xf numFmtId="0" fontId="32" fillId="0" borderId="44" xfId="8" applyFont="1" applyBorder="1" applyAlignment="1" applyProtection="1">
      <alignment horizontal="center" vertical="center" wrapText="1"/>
      <protection hidden="1"/>
    </xf>
    <xf numFmtId="40" fontId="32" fillId="7" borderId="0" xfId="8" applyNumberFormat="1" applyFont="1" applyFill="1" applyProtection="1">
      <alignment vertical="center"/>
      <protection hidden="1"/>
    </xf>
    <xf numFmtId="0" fontId="32" fillId="7" borderId="94" xfId="8" applyFont="1" applyFill="1" applyBorder="1" applyProtection="1">
      <alignment vertical="center"/>
      <protection hidden="1"/>
    </xf>
    <xf numFmtId="0" fontId="37" fillId="0" borderId="125" xfId="8" applyFont="1" applyBorder="1" applyAlignment="1" applyProtection="1">
      <alignment horizontal="center" vertical="center" wrapText="1"/>
      <protection hidden="1"/>
    </xf>
    <xf numFmtId="0" fontId="37" fillId="0" borderId="89" xfId="8" applyFont="1" applyBorder="1" applyAlignment="1" applyProtection="1">
      <alignment horizontal="center" vertical="center" wrapText="1"/>
      <protection hidden="1"/>
    </xf>
    <xf numFmtId="0" fontId="37" fillId="0" borderId="296" xfId="8" applyFont="1" applyBorder="1" applyAlignment="1" applyProtection="1">
      <alignment horizontal="center" vertical="center" wrapText="1"/>
      <protection hidden="1"/>
    </xf>
    <xf numFmtId="4" fontId="32" fillId="7" borderId="89" xfId="8" applyNumberFormat="1" applyFont="1" applyFill="1" applyBorder="1" applyProtection="1">
      <alignment vertical="center"/>
      <protection hidden="1"/>
    </xf>
    <xf numFmtId="4" fontId="32" fillId="7" borderId="77" xfId="8" applyNumberFormat="1" applyFont="1" applyFill="1" applyBorder="1" applyProtection="1">
      <alignment vertical="center"/>
      <protection hidden="1"/>
    </xf>
    <xf numFmtId="0" fontId="32" fillId="0" borderId="16" xfId="8" applyFont="1" applyBorder="1" applyAlignment="1" applyProtection="1">
      <alignment horizontal="center" vertical="center"/>
      <protection locked="0"/>
    </xf>
    <xf numFmtId="0" fontId="32" fillId="0" borderId="364" xfId="8" applyFont="1" applyBorder="1" applyAlignment="1" applyProtection="1">
      <alignment horizontal="center" vertical="center"/>
      <protection locked="0"/>
    </xf>
    <xf numFmtId="4" fontId="32" fillId="7" borderId="45" xfId="5" applyNumberFormat="1" applyFont="1" applyFill="1" applyBorder="1" applyAlignment="1" applyProtection="1">
      <alignment vertical="center"/>
      <protection locked="0"/>
    </xf>
    <xf numFmtId="4" fontId="32" fillId="7" borderId="154" xfId="5" applyNumberFormat="1" applyFont="1" applyFill="1" applyBorder="1" applyAlignment="1" applyProtection="1">
      <alignment vertical="center"/>
      <protection locked="0"/>
    </xf>
    <xf numFmtId="4" fontId="32" fillId="7" borderId="95" xfId="5" applyNumberFormat="1" applyFont="1" applyFill="1" applyBorder="1" applyAlignment="1" applyProtection="1">
      <alignment vertical="center"/>
      <protection locked="0"/>
    </xf>
    <xf numFmtId="4" fontId="32" fillId="7" borderId="34" xfId="5" applyNumberFormat="1" applyFont="1" applyFill="1" applyBorder="1" applyAlignment="1" applyProtection="1">
      <alignment vertical="center"/>
      <protection locked="0"/>
    </xf>
    <xf numFmtId="4" fontId="32" fillId="7" borderId="33" xfId="5" applyNumberFormat="1" applyFont="1" applyFill="1" applyBorder="1" applyAlignment="1" applyProtection="1">
      <alignment vertical="center"/>
      <protection locked="0"/>
    </xf>
    <xf numFmtId="4" fontId="32" fillId="7" borderId="96" xfId="5" applyNumberFormat="1" applyFont="1" applyFill="1" applyBorder="1" applyAlignment="1" applyProtection="1">
      <alignment vertical="center"/>
      <protection locked="0"/>
    </xf>
    <xf numFmtId="0" fontId="32" fillId="0" borderId="125" xfId="8" applyFont="1" applyBorder="1" applyAlignment="1" applyProtection="1">
      <alignment horizontal="center" vertical="center" wrapText="1"/>
      <protection hidden="1"/>
    </xf>
    <xf numFmtId="0" fontId="32" fillId="0" borderId="296" xfId="8" applyFont="1" applyBorder="1" applyAlignment="1" applyProtection="1">
      <alignment horizontal="center" vertical="center" wrapText="1"/>
      <protection hidden="1"/>
    </xf>
    <xf numFmtId="192" fontId="32" fillId="7" borderId="89" xfId="8" applyNumberFormat="1" applyFont="1" applyFill="1" applyBorder="1" applyProtection="1">
      <alignment vertical="center"/>
      <protection hidden="1"/>
    </xf>
    <xf numFmtId="192" fontId="32" fillId="7" borderId="77" xfId="8" applyNumberFormat="1" applyFont="1" applyFill="1" applyBorder="1" applyProtection="1">
      <alignment vertical="center"/>
      <protection hidden="1"/>
    </xf>
    <xf numFmtId="4" fontId="32" fillId="7" borderId="97" xfId="5" applyNumberFormat="1" applyFont="1" applyFill="1" applyBorder="1" applyAlignment="1" applyProtection="1">
      <alignment vertical="center"/>
      <protection locked="0"/>
    </xf>
    <xf numFmtId="4" fontId="32" fillId="7" borderId="99" xfId="5" applyNumberFormat="1" applyFont="1" applyFill="1" applyBorder="1" applyAlignment="1" applyProtection="1">
      <alignment vertical="center"/>
      <protection locked="0"/>
    </xf>
    <xf numFmtId="4" fontId="32" fillId="7" borderId="100" xfId="5" applyNumberFormat="1" applyFont="1" applyFill="1" applyBorder="1" applyAlignment="1" applyProtection="1">
      <alignment vertical="center"/>
      <protection locked="0"/>
    </xf>
    <xf numFmtId="4" fontId="32" fillId="7" borderId="101" xfId="5" applyNumberFormat="1" applyFont="1" applyFill="1" applyBorder="1" applyAlignment="1" applyProtection="1">
      <alignment vertical="center"/>
      <protection locked="0"/>
    </xf>
    <xf numFmtId="0" fontId="37" fillId="0" borderId="0" xfId="8" applyFont="1" applyAlignment="1" applyProtection="1">
      <alignment vertical="center" wrapText="1"/>
      <protection hidden="1"/>
    </xf>
    <xf numFmtId="0" fontId="37" fillId="0" borderId="55" xfId="8" applyFont="1" applyBorder="1" applyAlignment="1" applyProtection="1">
      <alignment vertical="center" wrapText="1"/>
      <protection hidden="1"/>
    </xf>
    <xf numFmtId="0" fontId="37" fillId="0" borderId="260" xfId="8" applyFont="1" applyBorder="1" applyAlignment="1" applyProtection="1">
      <alignment horizontal="center" vertical="center" wrapText="1"/>
      <protection hidden="1"/>
    </xf>
    <xf numFmtId="4" fontId="32" fillId="7" borderId="102" xfId="5" applyNumberFormat="1" applyFont="1" applyFill="1" applyBorder="1" applyAlignment="1" applyProtection="1">
      <alignment vertical="center"/>
      <protection locked="0"/>
    </xf>
    <xf numFmtId="4" fontId="32" fillId="7" borderId="46" xfId="5" applyNumberFormat="1" applyFont="1" applyFill="1" applyBorder="1" applyAlignment="1" applyProtection="1">
      <alignment vertical="center"/>
      <protection locked="0"/>
    </xf>
    <xf numFmtId="0" fontId="95" fillId="0" borderId="127" xfId="8" applyFont="1" applyBorder="1" applyAlignment="1" applyProtection="1">
      <alignment horizontal="center" vertical="center"/>
      <protection locked="0"/>
    </xf>
    <xf numFmtId="0" fontId="95" fillId="0" borderId="49" xfId="8" applyFont="1" applyBorder="1" applyAlignment="1" applyProtection="1">
      <alignment horizontal="center" vertical="center"/>
      <protection locked="0"/>
    </xf>
    <xf numFmtId="0" fontId="95" fillId="0" borderId="109" xfId="8" applyFont="1" applyBorder="1" applyAlignment="1" applyProtection="1">
      <alignment horizontal="center" vertical="center"/>
      <protection locked="0"/>
    </xf>
    <xf numFmtId="0" fontId="95" fillId="0" borderId="113" xfId="8" applyFont="1" applyBorder="1" applyAlignment="1" applyProtection="1">
      <alignment horizontal="center" vertical="center"/>
      <protection locked="0"/>
    </xf>
    <xf numFmtId="0" fontId="95" fillId="0" borderId="55" xfId="8" applyFont="1" applyBorder="1" applyAlignment="1" applyProtection="1">
      <alignment horizontal="center" vertical="center"/>
      <protection locked="0"/>
    </xf>
    <xf numFmtId="0" fontId="95" fillId="0" borderId="57" xfId="8" applyFont="1" applyBorder="1" applyAlignment="1" applyProtection="1">
      <alignment horizontal="center" vertical="center"/>
      <protection locked="0"/>
    </xf>
    <xf numFmtId="0" fontId="19" fillId="0" borderId="31" xfId="8" applyFont="1" applyBorder="1" applyAlignment="1" applyProtection="1">
      <alignment horizontal="center" vertical="center"/>
      <protection locked="0"/>
    </xf>
    <xf numFmtId="0" fontId="19" fillId="0" borderId="43" xfId="8" applyFont="1" applyBorder="1" applyAlignment="1" applyProtection="1">
      <alignment horizontal="center" vertical="center"/>
      <protection locked="0"/>
    </xf>
    <xf numFmtId="0" fontId="19" fillId="14" borderId="31" xfId="8" applyFont="1" applyFill="1" applyBorder="1" applyAlignment="1" applyProtection="1">
      <alignment horizontal="center" vertical="center"/>
      <protection locked="0"/>
    </xf>
    <xf numFmtId="0" fontId="19" fillId="14" borderId="43" xfId="8" applyFont="1" applyFill="1" applyBorder="1" applyAlignment="1" applyProtection="1">
      <alignment horizontal="center" vertical="center"/>
      <protection locked="0"/>
    </xf>
    <xf numFmtId="0" fontId="19" fillId="0" borderId="18" xfId="8" applyFont="1" applyBorder="1" applyAlignment="1" applyProtection="1">
      <alignment horizontal="center" vertical="center"/>
      <protection locked="0"/>
    </xf>
    <xf numFmtId="0" fontId="19" fillId="0" borderId="16" xfId="8" applyFont="1" applyBorder="1" applyAlignment="1" applyProtection="1">
      <alignment horizontal="center" vertical="center"/>
      <protection locked="0"/>
    </xf>
    <xf numFmtId="0" fontId="32" fillId="0" borderId="97" xfId="8" applyFont="1" applyBorder="1" applyAlignment="1" applyProtection="1">
      <alignment horizontal="center" vertical="center" shrinkToFit="1"/>
      <protection hidden="1"/>
    </xf>
    <xf numFmtId="0" fontId="32" fillId="0" borderId="98" xfId="8" applyFont="1" applyBorder="1" applyAlignment="1" applyProtection="1">
      <alignment horizontal="center" vertical="center" shrinkToFit="1"/>
      <protection hidden="1"/>
    </xf>
    <xf numFmtId="0" fontId="32" fillId="0" borderId="99" xfId="8" applyFont="1" applyBorder="1" applyAlignment="1" applyProtection="1">
      <alignment horizontal="center" vertical="center" shrinkToFit="1"/>
      <protection hidden="1"/>
    </xf>
    <xf numFmtId="0" fontId="32" fillId="14" borderId="95" xfId="8" applyFont="1" applyFill="1" applyBorder="1" applyProtection="1">
      <alignment vertical="center"/>
      <protection locked="0"/>
    </xf>
    <xf numFmtId="0" fontId="32" fillId="14" borderId="42" xfId="8" applyFont="1" applyFill="1" applyBorder="1" applyProtection="1">
      <alignment vertical="center"/>
      <protection locked="0"/>
    </xf>
    <xf numFmtId="0" fontId="32" fillId="14" borderId="96" xfId="8" applyFont="1" applyFill="1" applyBorder="1" applyProtection="1">
      <alignment vertical="center"/>
      <protection locked="0"/>
    </xf>
    <xf numFmtId="0" fontId="32" fillId="14" borderId="102" xfId="8" applyFont="1" applyFill="1" applyBorder="1" applyProtection="1">
      <alignment vertical="center"/>
      <protection locked="0"/>
    </xf>
    <xf numFmtId="0" fontId="32" fillId="14" borderId="92" xfId="8" applyFont="1" applyFill="1" applyBorder="1" applyProtection="1">
      <alignment vertical="center"/>
      <protection locked="0"/>
    </xf>
    <xf numFmtId="0" fontId="32" fillId="14" borderId="154" xfId="8" applyFont="1" applyFill="1" applyBorder="1" applyProtection="1">
      <alignment vertical="center"/>
      <protection locked="0"/>
    </xf>
    <xf numFmtId="0" fontId="32" fillId="14" borderId="97" xfId="8" applyFont="1" applyFill="1" applyBorder="1" applyProtection="1">
      <alignment vertical="center"/>
      <protection locked="0"/>
    </xf>
    <xf numFmtId="0" fontId="32" fillId="14" borderId="98" xfId="8" applyFont="1" applyFill="1" applyBorder="1" applyProtection="1">
      <alignment vertical="center"/>
      <protection locked="0"/>
    </xf>
    <xf numFmtId="0" fontId="32" fillId="14" borderId="101" xfId="8" applyFont="1" applyFill="1" applyBorder="1" applyProtection="1">
      <alignment vertical="center"/>
      <protection locked="0"/>
    </xf>
    <xf numFmtId="0" fontId="32" fillId="0" borderId="63" xfId="8" applyFont="1" applyBorder="1" applyAlignment="1" applyProtection="1">
      <alignment horizontal="center" vertical="center"/>
      <protection hidden="1"/>
    </xf>
    <xf numFmtId="0" fontId="32" fillId="0" borderId="126" xfId="8" applyFont="1" applyBorder="1" applyAlignment="1" applyProtection="1">
      <alignment horizontal="center" vertical="center"/>
      <protection hidden="1"/>
    </xf>
    <xf numFmtId="0" fontId="32" fillId="0" borderId="108" xfId="8" applyFont="1" applyBorder="1" applyAlignment="1" applyProtection="1">
      <alignment horizontal="center" vertical="center"/>
      <protection hidden="1"/>
    </xf>
    <xf numFmtId="0" fontId="32" fillId="14" borderId="110" xfId="8" applyFont="1" applyFill="1" applyBorder="1" applyProtection="1">
      <alignment vertical="center"/>
      <protection locked="0"/>
    </xf>
    <xf numFmtId="0" fontId="32" fillId="14" borderId="19" xfId="8" applyFont="1" applyFill="1" applyBorder="1" applyProtection="1">
      <alignment vertical="center"/>
      <protection locked="0"/>
    </xf>
    <xf numFmtId="0" fontId="32" fillId="14" borderId="66" xfId="8" applyFont="1" applyFill="1" applyBorder="1" applyProtection="1">
      <alignment vertical="center"/>
      <protection locked="0"/>
    </xf>
    <xf numFmtId="0" fontId="32" fillId="0" borderId="146" xfId="8" applyFont="1" applyBorder="1" applyAlignment="1" applyProtection="1">
      <alignment horizontal="center" vertical="center"/>
      <protection hidden="1"/>
    </xf>
    <xf numFmtId="0" fontId="95" fillId="0" borderId="0" xfId="7" applyFont="1" applyBorder="1" applyAlignment="1" applyProtection="1">
      <alignment horizontal="center" vertical="center"/>
      <protection locked="0"/>
    </xf>
    <xf numFmtId="9" fontId="3" fillId="7" borderId="125" xfId="8" applyNumberFormat="1" applyFont="1" applyFill="1" applyBorder="1" applyAlignment="1" applyProtection="1">
      <alignment horizontal="center" vertical="center"/>
      <protection hidden="1"/>
    </xf>
    <xf numFmtId="9" fontId="3" fillId="7" borderId="77" xfId="8" applyNumberFormat="1" applyFont="1" applyFill="1" applyBorder="1" applyAlignment="1" applyProtection="1">
      <alignment horizontal="center" vertical="center"/>
      <protection hidden="1"/>
    </xf>
    <xf numFmtId="9" fontId="3" fillId="14" borderId="125" xfId="8" applyNumberFormat="1" applyFont="1" applyFill="1" applyBorder="1" applyAlignment="1" applyProtection="1">
      <alignment horizontal="center" vertical="center"/>
      <protection locked="0"/>
    </xf>
    <xf numFmtId="9" fontId="3" fillId="14" borderId="89" xfId="8" applyNumberFormat="1" applyFont="1" applyFill="1" applyBorder="1" applyAlignment="1" applyProtection="1">
      <alignment horizontal="center" vertical="center"/>
      <protection locked="0"/>
    </xf>
    <xf numFmtId="9" fontId="3" fillId="14" borderId="77" xfId="8" applyNumberFormat="1" applyFont="1" applyFill="1" applyBorder="1" applyAlignment="1" applyProtection="1">
      <alignment horizontal="center" vertical="center"/>
      <protection locked="0"/>
    </xf>
    <xf numFmtId="0" fontId="32" fillId="0" borderId="83" xfId="8" applyFont="1" applyBorder="1" applyAlignment="1" applyProtection="1">
      <alignment vertical="center" wrapText="1"/>
      <protection locked="0"/>
    </xf>
    <xf numFmtId="0" fontId="32" fillId="0" borderId="1" xfId="8" applyFont="1" applyBorder="1" applyAlignment="1" applyProtection="1">
      <alignment vertical="center" wrapText="1"/>
      <protection locked="0"/>
    </xf>
    <xf numFmtId="0" fontId="32" fillId="0" borderId="84" xfId="8" applyFont="1" applyBorder="1" applyAlignment="1" applyProtection="1">
      <alignment vertical="center" wrapText="1"/>
      <protection locked="0"/>
    </xf>
    <xf numFmtId="0" fontId="32" fillId="0" borderId="107" xfId="8" applyFont="1" applyBorder="1" applyAlignment="1" applyProtection="1">
      <alignment vertical="center" wrapText="1"/>
      <protection locked="0"/>
    </xf>
    <xf numFmtId="0" fontId="32" fillId="0" borderId="1" xfId="8" applyFont="1" applyBorder="1" applyProtection="1">
      <alignment vertical="center"/>
      <protection locked="0"/>
    </xf>
    <xf numFmtId="0" fontId="32" fillId="0" borderId="107" xfId="8" applyFont="1" applyBorder="1" applyProtection="1">
      <alignment vertical="center"/>
      <protection locked="0"/>
    </xf>
    <xf numFmtId="4" fontId="32" fillId="7" borderId="33" xfId="8" applyNumberFormat="1" applyFont="1" applyFill="1" applyBorder="1" applyProtection="1">
      <alignment vertical="center"/>
      <protection hidden="1"/>
    </xf>
    <xf numFmtId="4" fontId="32" fillId="7" borderId="42" xfId="8" applyNumberFormat="1" applyFont="1" applyFill="1" applyBorder="1" applyProtection="1">
      <alignment vertical="center"/>
      <protection hidden="1"/>
    </xf>
    <xf numFmtId="4" fontId="32" fillId="7" borderId="96" xfId="8" applyNumberFormat="1" applyFont="1" applyFill="1" applyBorder="1" applyProtection="1">
      <alignment vertical="center"/>
      <protection hidden="1"/>
    </xf>
    <xf numFmtId="4" fontId="32" fillId="7" borderId="100" xfId="8" applyNumberFormat="1" applyFont="1" applyFill="1" applyBorder="1" applyProtection="1">
      <alignment vertical="center"/>
      <protection hidden="1"/>
    </xf>
    <xf numFmtId="4" fontId="32" fillId="7" borderId="98" xfId="8" applyNumberFormat="1" applyFont="1" applyFill="1" applyBorder="1" applyProtection="1">
      <alignment vertical="center"/>
      <protection hidden="1"/>
    </xf>
    <xf numFmtId="4" fontId="32" fillId="7" borderId="101" xfId="8" applyNumberFormat="1" applyFont="1" applyFill="1" applyBorder="1" applyProtection="1">
      <alignment vertical="center"/>
      <protection hidden="1"/>
    </xf>
    <xf numFmtId="10" fontId="32" fillId="7" borderId="33" xfId="8" applyNumberFormat="1" applyFont="1" applyFill="1" applyBorder="1" applyProtection="1">
      <alignment vertical="center"/>
      <protection hidden="1"/>
    </xf>
    <xf numFmtId="10" fontId="32" fillId="7" borderId="42" xfId="8" applyNumberFormat="1" applyFont="1" applyFill="1" applyBorder="1" applyProtection="1">
      <alignment vertical="center"/>
      <protection hidden="1"/>
    </xf>
    <xf numFmtId="10" fontId="32" fillId="7" borderId="96" xfId="8" applyNumberFormat="1" applyFont="1" applyFill="1" applyBorder="1" applyProtection="1">
      <alignment vertical="center"/>
      <protection hidden="1"/>
    </xf>
    <xf numFmtId="10" fontId="32" fillId="7" borderId="100" xfId="8" applyNumberFormat="1" applyFont="1" applyFill="1" applyBorder="1" applyProtection="1">
      <alignment vertical="center"/>
      <protection hidden="1"/>
    </xf>
    <xf numFmtId="0" fontId="32" fillId="0" borderId="110" xfId="8" applyFont="1" applyBorder="1" applyAlignment="1" applyProtection="1">
      <alignment horizontal="left" vertical="center" wrapText="1"/>
      <protection locked="0"/>
    </xf>
    <xf numFmtId="0" fontId="32" fillId="0" borderId="19" xfId="8" applyFont="1" applyBorder="1" applyAlignment="1" applyProtection="1">
      <alignment horizontal="left" vertical="center" wrapText="1"/>
      <protection locked="0"/>
    </xf>
    <xf numFmtId="0" fontId="32" fillId="0" borderId="20" xfId="8" applyFont="1" applyBorder="1" applyAlignment="1" applyProtection="1">
      <alignment horizontal="left" vertical="center" wrapText="1"/>
      <protection locked="0"/>
    </xf>
    <xf numFmtId="0" fontId="32" fillId="0" borderId="113" xfId="8" applyFont="1" applyBorder="1" applyAlignment="1" applyProtection="1">
      <alignment horizontal="left" vertical="center" wrapText="1"/>
      <protection locked="0"/>
    </xf>
    <xf numFmtId="0" fontId="32" fillId="0" borderId="55" xfId="8" applyFont="1" applyBorder="1" applyAlignment="1" applyProtection="1">
      <alignment horizontal="left" vertical="center" wrapText="1"/>
      <protection locked="0"/>
    </xf>
    <xf numFmtId="0" fontId="32" fillId="0" borderId="56" xfId="8" applyFont="1" applyBorder="1" applyAlignment="1" applyProtection="1">
      <alignment horizontal="left" vertical="center" wrapText="1"/>
      <protection locked="0"/>
    </xf>
    <xf numFmtId="0" fontId="32" fillId="0" borderId="91" xfId="8" applyFont="1" applyBorder="1" applyAlignment="1" applyProtection="1">
      <alignment horizontal="left" vertical="center" wrapText="1"/>
      <protection locked="0"/>
    </xf>
    <xf numFmtId="0" fontId="32" fillId="0" borderId="38" xfId="8" applyFont="1" applyBorder="1" applyAlignment="1" applyProtection="1">
      <alignment horizontal="left" vertical="center" wrapText="1"/>
      <protection locked="0"/>
    </xf>
    <xf numFmtId="0" fontId="32" fillId="0" borderId="17" xfId="8" applyFont="1" applyBorder="1" applyAlignment="1" applyProtection="1">
      <alignment horizontal="left" vertical="center" wrapText="1"/>
      <protection locked="0"/>
    </xf>
    <xf numFmtId="0" fontId="32" fillId="0" borderId="78" xfId="8" applyFont="1" applyBorder="1" applyAlignment="1" applyProtection="1">
      <alignment vertical="center" wrapText="1"/>
      <protection locked="0"/>
    </xf>
    <xf numFmtId="0" fontId="32" fillId="0" borderId="103" xfId="8" applyFont="1" applyBorder="1" applyAlignment="1" applyProtection="1">
      <alignment vertical="center" wrapText="1"/>
      <protection locked="0"/>
    </xf>
    <xf numFmtId="0" fontId="32" fillId="0" borderId="103" xfId="8" applyFont="1" applyBorder="1" applyProtection="1">
      <alignment vertical="center"/>
      <protection locked="0"/>
    </xf>
    <xf numFmtId="4" fontId="32" fillId="7" borderId="45" xfId="8" applyNumberFormat="1" applyFont="1" applyFill="1" applyBorder="1" applyProtection="1">
      <alignment vertical="center"/>
      <protection hidden="1"/>
    </xf>
    <xf numFmtId="4" fontId="32" fillId="7" borderId="92" xfId="8" applyNumberFormat="1" applyFont="1" applyFill="1" applyBorder="1" applyProtection="1">
      <alignment vertical="center"/>
      <protection hidden="1"/>
    </xf>
    <xf numFmtId="4" fontId="32" fillId="7" borderId="154" xfId="8" applyNumberFormat="1" applyFont="1" applyFill="1" applyBorder="1" applyProtection="1">
      <alignment vertical="center"/>
      <protection hidden="1"/>
    </xf>
    <xf numFmtId="10" fontId="32" fillId="7" borderId="45" xfId="8" applyNumberFormat="1" applyFont="1" applyFill="1" applyBorder="1" applyProtection="1">
      <alignment vertical="center"/>
      <protection hidden="1"/>
    </xf>
    <xf numFmtId="10" fontId="32" fillId="7" borderId="92" xfId="8" applyNumberFormat="1" applyFont="1" applyFill="1" applyBorder="1" applyProtection="1">
      <alignment vertical="center"/>
      <protection hidden="1"/>
    </xf>
    <xf numFmtId="10" fontId="32" fillId="7" borderId="154" xfId="8" applyNumberFormat="1" applyFont="1" applyFill="1" applyBorder="1" applyProtection="1">
      <alignment vertical="center"/>
      <protection hidden="1"/>
    </xf>
    <xf numFmtId="0" fontId="32" fillId="0" borderId="127" xfId="8" applyFont="1" applyBorder="1" applyAlignment="1" applyProtection="1">
      <alignment horizontal="left" vertical="center" wrapText="1"/>
      <protection locked="0"/>
    </xf>
    <xf numFmtId="0" fontId="32" fillId="0" borderId="49" xfId="8" applyFont="1" applyBorder="1" applyAlignment="1" applyProtection="1">
      <alignment horizontal="left" vertical="center" wrapText="1"/>
      <protection locked="0"/>
    </xf>
    <xf numFmtId="0" fontId="32" fillId="0" borderId="128" xfId="8" applyFont="1" applyBorder="1" applyAlignment="1" applyProtection="1">
      <alignment horizontal="left" vertical="center" wrapText="1"/>
      <protection locked="0"/>
    </xf>
    <xf numFmtId="0" fontId="32" fillId="0" borderId="90" xfId="8" applyFont="1" applyBorder="1" applyAlignment="1" applyProtection="1">
      <alignment horizontal="center" vertical="center"/>
      <protection locked="0"/>
    </xf>
    <xf numFmtId="0" fontId="32" fillId="3" borderId="33" xfId="8" applyFont="1" applyFill="1" applyBorder="1" applyAlignment="1" applyProtection="1">
      <alignment horizontal="right" vertical="center"/>
      <protection locked="0"/>
    </xf>
    <xf numFmtId="0" fontId="32" fillId="3" borderId="34" xfId="8" applyFont="1" applyFill="1" applyBorder="1" applyAlignment="1" applyProtection="1">
      <alignment horizontal="right" vertical="center"/>
      <protection locked="0"/>
    </xf>
    <xf numFmtId="0" fontId="32" fillId="3" borderId="45" xfId="8" applyFont="1" applyFill="1" applyBorder="1" applyAlignment="1" applyProtection="1">
      <alignment horizontal="right" vertical="center"/>
      <protection locked="0"/>
    </xf>
    <xf numFmtId="0" fontId="32" fillId="3" borderId="46" xfId="8" applyFont="1" applyFill="1" applyBorder="1" applyAlignment="1" applyProtection="1">
      <alignment horizontal="right" vertical="center"/>
      <protection locked="0"/>
    </xf>
    <xf numFmtId="0" fontId="32" fillId="14" borderId="33" xfId="8" applyFont="1" applyFill="1" applyBorder="1" applyAlignment="1" applyProtection="1">
      <alignment horizontal="right" vertical="center"/>
      <protection locked="0"/>
    </xf>
    <xf numFmtId="0" fontId="32" fillId="14" borderId="34" xfId="8" applyFont="1" applyFill="1" applyBorder="1" applyAlignment="1" applyProtection="1">
      <alignment horizontal="right" vertical="center"/>
      <protection locked="0"/>
    </xf>
    <xf numFmtId="4" fontId="32" fillId="7" borderId="107" xfId="8" applyNumberFormat="1" applyFont="1" applyFill="1" applyBorder="1" applyProtection="1">
      <alignment vertical="center"/>
      <protection hidden="1"/>
    </xf>
    <xf numFmtId="4" fontId="32" fillId="7" borderId="132" xfId="8" applyNumberFormat="1" applyFont="1" applyFill="1" applyBorder="1" applyProtection="1">
      <alignment vertical="center"/>
      <protection hidden="1"/>
    </xf>
    <xf numFmtId="0" fontId="32" fillId="0" borderId="97" xfId="8" applyFont="1" applyBorder="1" applyAlignment="1" applyProtection="1">
      <alignment vertical="center" shrinkToFit="1"/>
      <protection locked="0"/>
    </xf>
    <xf numFmtId="0" fontId="32" fillId="0" borderId="98" xfId="8" applyFont="1" applyBorder="1" applyAlignment="1" applyProtection="1">
      <alignment vertical="center" shrinkToFit="1"/>
      <protection locked="0"/>
    </xf>
    <xf numFmtId="0" fontId="32" fillId="0" borderId="99" xfId="8" applyFont="1" applyBorder="1" applyAlignment="1" applyProtection="1">
      <alignment vertical="center" shrinkToFit="1"/>
      <protection locked="0"/>
    </xf>
    <xf numFmtId="0" fontId="32" fillId="0" borderId="63" xfId="8" applyFont="1" applyBorder="1" applyProtection="1">
      <alignment vertical="center"/>
      <protection locked="0"/>
    </xf>
    <xf numFmtId="0" fontId="32" fillId="0" borderId="126" xfId="8" applyFont="1" applyBorder="1" applyProtection="1">
      <alignment vertical="center"/>
      <protection locked="0"/>
    </xf>
    <xf numFmtId="0" fontId="32" fillId="0" borderId="296" xfId="8" applyFont="1" applyBorder="1" applyProtection="1">
      <alignment vertical="center"/>
      <protection locked="0"/>
    </xf>
    <xf numFmtId="0" fontId="32" fillId="7" borderId="90" xfId="8" applyFont="1" applyFill="1" applyBorder="1" applyAlignment="1" applyProtection="1">
      <alignment horizontal="right" vertical="center"/>
      <protection hidden="1"/>
    </xf>
    <xf numFmtId="0" fontId="32" fillId="7" borderId="77" xfId="8" applyFont="1" applyFill="1" applyBorder="1" applyAlignment="1" applyProtection="1">
      <alignment horizontal="right" vertical="center"/>
      <protection hidden="1"/>
    </xf>
    <xf numFmtId="0" fontId="32" fillId="7" borderId="89" xfId="8" applyFont="1" applyFill="1" applyBorder="1" applyAlignment="1" applyProtection="1">
      <alignment horizontal="right" vertical="center"/>
      <protection hidden="1"/>
    </xf>
    <xf numFmtId="0" fontId="32" fillId="0" borderId="78" xfId="8" applyFont="1" applyBorder="1" applyProtection="1">
      <alignment vertical="center"/>
      <protection locked="0"/>
    </xf>
    <xf numFmtId="4" fontId="32" fillId="7" borderId="103" xfId="8" applyNumberFormat="1" applyFont="1" applyFill="1" applyBorder="1" applyProtection="1">
      <alignment vertical="center"/>
      <protection hidden="1"/>
    </xf>
    <xf numFmtId="4" fontId="32" fillId="7" borderId="104" xfId="8" applyNumberFormat="1" applyFont="1" applyFill="1" applyBorder="1" applyProtection="1">
      <alignment vertical="center"/>
      <protection hidden="1"/>
    </xf>
    <xf numFmtId="0" fontId="32" fillId="0" borderId="46" xfId="8" applyFont="1" applyBorder="1" applyProtection="1">
      <alignment vertical="center"/>
      <protection locked="0"/>
    </xf>
    <xf numFmtId="0" fontId="32" fillId="0" borderId="83" xfId="8" applyFont="1" applyBorder="1" applyProtection="1">
      <alignment vertical="center"/>
      <protection locked="0"/>
    </xf>
    <xf numFmtId="4" fontId="32" fillId="7" borderId="1" xfId="8" applyNumberFormat="1" applyFont="1" applyFill="1" applyBorder="1" applyProtection="1">
      <alignment vertical="center"/>
      <protection hidden="1"/>
    </xf>
    <xf numFmtId="4" fontId="32" fillId="7" borderId="105" xfId="8" applyNumberFormat="1" applyFont="1" applyFill="1" applyBorder="1" applyProtection="1">
      <alignment vertical="center"/>
      <protection hidden="1"/>
    </xf>
    <xf numFmtId="0" fontId="32" fillId="0" borderId="34" xfId="8" applyFont="1" applyBorder="1" applyProtection="1">
      <alignment vertical="center"/>
      <protection locked="0"/>
    </xf>
    <xf numFmtId="0" fontId="32" fillId="14" borderId="100" xfId="8" applyFont="1" applyFill="1" applyBorder="1" applyAlignment="1" applyProtection="1">
      <alignment horizontal="right" vertical="center"/>
      <protection locked="0"/>
    </xf>
    <xf numFmtId="0" fontId="32" fillId="14" borderId="99" xfId="8" applyFont="1" applyFill="1" applyBorder="1" applyAlignment="1" applyProtection="1">
      <alignment horizontal="right" vertical="center"/>
      <protection locked="0"/>
    </xf>
    <xf numFmtId="183" fontId="32" fillId="0" borderId="125" xfId="8" applyNumberFormat="1" applyFont="1" applyBorder="1" applyAlignment="1" applyProtection="1">
      <alignment horizontal="center" vertical="center"/>
      <protection locked="0"/>
    </xf>
    <xf numFmtId="183" fontId="32" fillId="0" borderId="89" xfId="8" applyNumberFormat="1" applyFont="1" applyBorder="1" applyAlignment="1" applyProtection="1">
      <alignment horizontal="center" vertical="center"/>
      <protection locked="0"/>
    </xf>
    <xf numFmtId="183" fontId="32" fillId="0" borderId="296" xfId="8" applyNumberFormat="1" applyFont="1" applyBorder="1" applyAlignment="1" applyProtection="1">
      <alignment horizontal="center" vertical="center"/>
      <protection locked="0"/>
    </xf>
    <xf numFmtId="9" fontId="32" fillId="7" borderId="125" xfId="8" applyNumberFormat="1" applyFont="1" applyFill="1" applyBorder="1" applyAlignment="1" applyProtection="1">
      <alignment horizontal="center" vertical="center"/>
      <protection hidden="1"/>
    </xf>
    <xf numFmtId="9" fontId="32" fillId="7" borderId="89" xfId="8" applyNumberFormat="1" applyFont="1" applyFill="1" applyBorder="1" applyAlignment="1" applyProtection="1">
      <alignment horizontal="center" vertical="center"/>
      <protection hidden="1"/>
    </xf>
    <xf numFmtId="9" fontId="32" fillId="7" borderId="77" xfId="8" applyNumberFormat="1" applyFont="1" applyFill="1" applyBorder="1" applyAlignment="1" applyProtection="1">
      <alignment horizontal="center" vertical="center"/>
      <protection hidden="1"/>
    </xf>
    <xf numFmtId="0" fontId="32" fillId="7" borderId="125" xfId="8" applyFont="1" applyFill="1" applyBorder="1" applyAlignment="1" applyProtection="1">
      <alignment horizontal="center" vertical="center"/>
      <protection locked="0"/>
    </xf>
    <xf numFmtId="0" fontId="32" fillId="7" borderId="89" xfId="8" applyFont="1" applyFill="1" applyBorder="1" applyAlignment="1" applyProtection="1">
      <alignment horizontal="center" vertical="center"/>
      <protection locked="0"/>
    </xf>
    <xf numFmtId="0" fontId="35" fillId="0" borderId="42" xfId="7" applyFont="1" applyBorder="1" applyAlignment="1">
      <alignment vertical="center" wrapText="1"/>
    </xf>
    <xf numFmtId="0" fontId="35" fillId="0" borderId="34" xfId="7" applyFont="1" applyBorder="1" applyAlignment="1">
      <alignment vertical="center" wrapText="1"/>
    </xf>
    <xf numFmtId="0" fontId="31" fillId="0" borderId="16" xfId="7" applyFont="1" applyBorder="1" applyAlignment="1">
      <alignment vertical="top"/>
    </xf>
    <xf numFmtId="0" fontId="31" fillId="0" borderId="38" xfId="7" applyFont="1" applyBorder="1" applyAlignment="1">
      <alignment vertical="top"/>
    </xf>
    <xf numFmtId="0" fontId="31" fillId="0" borderId="17" xfId="7" applyFont="1" applyBorder="1" applyAlignment="1">
      <alignment vertical="top"/>
    </xf>
    <xf numFmtId="0" fontId="31" fillId="0" borderId="0" xfId="7" applyFont="1" applyBorder="1">
      <alignment vertical="center"/>
    </xf>
    <xf numFmtId="0" fontId="3" fillId="0" borderId="0" xfId="7" applyAlignment="1" applyProtection="1">
      <alignment vertical="center" shrinkToFit="1"/>
      <protection locked="0"/>
    </xf>
    <xf numFmtId="0" fontId="3" fillId="0" borderId="127" xfId="7" applyBorder="1" applyAlignment="1" applyProtection="1">
      <alignment vertical="center" wrapText="1"/>
      <protection locked="0"/>
    </xf>
    <xf numFmtId="0" fontId="3" fillId="0" borderId="49" xfId="7" applyBorder="1" applyAlignment="1" applyProtection="1">
      <alignment vertical="center" wrapText="1"/>
      <protection locked="0"/>
    </xf>
    <xf numFmtId="0" fontId="3" fillId="0" borderId="109" xfId="7" applyBorder="1" applyAlignment="1" applyProtection="1">
      <alignment vertical="center" wrapText="1"/>
      <protection locked="0"/>
    </xf>
    <xf numFmtId="0" fontId="3" fillId="0" borderId="93" xfId="7" applyBorder="1" applyAlignment="1" applyProtection="1">
      <alignment vertical="center" wrapText="1"/>
      <protection locked="0"/>
    </xf>
    <xf numFmtId="0" fontId="3" fillId="0" borderId="0" xfId="7" applyBorder="1" applyAlignment="1" applyProtection="1">
      <alignment vertical="center" wrapText="1"/>
      <protection locked="0"/>
    </xf>
    <xf numFmtId="0" fontId="3" fillId="0" borderId="94" xfId="7" applyBorder="1" applyAlignment="1" applyProtection="1">
      <alignment vertical="center" wrapText="1"/>
      <protection locked="0"/>
    </xf>
    <xf numFmtId="0" fontId="3" fillId="0" borderId="113" xfId="7" applyBorder="1" applyAlignment="1" applyProtection="1">
      <alignment vertical="center" wrapText="1"/>
      <protection locked="0"/>
    </xf>
    <xf numFmtId="0" fontId="3" fillId="0" borderId="55" xfId="7" applyBorder="1" applyAlignment="1" applyProtection="1">
      <alignment vertical="center" wrapText="1"/>
      <protection locked="0"/>
    </xf>
    <xf numFmtId="0" fontId="3" fillId="0" borderId="57" xfId="7" applyBorder="1" applyAlignment="1" applyProtection="1">
      <alignment vertical="center" wrapText="1"/>
      <protection locked="0"/>
    </xf>
    <xf numFmtId="0" fontId="3" fillId="0" borderId="122" xfId="7" applyBorder="1" applyAlignment="1" applyProtection="1">
      <alignment vertical="center" wrapText="1"/>
      <protection locked="0"/>
    </xf>
    <xf numFmtId="0" fontId="3" fillId="0" borderId="147" xfId="7" applyBorder="1" applyAlignment="1" applyProtection="1">
      <alignment vertical="center" wrapText="1"/>
      <protection locked="0"/>
    </xf>
    <xf numFmtId="0" fontId="3" fillId="0" borderId="178" xfId="7" applyBorder="1" applyAlignment="1" applyProtection="1">
      <alignment vertical="center" wrapText="1"/>
      <protection locked="0"/>
    </xf>
    <xf numFmtId="0" fontId="3" fillId="0" borderId="95" xfId="7" applyBorder="1" applyAlignment="1" applyProtection="1">
      <alignment vertical="center" wrapText="1"/>
      <protection locked="0"/>
    </xf>
    <xf numFmtId="0" fontId="3" fillId="0" borderId="42" xfId="7" applyBorder="1" applyAlignment="1" applyProtection="1">
      <alignment vertical="center" wrapText="1"/>
      <protection locked="0"/>
    </xf>
    <xf numFmtId="0" fontId="3" fillId="0" borderId="96" xfId="7" applyBorder="1" applyAlignment="1" applyProtection="1">
      <alignment vertical="center" wrapText="1"/>
      <protection locked="0"/>
    </xf>
    <xf numFmtId="0" fontId="3" fillId="0" borderId="79" xfId="7" applyBorder="1" applyAlignment="1" applyProtection="1">
      <alignment vertical="center" wrapText="1"/>
      <protection locked="0"/>
    </xf>
    <xf numFmtId="0" fontId="3" fillId="0" borderId="85" xfId="7" applyBorder="1" applyAlignment="1" applyProtection="1">
      <alignment vertical="center" wrapText="1"/>
      <protection locked="0"/>
    </xf>
    <xf numFmtId="0" fontId="3" fillId="0" borderId="115" xfId="7" applyBorder="1" applyAlignment="1" applyProtection="1">
      <alignment vertical="center" wrapText="1"/>
      <protection locked="0"/>
    </xf>
    <xf numFmtId="0" fontId="3" fillId="0" borderId="153" xfId="7" applyBorder="1" applyAlignment="1" applyProtection="1">
      <alignment vertical="center" wrapText="1"/>
      <protection locked="0"/>
    </xf>
    <xf numFmtId="0" fontId="3" fillId="0" borderId="95" xfId="7" applyBorder="1" applyAlignment="1" applyProtection="1">
      <alignment vertical="center" wrapText="1" shrinkToFit="1"/>
      <protection locked="0"/>
    </xf>
    <xf numFmtId="0" fontId="3" fillId="0" borderId="34" xfId="7" applyBorder="1" applyAlignment="1" applyProtection="1">
      <alignment vertical="center" shrinkToFit="1"/>
      <protection locked="0"/>
    </xf>
    <xf numFmtId="0" fontId="45" fillId="0" borderId="0" xfId="7" applyFont="1" applyBorder="1" applyAlignment="1" applyProtection="1">
      <alignment horizontal="center" vertical="distributed" wrapText="1"/>
      <protection locked="0"/>
    </xf>
    <xf numFmtId="0" fontId="3" fillId="0" borderId="127" xfId="7" applyBorder="1" applyAlignment="1" applyProtection="1">
      <alignment horizontal="center" vertical="center"/>
      <protection locked="0"/>
    </xf>
    <xf numFmtId="0" fontId="3" fillId="0" borderId="113" xfId="7" applyBorder="1" applyAlignment="1" applyProtection="1">
      <alignment horizontal="center" vertical="center"/>
      <protection locked="0"/>
    </xf>
    <xf numFmtId="0" fontId="3" fillId="0" borderId="57" xfId="7" applyBorder="1" applyAlignment="1" applyProtection="1">
      <alignment horizontal="center" vertical="center"/>
      <protection locked="0"/>
    </xf>
    <xf numFmtId="0" fontId="3" fillId="0" borderId="49" xfId="7" applyBorder="1" applyAlignment="1" applyProtection="1">
      <alignment horizontal="center" vertical="center"/>
      <protection locked="0"/>
    </xf>
    <xf numFmtId="0" fontId="3" fillId="0" borderId="55" xfId="7" applyBorder="1" applyAlignment="1" applyProtection="1">
      <alignment horizontal="center" vertical="center"/>
      <protection locked="0"/>
    </xf>
    <xf numFmtId="0" fontId="3" fillId="0" borderId="298" xfId="7" applyBorder="1" applyAlignment="1" applyProtection="1">
      <alignment horizontal="center" vertical="center" wrapText="1"/>
      <protection locked="0"/>
    </xf>
    <xf numFmtId="0" fontId="3" fillId="0" borderId="112" xfId="7" applyBorder="1" applyAlignment="1" applyProtection="1">
      <alignment horizontal="center" vertical="center"/>
      <protection locked="0"/>
    </xf>
    <xf numFmtId="0" fontId="31" fillId="0" borderId="0" xfId="7" applyFont="1" applyAlignment="1" applyProtection="1">
      <alignment vertical="center" shrinkToFit="1"/>
      <protection locked="0"/>
    </xf>
    <xf numFmtId="0" fontId="31" fillId="0" borderId="127" xfId="7" applyFont="1" applyBorder="1" applyAlignment="1" applyProtection="1">
      <alignment vertical="center" wrapText="1"/>
      <protection locked="0"/>
    </xf>
    <xf numFmtId="0" fontId="31" fillId="0" borderId="49" xfId="7" applyFont="1" applyBorder="1" applyAlignment="1" applyProtection="1">
      <alignment vertical="center" wrapText="1"/>
      <protection locked="0"/>
    </xf>
    <xf numFmtId="0" fontId="31" fillId="0" borderId="109" xfId="7" applyFont="1" applyBorder="1" applyAlignment="1" applyProtection="1">
      <alignment vertical="center" wrapText="1"/>
      <protection locked="0"/>
    </xf>
    <xf numFmtId="0" fontId="31" fillId="0" borderId="55" xfId="7" applyFont="1" applyBorder="1" applyAlignment="1" applyProtection="1">
      <alignment vertical="center" wrapText="1"/>
      <protection locked="0"/>
    </xf>
    <xf numFmtId="0" fontId="31" fillId="0" borderId="57" xfId="7" applyFont="1" applyBorder="1" applyAlignment="1" applyProtection="1">
      <alignment vertical="center" wrapText="1"/>
      <protection locked="0"/>
    </xf>
    <xf numFmtId="0" fontId="32" fillId="0" borderId="122" xfId="7" applyFont="1" applyBorder="1" applyAlignment="1" applyProtection="1">
      <alignment vertical="center" wrapText="1"/>
      <protection locked="0"/>
    </xf>
    <xf numFmtId="0" fontId="32" fillId="0" borderId="147" xfId="7" applyFont="1" applyBorder="1" applyAlignment="1" applyProtection="1">
      <alignment vertical="center" wrapText="1"/>
      <protection locked="0"/>
    </xf>
    <xf numFmtId="0" fontId="32" fillId="0" borderId="212" xfId="7" applyFont="1" applyBorder="1" applyAlignment="1" applyProtection="1">
      <alignment vertical="center" wrapText="1"/>
      <protection locked="0"/>
    </xf>
    <xf numFmtId="0" fontId="31" fillId="0" borderId="95" xfId="7" applyFont="1" applyBorder="1" applyProtection="1">
      <alignment vertical="center"/>
      <protection locked="0"/>
    </xf>
    <xf numFmtId="0" fontId="31" fillId="0" borderId="34" xfId="7" applyFont="1" applyBorder="1" applyProtection="1">
      <alignment vertical="center"/>
      <protection locked="0"/>
    </xf>
    <xf numFmtId="0" fontId="31" fillId="0" borderId="95" xfId="7" applyFont="1" applyBorder="1" applyAlignment="1" applyProtection="1">
      <alignment vertical="center" wrapText="1"/>
      <protection locked="0"/>
    </xf>
    <xf numFmtId="0" fontId="31" fillId="0" borderId="34" xfId="7" applyFont="1" applyBorder="1" applyAlignment="1" applyProtection="1">
      <alignment vertical="center" wrapText="1"/>
      <protection locked="0"/>
    </xf>
    <xf numFmtId="0" fontId="31" fillId="0" borderId="181" xfId="7" applyFont="1" applyBorder="1" applyAlignment="1" applyProtection="1">
      <alignment vertical="center" wrapText="1"/>
      <protection locked="0"/>
    </xf>
    <xf numFmtId="0" fontId="31" fillId="0" borderId="263" xfId="7" applyFont="1" applyBorder="1" applyAlignment="1" applyProtection="1">
      <alignment vertical="center" wrapText="1"/>
      <protection locked="0"/>
    </xf>
    <xf numFmtId="0" fontId="32" fillId="0" borderId="365" xfId="7" applyFont="1" applyBorder="1" applyProtection="1">
      <alignment vertical="center"/>
      <protection locked="0"/>
    </xf>
    <xf numFmtId="0" fontId="32" fillId="0" borderId="147" xfId="7" applyFont="1" applyBorder="1" applyProtection="1">
      <alignment vertical="center"/>
      <protection locked="0"/>
    </xf>
    <xf numFmtId="0" fontId="32" fillId="0" borderId="157" xfId="7" applyFont="1" applyBorder="1" applyProtection="1">
      <alignment vertical="center"/>
      <protection locked="0"/>
    </xf>
    <xf numFmtId="0" fontId="46" fillId="0" borderId="362" xfId="7" applyFont="1" applyBorder="1" applyAlignment="1" applyProtection="1">
      <alignment vertical="center" wrapText="1"/>
      <protection locked="0"/>
    </xf>
    <xf numFmtId="0" fontId="46" fillId="0" borderId="267" xfId="7" applyFont="1" applyBorder="1" applyProtection="1">
      <alignment vertical="center"/>
      <protection locked="0"/>
    </xf>
    <xf numFmtId="0" fontId="32" fillId="0" borderId="95" xfId="7" applyFont="1" applyBorder="1" applyAlignment="1" applyProtection="1">
      <alignment vertical="center" wrapText="1"/>
      <protection locked="0"/>
    </xf>
    <xf numFmtId="0" fontId="32" fillId="0" borderId="34" xfId="7" applyFont="1" applyBorder="1" applyProtection="1">
      <alignment vertical="center"/>
      <protection locked="0"/>
    </xf>
    <xf numFmtId="0" fontId="31" fillId="0" borderId="97" xfId="7" applyFont="1" applyBorder="1" applyProtection="1">
      <alignment vertical="center"/>
      <protection locked="0"/>
    </xf>
    <xf numFmtId="0" fontId="31" fillId="0" borderId="99" xfId="7" applyFont="1" applyBorder="1" applyProtection="1">
      <alignment vertical="center"/>
      <protection locked="0"/>
    </xf>
    <xf numFmtId="0" fontId="31" fillId="0" borderId="153" xfId="7" applyFont="1" applyBorder="1" applyAlignment="1" applyProtection="1">
      <alignment vertical="center" wrapText="1"/>
      <protection locked="0"/>
    </xf>
    <xf numFmtId="0" fontId="31" fillId="0" borderId="85" xfId="7" applyFont="1" applyBorder="1" applyAlignment="1" applyProtection="1">
      <alignment vertical="center" wrapText="1"/>
      <protection locked="0"/>
    </xf>
    <xf numFmtId="0" fontId="32" fillId="0" borderId="115" xfId="7" applyFont="1" applyBorder="1" applyAlignment="1" applyProtection="1">
      <alignment vertical="center" wrapText="1"/>
      <protection locked="0"/>
    </xf>
    <xf numFmtId="0" fontId="32" fillId="0" borderId="178" xfId="7" applyFont="1" applyBorder="1" applyAlignment="1" applyProtection="1">
      <alignment vertical="center" wrapText="1"/>
      <protection locked="0"/>
    </xf>
    <xf numFmtId="0" fontId="31" fillId="0" borderId="158" xfId="7" applyFont="1" applyBorder="1" applyAlignment="1" applyProtection="1">
      <alignment vertical="center" wrapText="1"/>
      <protection locked="0"/>
    </xf>
    <xf numFmtId="0" fontId="31" fillId="0" borderId="172" xfId="7" applyFont="1" applyBorder="1" applyAlignment="1" applyProtection="1">
      <alignment vertical="center" wrapText="1"/>
      <protection locked="0"/>
    </xf>
    <xf numFmtId="0" fontId="31" fillId="0" borderId="162" xfId="7" applyFont="1" applyBorder="1" applyProtection="1">
      <alignment vertical="center"/>
      <protection locked="0"/>
    </xf>
    <xf numFmtId="0" fontId="31" fillId="0" borderId="174" xfId="7" applyFont="1" applyBorder="1" applyProtection="1">
      <alignment vertical="center"/>
      <protection locked="0"/>
    </xf>
    <xf numFmtId="0" fontId="32" fillId="0" borderId="34" xfId="7" applyFont="1" applyBorder="1" applyAlignment="1" applyProtection="1">
      <alignment vertical="center" wrapText="1"/>
      <protection locked="0"/>
    </xf>
    <xf numFmtId="0" fontId="32" fillId="0" borderId="110" xfId="7" applyFont="1" applyBorder="1" applyAlignment="1" applyProtection="1">
      <alignment vertical="center" wrapText="1"/>
      <protection locked="0"/>
    </xf>
    <xf numFmtId="0" fontId="32" fillId="0" borderId="19" xfId="7" applyFont="1" applyBorder="1" applyAlignment="1" applyProtection="1">
      <alignment vertical="center" wrapText="1"/>
      <protection locked="0"/>
    </xf>
    <xf numFmtId="0" fontId="32" fillId="0" borderId="66" xfId="7" applyFont="1" applyBorder="1" applyAlignment="1" applyProtection="1">
      <alignment vertical="center" wrapText="1"/>
      <protection locked="0"/>
    </xf>
    <xf numFmtId="0" fontId="31" fillId="0" borderId="79" xfId="7" applyFont="1" applyBorder="1" applyAlignment="1" applyProtection="1">
      <alignment vertical="center" wrapText="1"/>
      <protection locked="0"/>
    </xf>
    <xf numFmtId="0" fontId="31" fillId="0" borderId="91" xfId="7" applyFont="1" applyBorder="1" applyProtection="1">
      <alignment vertical="center"/>
      <protection locked="0"/>
    </xf>
    <xf numFmtId="0" fontId="31" fillId="0" borderId="17" xfId="7" applyFont="1" applyBorder="1" applyProtection="1">
      <alignment vertical="center"/>
      <protection locked="0"/>
    </xf>
    <xf numFmtId="0" fontId="31" fillId="0" borderId="125" xfId="7" applyFont="1" applyBorder="1" applyAlignment="1" applyProtection="1">
      <alignment horizontal="left" vertical="center" shrinkToFit="1"/>
      <protection locked="0"/>
    </xf>
    <xf numFmtId="0" fontId="31" fillId="0" borderId="89" xfId="7" applyFont="1" applyBorder="1" applyAlignment="1" applyProtection="1">
      <alignment horizontal="left" vertical="center" shrinkToFit="1"/>
      <protection locked="0"/>
    </xf>
    <xf numFmtId="0" fontId="31" fillId="0" borderId="296" xfId="7" applyFont="1" applyBorder="1" applyAlignment="1" applyProtection="1">
      <alignment horizontal="left" vertical="center" shrinkToFit="1"/>
      <protection locked="0"/>
    </xf>
    <xf numFmtId="0" fontId="31" fillId="0" borderId="370" xfId="7" applyFont="1" applyBorder="1" applyAlignment="1" applyProtection="1">
      <alignment horizontal="left" vertical="center"/>
      <protection locked="0"/>
    </xf>
    <xf numFmtId="0" fontId="3" fillId="0" borderId="152" xfId="7" applyBorder="1" applyAlignment="1">
      <alignment horizontal="left" vertical="center"/>
    </xf>
    <xf numFmtId="0" fontId="31" fillId="0" borderId="366" xfId="7" applyFont="1" applyBorder="1" applyAlignment="1" applyProtection="1">
      <alignment horizontal="left" vertical="center"/>
      <protection locked="0"/>
    </xf>
    <xf numFmtId="0" fontId="3" fillId="0" borderId="26" xfId="7" applyBorder="1" applyAlignment="1">
      <alignment horizontal="left" vertical="center"/>
    </xf>
    <xf numFmtId="0" fontId="31" fillId="0" borderId="367" xfId="7" applyFont="1" applyBorder="1" applyAlignment="1" applyProtection="1">
      <alignment horizontal="left" vertical="center"/>
      <protection locked="0"/>
    </xf>
    <xf numFmtId="0" fontId="3" fillId="0" borderId="368" xfId="7" applyBorder="1" applyAlignment="1">
      <alignment horizontal="left" vertical="center"/>
    </xf>
    <xf numFmtId="0" fontId="31" fillId="0" borderId="369" xfId="7" applyFont="1" applyBorder="1" applyAlignment="1" applyProtection="1">
      <alignment horizontal="left" vertical="center"/>
      <protection locked="0"/>
    </xf>
    <xf numFmtId="0" fontId="3" fillId="0" borderId="52" xfId="7" applyBorder="1" applyAlignment="1">
      <alignment horizontal="left" vertical="center"/>
    </xf>
    <xf numFmtId="0" fontId="31" fillId="0" borderId="26" xfId="7" applyFont="1" applyBorder="1" applyAlignment="1" applyProtection="1">
      <alignment horizontal="left" vertical="center"/>
      <protection locked="0"/>
    </xf>
    <xf numFmtId="0" fontId="45" fillId="0" borderId="0" xfId="7" applyFont="1" applyBorder="1" applyAlignment="1" applyProtection="1">
      <alignment horizontal="center" vertical="center"/>
      <protection locked="0"/>
    </xf>
    <xf numFmtId="0" fontId="3" fillId="0" borderId="127" xfId="7" applyBorder="1" applyAlignment="1" applyProtection="1">
      <alignment horizontal="center" vertical="center" wrapText="1"/>
      <protection locked="0"/>
    </xf>
    <xf numFmtId="0" fontId="3" fillId="0" borderId="49" xfId="7" applyBorder="1" applyAlignment="1" applyProtection="1">
      <alignment horizontal="center" vertical="center" wrapText="1"/>
      <protection locked="0"/>
    </xf>
    <xf numFmtId="0" fontId="3" fillId="0" borderId="113" xfId="7" applyBorder="1" applyAlignment="1" applyProtection="1">
      <alignment horizontal="center" vertical="center" wrapText="1"/>
      <protection locked="0"/>
    </xf>
    <xf numFmtId="0" fontId="3" fillId="0" borderId="55" xfId="7" applyBorder="1" applyAlignment="1" applyProtection="1">
      <alignment horizontal="center" vertical="center" wrapText="1"/>
      <protection locked="0"/>
    </xf>
    <xf numFmtId="0" fontId="3" fillId="0" borderId="325" xfId="7" applyBorder="1" applyAlignment="1" applyProtection="1">
      <alignment horizontal="center" vertical="center"/>
      <protection locked="0"/>
    </xf>
    <xf numFmtId="0" fontId="3" fillId="0" borderId="326" xfId="7" applyBorder="1" applyAlignment="1" applyProtection="1">
      <alignment horizontal="center" vertical="center"/>
      <protection locked="0"/>
    </xf>
    <xf numFmtId="0" fontId="31" fillId="0" borderId="325" xfId="7" applyFont="1" applyBorder="1" applyAlignment="1" applyProtection="1">
      <alignment horizontal="center" vertical="center"/>
      <protection locked="0"/>
    </xf>
    <xf numFmtId="0" fontId="31" fillId="0" borderId="326" xfId="7" applyFont="1" applyBorder="1" applyAlignment="1" applyProtection="1">
      <alignment horizontal="center" vertical="center"/>
      <protection locked="0"/>
    </xf>
    <xf numFmtId="0" fontId="31" fillId="0" borderId="326" xfId="7" applyFont="1" applyBorder="1" applyAlignment="1" applyProtection="1">
      <alignment horizontal="center" vertical="center" wrapText="1"/>
      <protection locked="0"/>
    </xf>
    <xf numFmtId="0" fontId="3" fillId="0" borderId="115" xfId="7" applyBorder="1" applyAlignment="1" applyProtection="1">
      <alignment horizontal="center" vertical="center"/>
      <protection locked="0"/>
    </xf>
    <xf numFmtId="0" fontId="3" fillId="0" borderId="157" xfId="7" applyBorder="1" applyAlignment="1" applyProtection="1">
      <alignment horizontal="center" vertical="center"/>
      <protection locked="0"/>
    </xf>
    <xf numFmtId="0" fontId="31" fillId="0" borderId="115" xfId="7" applyFont="1" applyBorder="1" applyAlignment="1" applyProtection="1">
      <alignment horizontal="center" vertical="center"/>
      <protection locked="0"/>
    </xf>
    <xf numFmtId="0" fontId="31" fillId="0" borderId="157" xfId="7" applyFont="1" applyBorder="1" applyAlignment="1" applyProtection="1">
      <alignment horizontal="center" vertical="center"/>
      <protection locked="0"/>
    </xf>
    <xf numFmtId="0" fontId="31" fillId="0" borderId="366" xfId="7" applyFont="1" applyBorder="1" applyProtection="1">
      <alignment vertical="center"/>
      <protection locked="0"/>
    </xf>
    <xf numFmtId="0" fontId="31" fillId="0" borderId="26" xfId="7" applyFont="1" applyBorder="1" applyProtection="1">
      <alignment vertical="center"/>
      <protection locked="0"/>
    </xf>
    <xf numFmtId="0" fontId="31" fillId="0" borderId="367" xfId="7" applyFont="1" applyBorder="1" applyProtection="1">
      <alignment vertical="center"/>
      <protection locked="0"/>
    </xf>
    <xf numFmtId="0" fontId="31" fillId="0" borderId="368" xfId="7" applyFont="1" applyBorder="1" applyProtection="1">
      <alignment vertical="center"/>
      <protection locked="0"/>
    </xf>
    <xf numFmtId="0" fontId="31" fillId="0" borderId="125" xfId="7" applyFont="1" applyBorder="1" applyAlignment="1" applyProtection="1">
      <alignment vertical="center" shrinkToFit="1"/>
      <protection locked="0"/>
    </xf>
    <xf numFmtId="0" fontId="31" fillId="0" borderId="89" xfId="7" applyFont="1" applyBorder="1" applyAlignment="1" applyProtection="1">
      <alignment vertical="center" shrinkToFit="1"/>
      <protection locked="0"/>
    </xf>
    <xf numFmtId="0" fontId="31" fillId="0" borderId="296" xfId="7" applyFont="1" applyBorder="1" applyAlignment="1" applyProtection="1">
      <alignment vertical="center" shrinkToFit="1"/>
      <protection locked="0"/>
    </xf>
    <xf numFmtId="0" fontId="31" fillId="0" borderId="113" xfId="7" applyFont="1" applyBorder="1" applyAlignment="1" applyProtection="1">
      <alignment horizontal="center" vertical="center" wrapText="1"/>
      <protection locked="0"/>
    </xf>
    <xf numFmtId="0" fontId="31" fillId="0" borderId="55" xfId="7" applyFont="1" applyBorder="1" applyAlignment="1" applyProtection="1">
      <alignment horizontal="center" vertical="center" wrapText="1"/>
      <protection locked="0"/>
    </xf>
    <xf numFmtId="0" fontId="31" fillId="0" borderId="366" xfId="7" applyFont="1" applyBorder="1" applyAlignment="1" applyProtection="1">
      <alignment vertical="center" wrapText="1"/>
      <protection locked="0"/>
    </xf>
    <xf numFmtId="0" fontId="31" fillId="0" borderId="25" xfId="7" applyFont="1" applyBorder="1" applyAlignment="1" applyProtection="1">
      <alignment vertical="center" wrapText="1"/>
      <protection locked="0"/>
    </xf>
    <xf numFmtId="0" fontId="31" fillId="0" borderId="26" xfId="7" applyFont="1" applyBorder="1" applyAlignment="1" applyProtection="1">
      <alignment vertical="center" wrapText="1"/>
      <protection locked="0"/>
    </xf>
    <xf numFmtId="0" fontId="31" fillId="0" borderId="344" xfId="7" applyFont="1" applyBorder="1" applyAlignment="1" applyProtection="1">
      <alignment vertical="center" wrapText="1"/>
      <protection locked="0"/>
    </xf>
    <xf numFmtId="0" fontId="31" fillId="0" borderId="205" xfId="7" applyFont="1" applyBorder="1" applyAlignment="1" applyProtection="1">
      <alignment vertical="center" wrapText="1"/>
      <protection locked="0"/>
    </xf>
    <xf numFmtId="0" fontId="31" fillId="0" borderId="206" xfId="7" applyFont="1" applyBorder="1" applyAlignment="1" applyProtection="1">
      <alignment vertical="center" wrapText="1"/>
      <protection locked="0"/>
    </xf>
    <xf numFmtId="0" fontId="31" fillId="0" borderId="213" xfId="7" applyFont="1" applyBorder="1" applyAlignment="1" applyProtection="1">
      <alignment vertical="center" wrapText="1"/>
      <protection locked="0"/>
    </xf>
    <xf numFmtId="0" fontId="3" fillId="0" borderId="128" xfId="7" applyBorder="1" applyAlignment="1" applyProtection="1">
      <alignment horizontal="center" vertical="center" wrapText="1"/>
      <protection locked="0"/>
    </xf>
    <xf numFmtId="0" fontId="3" fillId="0" borderId="56" xfId="7" applyBorder="1" applyAlignment="1" applyProtection="1">
      <alignment horizontal="center" vertical="center" wrapText="1"/>
      <protection locked="0"/>
    </xf>
    <xf numFmtId="0" fontId="32" fillId="0" borderId="325" xfId="7" applyFont="1" applyBorder="1" applyAlignment="1" applyProtection="1">
      <alignment horizontal="center" vertical="center" wrapText="1"/>
      <protection locked="0"/>
    </xf>
    <xf numFmtId="0" fontId="32" fillId="0" borderId="326" xfId="7" applyFont="1" applyBorder="1" applyAlignment="1" applyProtection="1">
      <alignment horizontal="center" vertical="center" wrapText="1"/>
      <protection locked="0"/>
    </xf>
    <xf numFmtId="0" fontId="3" fillId="0" borderId="297" xfId="7" applyBorder="1" applyAlignment="1" applyProtection="1">
      <alignment horizontal="center" vertical="center" wrapText="1"/>
      <protection locked="0"/>
    </xf>
    <xf numFmtId="0" fontId="3" fillId="0" borderId="54" xfId="7" applyBorder="1" applyAlignment="1" applyProtection="1">
      <alignment horizontal="center" vertical="center" wrapText="1"/>
      <protection locked="0"/>
    </xf>
    <xf numFmtId="0" fontId="3" fillId="0" borderId="325" xfId="7" applyBorder="1" applyAlignment="1" applyProtection="1">
      <alignment horizontal="center" vertical="center" wrapText="1"/>
      <protection locked="0"/>
    </xf>
    <xf numFmtId="0" fontId="3" fillId="0" borderId="100" xfId="7" applyBorder="1" applyAlignment="1" applyProtection="1">
      <alignment vertical="center" wrapText="1"/>
      <protection locked="0"/>
    </xf>
    <xf numFmtId="0" fontId="3" fillId="0" borderId="98" xfId="7" applyBorder="1" applyAlignment="1" applyProtection="1">
      <alignment vertical="center" wrapText="1"/>
      <protection locked="0"/>
    </xf>
    <xf numFmtId="0" fontId="3" fillId="0" borderId="101" xfId="7" applyBorder="1" applyAlignment="1" applyProtection="1">
      <alignment vertical="center" wrapText="1"/>
      <protection locked="0"/>
    </xf>
    <xf numFmtId="0" fontId="3" fillId="0" borderId="127" xfId="7" applyBorder="1" applyAlignment="1" applyProtection="1">
      <alignment horizontal="left" vertical="center" wrapText="1"/>
      <protection locked="0"/>
    </xf>
    <xf numFmtId="0" fontId="3" fillId="0" borderId="49" xfId="7" applyBorder="1" applyAlignment="1" applyProtection="1">
      <alignment horizontal="left" vertical="center" wrapText="1"/>
      <protection locked="0"/>
    </xf>
    <xf numFmtId="0" fontId="3" fillId="0" borderId="109" xfId="7" applyBorder="1" applyAlignment="1" applyProtection="1">
      <alignment horizontal="left" vertical="center" wrapText="1"/>
      <protection locked="0"/>
    </xf>
    <xf numFmtId="0" fontId="3" fillId="0" borderId="93" xfId="7" applyBorder="1" applyAlignment="1" applyProtection="1">
      <alignment horizontal="left" vertical="center" wrapText="1"/>
      <protection locked="0"/>
    </xf>
    <xf numFmtId="0" fontId="3" fillId="0" borderId="0" xfId="7" applyBorder="1" applyAlignment="1" applyProtection="1">
      <alignment horizontal="left" vertical="center" wrapText="1"/>
      <protection locked="0"/>
    </xf>
    <xf numFmtId="0" fontId="3" fillId="0" borderId="94" xfId="7" applyBorder="1" applyAlignment="1" applyProtection="1">
      <alignment horizontal="left" vertical="center" wrapText="1"/>
      <protection locked="0"/>
    </xf>
    <xf numFmtId="0" fontId="3" fillId="0" borderId="113" xfId="7" applyBorder="1" applyAlignment="1" applyProtection="1">
      <alignment horizontal="left" vertical="center" wrapText="1"/>
      <protection locked="0"/>
    </xf>
    <xf numFmtId="0" fontId="3" fillId="0" borderId="55" xfId="7" applyBorder="1" applyAlignment="1" applyProtection="1">
      <alignment horizontal="left" vertical="center" wrapText="1"/>
      <protection locked="0"/>
    </xf>
    <xf numFmtId="0" fontId="3" fillId="0" borderId="57" xfId="7" applyBorder="1" applyAlignment="1" applyProtection="1">
      <alignment horizontal="left" vertical="center" wrapText="1"/>
      <protection locked="0"/>
    </xf>
    <xf numFmtId="0" fontId="3" fillId="0" borderId="141" xfId="7" applyBorder="1" applyAlignment="1" applyProtection="1">
      <alignment vertical="center" wrapText="1"/>
      <protection locked="0"/>
    </xf>
    <xf numFmtId="0" fontId="3" fillId="0" borderId="239" xfId="7" applyBorder="1" applyAlignment="1" applyProtection="1">
      <alignment vertical="center" wrapText="1"/>
      <protection locked="0"/>
    </xf>
    <xf numFmtId="0" fontId="3" fillId="0" borderId="111" xfId="7" applyBorder="1" applyAlignment="1" applyProtection="1">
      <alignment vertical="center" wrapText="1"/>
      <protection locked="0"/>
    </xf>
    <xf numFmtId="0" fontId="3" fillId="0" borderId="181" xfId="7" applyBorder="1" applyAlignment="1" applyProtection="1">
      <alignment horizontal="center" vertical="center"/>
      <protection locked="0"/>
    </xf>
    <xf numFmtId="0" fontId="3" fillId="0" borderId="263" xfId="7" applyBorder="1" applyAlignment="1" applyProtection="1">
      <alignment horizontal="center" vertical="center"/>
      <protection locked="0"/>
    </xf>
    <xf numFmtId="0" fontId="3" fillId="0" borderId="371" xfId="7" applyBorder="1" applyAlignment="1" applyProtection="1">
      <alignment vertical="center" wrapText="1"/>
      <protection locked="0"/>
    </xf>
    <xf numFmtId="0" fontId="3" fillId="0" borderId="372" xfId="7" applyBorder="1" applyAlignment="1" applyProtection="1">
      <alignment vertical="center" wrapText="1"/>
      <protection locked="0"/>
    </xf>
    <xf numFmtId="0" fontId="3" fillId="0" borderId="247" xfId="7" applyBorder="1" applyAlignment="1" applyProtection="1">
      <alignment vertical="center" wrapText="1"/>
      <protection locked="0"/>
    </xf>
    <xf numFmtId="0" fontId="3" fillId="0" borderId="373" xfId="7" applyBorder="1" applyAlignment="1" applyProtection="1">
      <alignment vertical="center" wrapText="1"/>
      <protection locked="0"/>
    </xf>
    <xf numFmtId="0" fontId="45" fillId="0" borderId="0" xfId="7" applyFont="1" applyBorder="1" applyAlignment="1" applyProtection="1">
      <alignment horizontal="center" vertical="distributed"/>
      <protection locked="0"/>
    </xf>
    <xf numFmtId="0" fontId="3" fillId="0" borderId="93" xfId="7" applyBorder="1" applyAlignment="1" applyProtection="1">
      <alignment horizontal="center" vertical="center"/>
      <protection locked="0"/>
    </xf>
    <xf numFmtId="0" fontId="44" fillId="0" borderId="0" xfId="7" applyFont="1" applyBorder="1" applyAlignment="1" applyProtection="1">
      <alignment shrinkToFit="1"/>
      <protection locked="0"/>
    </xf>
    <xf numFmtId="0" fontId="3" fillId="0" borderId="158" xfId="7" applyBorder="1" applyAlignment="1" applyProtection="1">
      <alignment vertical="center" wrapText="1"/>
      <protection locked="0"/>
    </xf>
    <xf numFmtId="0" fontId="3" fillId="0" borderId="172" xfId="7" applyBorder="1" applyAlignment="1" applyProtection="1">
      <alignment vertical="center" wrapText="1"/>
      <protection locked="0"/>
    </xf>
    <xf numFmtId="0" fontId="3" fillId="0" borderId="162" xfId="7" applyBorder="1" applyProtection="1">
      <alignment vertical="center"/>
      <protection locked="0"/>
    </xf>
    <xf numFmtId="0" fontId="3" fillId="0" borderId="174" xfId="7" applyBorder="1" applyProtection="1">
      <alignment vertical="center"/>
      <protection locked="0"/>
    </xf>
    <xf numFmtId="0" fontId="3" fillId="0" borderId="95" xfId="7" applyBorder="1" applyProtection="1">
      <alignment vertical="center"/>
      <protection locked="0"/>
    </xf>
    <xf numFmtId="0" fontId="3" fillId="0" borderId="42" xfId="7" applyBorder="1" applyProtection="1">
      <alignment vertical="center"/>
      <protection locked="0"/>
    </xf>
    <xf numFmtId="0" fontId="3" fillId="0" borderId="158" xfId="7" applyBorder="1" applyProtection="1">
      <alignment vertical="center"/>
      <protection locked="0"/>
    </xf>
    <xf numFmtId="0" fontId="3" fillId="0" borderId="172" xfId="7" applyBorder="1" applyProtection="1">
      <alignment vertical="center"/>
      <protection locked="0"/>
    </xf>
    <xf numFmtId="0" fontId="3" fillId="0" borderId="34" xfId="7" applyBorder="1" applyProtection="1">
      <alignment vertical="center"/>
      <protection locked="0"/>
    </xf>
    <xf numFmtId="0" fontId="3" fillId="0" borderId="2" xfId="7" applyBorder="1" applyAlignment="1" applyProtection="1">
      <alignment horizontal="center" vertical="center"/>
      <protection locked="0"/>
    </xf>
    <xf numFmtId="0" fontId="3" fillId="0" borderId="371" xfId="7" applyBorder="1" applyAlignment="1" applyProtection="1">
      <alignment horizontal="left" vertical="center" wrapText="1"/>
      <protection locked="0"/>
    </xf>
    <xf numFmtId="0" fontId="3" fillId="0" borderId="85" xfId="7" applyBorder="1" applyAlignment="1" applyProtection="1">
      <alignment horizontal="left" vertical="center" wrapText="1"/>
      <protection locked="0"/>
    </xf>
    <xf numFmtId="0" fontId="49" fillId="0" borderId="362" xfId="7" applyFont="1" applyBorder="1" applyAlignment="1" applyProtection="1">
      <alignment vertical="center" wrapText="1"/>
      <protection locked="0"/>
    </xf>
    <xf numFmtId="0" fontId="49" fillId="0" borderId="267" xfId="7" applyFont="1" applyBorder="1" applyProtection="1">
      <alignment vertical="center"/>
      <protection locked="0"/>
    </xf>
    <xf numFmtId="0" fontId="3" fillId="0" borderId="374" xfId="7" applyBorder="1" applyAlignment="1" applyProtection="1">
      <alignment horizontal="center" vertical="center"/>
      <protection locked="0"/>
    </xf>
    <xf numFmtId="0" fontId="3" fillId="0" borderId="265" xfId="7" applyBorder="1" applyAlignment="1" applyProtection="1">
      <alignment vertical="center" wrapText="1"/>
      <protection locked="0"/>
    </xf>
    <xf numFmtId="0" fontId="3" fillId="0" borderId="266" xfId="7" applyBorder="1" applyAlignment="1" applyProtection="1">
      <alignment vertical="center" wrapText="1"/>
      <protection locked="0"/>
    </xf>
    <xf numFmtId="0" fontId="3" fillId="0" borderId="189" xfId="7" applyBorder="1" applyAlignment="1" applyProtection="1">
      <alignment vertical="center" wrapText="1"/>
      <protection locked="0"/>
    </xf>
    <xf numFmtId="0" fontId="3" fillId="0" borderId="33" xfId="7" applyBorder="1" applyAlignment="1" applyProtection="1">
      <alignment vertical="center" wrapText="1"/>
      <protection locked="0"/>
    </xf>
    <xf numFmtId="0" fontId="3" fillId="0" borderId="20" xfId="7" applyBorder="1" applyAlignment="1" applyProtection="1">
      <alignment horizontal="center" vertical="center"/>
      <protection locked="0"/>
    </xf>
    <xf numFmtId="0" fontId="3" fillId="0" borderId="17" xfId="7" applyBorder="1" applyAlignment="1" applyProtection="1">
      <alignment horizontal="center" vertical="center"/>
      <protection locked="0"/>
    </xf>
    <xf numFmtId="0" fontId="40" fillId="0" borderId="0" xfId="7" applyFont="1" applyBorder="1" applyAlignment="1" applyProtection="1">
      <alignment vertical="center" wrapText="1"/>
      <protection locked="0"/>
    </xf>
    <xf numFmtId="0" fontId="31" fillId="0" borderId="127" xfId="7" applyFont="1" applyBorder="1" applyAlignment="1" applyProtection="1">
      <alignment horizontal="left" vertical="center" wrapText="1"/>
      <protection locked="0"/>
    </xf>
    <xf numFmtId="0" fontId="31" fillId="0" borderId="49" xfId="7" applyFont="1" applyBorder="1" applyAlignment="1" applyProtection="1">
      <alignment horizontal="left" vertical="center" wrapText="1"/>
      <protection locked="0"/>
    </xf>
    <xf numFmtId="0" fontId="31" fillId="0" borderId="109" xfId="7" applyFont="1" applyBorder="1" applyAlignment="1" applyProtection="1">
      <alignment horizontal="left" vertical="center" wrapText="1"/>
      <protection locked="0"/>
    </xf>
    <xf numFmtId="0" fontId="31" fillId="0" borderId="55" xfId="7" applyFont="1" applyBorder="1" applyAlignment="1" applyProtection="1">
      <alignment horizontal="left" vertical="center" wrapText="1"/>
      <protection locked="0"/>
    </xf>
    <xf numFmtId="0" fontId="31" fillId="0" borderId="109" xfId="7" applyFont="1" applyBorder="1" applyAlignment="1" applyProtection="1">
      <alignment horizontal="center" vertical="center"/>
      <protection locked="0"/>
    </xf>
    <xf numFmtId="0" fontId="31" fillId="0" borderId="113" xfId="7" applyFont="1" applyBorder="1" applyAlignment="1" applyProtection="1">
      <alignment horizontal="center" vertical="center"/>
      <protection locked="0"/>
    </xf>
    <xf numFmtId="0" fontId="31" fillId="0" borderId="49" xfId="7" applyFont="1" applyBorder="1" applyAlignment="1" applyProtection="1">
      <alignment horizontal="center" vertical="center"/>
      <protection locked="0"/>
    </xf>
    <xf numFmtId="0" fontId="31" fillId="0" borderId="298" xfId="7" applyFont="1" applyBorder="1" applyAlignment="1" applyProtection="1">
      <alignment horizontal="center" vertical="center" wrapText="1"/>
      <protection locked="0"/>
    </xf>
    <xf numFmtId="0" fontId="31" fillId="0" borderId="112" xfId="7" applyFont="1" applyBorder="1" applyAlignment="1" applyProtection="1">
      <alignment horizontal="center" vertical="center"/>
      <protection locked="0"/>
    </xf>
    <xf numFmtId="38" fontId="31" fillId="0" borderId="89" xfId="4" applyFont="1" applyFill="1" applyBorder="1" applyAlignment="1" applyProtection="1">
      <alignment horizontal="center" vertical="center"/>
      <protection locked="0"/>
    </xf>
    <xf numFmtId="0" fontId="39" fillId="0" borderId="125" xfId="7" applyFont="1" applyBorder="1" applyAlignment="1" applyProtection="1">
      <alignment horizontal="center" vertical="center"/>
      <protection locked="0"/>
    </xf>
    <xf numFmtId="0" fontId="39" fillId="0" borderId="77" xfId="7" applyFont="1" applyBorder="1" applyProtection="1">
      <alignment vertical="center"/>
      <protection locked="0"/>
    </xf>
    <xf numFmtId="0" fontId="39" fillId="0" borderId="0" xfId="7" applyFont="1" applyBorder="1" applyAlignment="1" applyProtection="1">
      <alignment horizontal="center" vertical="center"/>
      <protection locked="0"/>
    </xf>
    <xf numFmtId="0" fontId="39" fillId="0" borderId="89" xfId="7" applyFont="1" applyBorder="1" applyAlignment="1" applyProtection="1">
      <alignment horizontal="center" vertical="center"/>
      <protection locked="0"/>
    </xf>
    <xf numFmtId="0" fontId="39" fillId="0" borderId="77" xfId="7" applyFont="1" applyBorder="1" applyAlignment="1" applyProtection="1">
      <alignment horizontal="center" vertical="center"/>
      <protection locked="0"/>
    </xf>
    <xf numFmtId="0" fontId="31" fillId="0" borderId="125" xfId="7" applyFont="1" applyBorder="1" applyProtection="1">
      <alignment vertical="center"/>
      <protection locked="0"/>
    </xf>
    <xf numFmtId="0" fontId="31" fillId="0" borderId="89" xfId="7" applyFont="1" applyBorder="1" applyProtection="1">
      <alignment vertical="center"/>
      <protection locked="0"/>
    </xf>
    <xf numFmtId="0" fontId="31" fillId="0" borderId="296" xfId="7" applyFont="1" applyBorder="1" applyProtection="1">
      <alignment vertical="center"/>
      <protection locked="0"/>
    </xf>
    <xf numFmtId="0" fontId="45" fillId="0" borderId="0" xfId="7" applyFont="1" applyBorder="1" applyAlignment="1" applyProtection="1">
      <alignment horizontal="center" vertical="center" shrinkToFit="1"/>
      <protection locked="0"/>
    </xf>
    <xf numFmtId="0" fontId="19" fillId="0" borderId="0" xfId="7" applyFont="1" applyAlignment="1" applyProtection="1">
      <alignment horizontal="center" vertical="center"/>
      <protection locked="0"/>
    </xf>
    <xf numFmtId="0" fontId="30" fillId="0" borderId="125" xfId="7" applyFont="1" applyBorder="1" applyAlignment="1" applyProtection="1">
      <alignment horizontal="center" vertical="center" shrinkToFit="1"/>
      <protection locked="0"/>
    </xf>
    <xf numFmtId="0" fontId="30" fillId="0" borderId="89" xfId="7" applyFont="1" applyBorder="1" applyAlignment="1" applyProtection="1">
      <alignment horizontal="center" vertical="center" shrinkToFit="1"/>
      <protection locked="0"/>
    </xf>
    <xf numFmtId="0" fontId="30" fillId="0" borderId="77" xfId="7" applyFont="1" applyBorder="1" applyAlignment="1" applyProtection="1">
      <alignment horizontal="center" vertical="center" shrinkToFit="1"/>
      <protection locked="0"/>
    </xf>
    <xf numFmtId="0" fontId="22" fillId="0" borderId="90" xfId="8" applyFont="1" applyBorder="1" applyAlignment="1">
      <alignment horizontal="center" vertical="center"/>
    </xf>
    <xf numFmtId="0" fontId="22" fillId="0" borderId="77" xfId="8" applyFont="1" applyBorder="1" applyAlignment="1">
      <alignment horizontal="center" vertical="center"/>
    </xf>
    <xf numFmtId="0" fontId="74" fillId="0" borderId="344" xfId="8" applyFont="1" applyBorder="1" applyAlignment="1">
      <alignment vertical="center" wrapText="1"/>
    </xf>
    <xf numFmtId="0" fontId="74" fillId="0" borderId="343" xfId="8" applyFont="1" applyBorder="1" applyAlignment="1">
      <alignment vertical="center" wrapText="1"/>
    </xf>
    <xf numFmtId="0" fontId="70" fillId="7" borderId="33" xfId="8" applyFont="1" applyFill="1" applyBorder="1" applyAlignment="1">
      <alignment horizontal="center" vertical="center" wrapText="1"/>
    </xf>
    <xf numFmtId="0" fontId="70" fillId="7" borderId="34" xfId="8" applyFont="1" applyFill="1" applyBorder="1" applyAlignment="1">
      <alignment horizontal="center" vertical="center" wrapText="1"/>
    </xf>
    <xf numFmtId="0" fontId="73" fillId="0" borderId="42" xfId="8" applyFont="1" applyBorder="1" applyAlignment="1">
      <alignment horizontal="left" vertical="center" indent="1" shrinkToFit="1"/>
    </xf>
    <xf numFmtId="0" fontId="73" fillId="0" borderId="42" xfId="8" applyFont="1" applyBorder="1" applyAlignment="1">
      <alignment horizontal="left" vertical="center" wrapText="1" indent="1" shrinkToFit="1"/>
    </xf>
    <xf numFmtId="179" fontId="5" fillId="0" borderId="0" xfId="0" applyNumberFormat="1" applyFont="1" applyAlignment="1">
      <alignment horizontal="right" vertical="center"/>
    </xf>
    <xf numFmtId="180" fontId="10" fillId="0" borderId="33" xfId="8" applyNumberFormat="1" applyFont="1" applyBorder="1" applyAlignment="1">
      <alignment horizontal="left" vertical="center"/>
    </xf>
    <xf numFmtId="180" fontId="10" fillId="0" borderId="42" xfId="8" applyNumberFormat="1" applyFont="1" applyBorder="1" applyAlignment="1">
      <alignment horizontal="left" vertical="center"/>
    </xf>
    <xf numFmtId="180" fontId="10" fillId="0" borderId="34" xfId="8" applyNumberFormat="1" applyFont="1" applyBorder="1" applyAlignment="1">
      <alignment horizontal="left" vertical="center"/>
    </xf>
    <xf numFmtId="0" fontId="10" fillId="0" borderId="33" xfId="8" applyFont="1" applyBorder="1" applyAlignment="1">
      <alignment horizontal="left" vertical="center" wrapText="1"/>
    </xf>
    <xf numFmtId="0" fontId="10" fillId="0" borderId="34" xfId="8" applyFont="1" applyBorder="1" applyAlignment="1">
      <alignment horizontal="left" vertical="center" wrapText="1"/>
    </xf>
    <xf numFmtId="0" fontId="10" fillId="0" borderId="1" xfId="8" applyFont="1" applyBorder="1" applyAlignment="1">
      <alignment horizontal="left" vertical="center" wrapText="1"/>
    </xf>
    <xf numFmtId="0" fontId="11" fillId="0" borderId="33" xfId="8" quotePrefix="1" applyFont="1" applyBorder="1" applyAlignment="1">
      <alignment horizontal="left" vertical="center" wrapText="1"/>
    </xf>
    <xf numFmtId="0" fontId="11" fillId="0" borderId="42" xfId="8" quotePrefix="1" applyFont="1" applyBorder="1" applyAlignment="1">
      <alignment horizontal="left" vertical="center" wrapText="1"/>
    </xf>
    <xf numFmtId="0" fontId="11" fillId="0" borderId="34" xfId="8" quotePrefix="1" applyFont="1" applyBorder="1" applyAlignment="1">
      <alignment horizontal="left" vertical="center" wrapText="1"/>
    </xf>
    <xf numFmtId="9" fontId="11" fillId="0" borderId="33" xfId="8" quotePrefix="1" applyNumberFormat="1" applyFont="1" applyBorder="1" applyAlignment="1">
      <alignment vertical="center" wrapText="1"/>
    </xf>
    <xf numFmtId="0" fontId="11" fillId="0" borderId="34" xfId="8" applyFont="1" applyBorder="1" applyAlignment="1">
      <alignment vertical="center" wrapText="1"/>
    </xf>
    <xf numFmtId="0" fontId="11" fillId="0" borderId="1" xfId="8" applyFont="1" applyBorder="1" applyAlignment="1">
      <alignment vertical="center" wrapText="1"/>
    </xf>
    <xf numFmtId="0" fontId="11" fillId="0" borderId="33" xfId="8" quotePrefix="1" applyFont="1" applyBorder="1" applyAlignment="1">
      <alignment vertical="center" wrapText="1"/>
    </xf>
    <xf numFmtId="0" fontId="8" fillId="0" borderId="1" xfId="8" applyFont="1" applyBorder="1" applyAlignment="1">
      <alignment vertical="center" wrapText="1"/>
    </xf>
    <xf numFmtId="0" fontId="11" fillId="0" borderId="33" xfId="8" applyFont="1" applyBorder="1" applyAlignment="1">
      <alignment horizontal="left" vertical="center" wrapText="1"/>
    </xf>
    <xf numFmtId="0" fontId="11" fillId="0" borderId="42" xfId="8" applyFont="1" applyBorder="1" applyAlignment="1">
      <alignment horizontal="left" vertical="center" wrapText="1"/>
    </xf>
    <xf numFmtId="0" fontId="11" fillId="0" borderId="34" xfId="8" applyFont="1" applyBorder="1" applyAlignment="1">
      <alignment horizontal="left" vertical="center" wrapText="1"/>
    </xf>
    <xf numFmtId="0" fontId="11" fillId="0" borderId="33" xfId="8" applyFont="1" applyBorder="1" applyAlignment="1">
      <alignment vertical="center" wrapText="1"/>
    </xf>
    <xf numFmtId="0" fontId="119" fillId="0" borderId="1" xfId="8" applyFont="1" applyBorder="1" applyAlignment="1">
      <alignment vertical="center" wrapText="1"/>
    </xf>
    <xf numFmtId="0" fontId="14" fillId="0" borderId="33" xfId="8" applyFont="1" applyBorder="1" applyAlignment="1">
      <alignment horizontal="center" vertical="center" wrapText="1"/>
    </xf>
    <xf numFmtId="0" fontId="14" fillId="0" borderId="42" xfId="8" applyFont="1" applyBorder="1" applyAlignment="1">
      <alignment horizontal="center" vertical="center" wrapText="1"/>
    </xf>
    <xf numFmtId="0" fontId="14" fillId="0" borderId="34"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33" xfId="8" applyFont="1" applyBorder="1" applyAlignment="1">
      <alignment horizontal="center" vertical="center"/>
    </xf>
    <xf numFmtId="0" fontId="14" fillId="0" borderId="42" xfId="8" applyFont="1" applyBorder="1" applyAlignment="1">
      <alignment horizontal="center" vertical="center"/>
    </xf>
    <xf numFmtId="0" fontId="14" fillId="0" borderId="34" xfId="8" applyFont="1" applyBorder="1" applyAlignment="1">
      <alignment horizontal="center" vertical="center"/>
    </xf>
    <xf numFmtId="0" fontId="68" fillId="0" borderId="0" xfId="8" applyFont="1" applyAlignment="1">
      <alignment horizontal="left" vertical="center" wrapText="1"/>
    </xf>
    <xf numFmtId="0" fontId="98" fillId="0" borderId="0" xfId="8" applyFont="1">
      <alignment vertical="center"/>
    </xf>
    <xf numFmtId="0" fontId="97" fillId="0" borderId="0" xfId="8" applyFont="1" applyAlignment="1">
      <alignment horizontal="center" vertical="center"/>
    </xf>
    <xf numFmtId="0" fontId="14" fillId="0" borderId="1" xfId="8" applyFont="1" applyBorder="1" applyAlignment="1">
      <alignment horizontal="left" vertical="center"/>
    </xf>
    <xf numFmtId="0" fontId="14" fillId="0" borderId="42" xfId="8" applyFont="1" applyBorder="1" applyAlignment="1">
      <alignment horizontal="left" vertical="center"/>
    </xf>
    <xf numFmtId="0" fontId="14" fillId="0" borderId="34" xfId="8" applyFont="1" applyBorder="1" applyAlignment="1">
      <alignment horizontal="left" vertical="center"/>
    </xf>
    <xf numFmtId="9" fontId="11" fillId="0" borderId="33" xfId="8" quotePrefix="1" applyNumberFormat="1" applyFont="1" applyBorder="1" applyAlignment="1">
      <alignment horizontal="left" vertical="center" wrapText="1"/>
    </xf>
    <xf numFmtId="9" fontId="11" fillId="0" borderId="42" xfId="8" quotePrefix="1" applyNumberFormat="1" applyFont="1" applyBorder="1" applyAlignment="1">
      <alignment horizontal="left" vertical="center" wrapText="1"/>
    </xf>
    <xf numFmtId="9" fontId="11" fillId="0" borderId="34" xfId="8" quotePrefix="1" applyNumberFormat="1" applyFont="1" applyBorder="1" applyAlignment="1">
      <alignment horizontal="left" vertical="center" wrapText="1"/>
    </xf>
    <xf numFmtId="0" fontId="8" fillId="0" borderId="33" xfId="8" applyFont="1" applyBorder="1" applyAlignment="1">
      <alignment horizontal="left" vertical="center" wrapText="1"/>
    </xf>
    <xf numFmtId="0" fontId="8" fillId="0" borderId="42" xfId="8" applyFont="1" applyBorder="1" applyAlignment="1">
      <alignment horizontal="left" vertical="center" wrapText="1"/>
    </xf>
    <xf numFmtId="0" fontId="8" fillId="0" borderId="34" xfId="8" applyFont="1" applyBorder="1" applyAlignment="1">
      <alignment horizontal="left" vertical="center" wrapText="1"/>
    </xf>
    <xf numFmtId="0" fontId="119" fillId="0" borderId="33" xfId="8" applyFont="1" applyBorder="1" applyAlignment="1">
      <alignment horizontal="left" vertical="center" wrapText="1"/>
    </xf>
    <xf numFmtId="0" fontId="119" fillId="0" borderId="42" xfId="8" applyFont="1" applyBorder="1" applyAlignment="1">
      <alignment horizontal="left" vertical="center" wrapText="1"/>
    </xf>
    <xf numFmtId="0" fontId="119" fillId="0" borderId="34" xfId="8" applyFont="1" applyBorder="1" applyAlignment="1">
      <alignment horizontal="left" vertical="center" wrapText="1"/>
    </xf>
    <xf numFmtId="0" fontId="14" fillId="0" borderId="1" xfId="8" applyFont="1" applyBorder="1" applyAlignment="1">
      <alignment horizontal="center" vertical="center"/>
    </xf>
    <xf numFmtId="0" fontId="14" fillId="0" borderId="1" xfId="8" applyFont="1" applyBorder="1" applyAlignment="1">
      <alignment horizontal="center" vertical="center" wrapText="1"/>
    </xf>
    <xf numFmtId="0" fontId="14" fillId="0" borderId="1" xfId="8" applyFont="1" applyBorder="1" applyAlignment="1">
      <alignment vertical="center" wrapText="1"/>
    </xf>
    <xf numFmtId="0" fontId="120" fillId="0" borderId="50" xfId="8" applyFont="1" applyBorder="1" applyAlignment="1">
      <alignment horizontal="left" vertical="center" wrapText="1"/>
    </xf>
    <xf numFmtId="0" fontId="74" fillId="0" borderId="50" xfId="8" applyFont="1" applyBorder="1" applyAlignment="1">
      <alignment horizontal="left" vertical="center" wrapText="1"/>
    </xf>
    <xf numFmtId="0" fontId="74" fillId="0" borderId="1" xfId="8" applyFont="1" applyBorder="1" applyAlignment="1">
      <alignment horizontal="left" vertical="center" wrapText="1"/>
    </xf>
    <xf numFmtId="0" fontId="29" fillId="0" borderId="50" xfId="8" applyFont="1" applyBorder="1" applyAlignment="1">
      <alignment horizontal="left" vertical="center" wrapText="1"/>
    </xf>
    <xf numFmtId="0" fontId="74" fillId="0" borderId="60" xfId="8" applyFont="1" applyBorder="1" applyAlignment="1">
      <alignment horizontal="left" vertical="center" wrapText="1"/>
    </xf>
    <xf numFmtId="0" fontId="107" fillId="0" borderId="50" xfId="8" applyFont="1" applyBorder="1" applyAlignment="1">
      <alignment horizontal="left" vertical="center" wrapText="1"/>
    </xf>
    <xf numFmtId="0" fontId="74" fillId="0" borderId="47" xfId="8"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58" fontId="4" fillId="0" borderId="0" xfId="0" applyNumberFormat="1" applyFont="1" applyAlignment="1">
      <alignment horizontal="right" vertical="center"/>
    </xf>
    <xf numFmtId="58" fontId="4" fillId="0" borderId="0" xfId="0" applyNumberFormat="1" applyFont="1" applyAlignment="1">
      <alignment horizontal="left" vertical="center"/>
    </xf>
    <xf numFmtId="0" fontId="84" fillId="0" borderId="0" xfId="8" applyFont="1" applyAlignment="1">
      <alignment horizontal="center" vertical="center" wrapText="1"/>
    </xf>
    <xf numFmtId="0" fontId="66" fillId="0" borderId="0" xfId="8" applyFont="1" applyAlignment="1">
      <alignment horizontal="right" vertical="center" wrapText="1"/>
    </xf>
    <xf numFmtId="0" fontId="65" fillId="0" borderId="245" xfId="8" applyFont="1" applyBorder="1" applyAlignment="1">
      <alignment horizontal="center" vertical="center" wrapText="1"/>
    </xf>
    <xf numFmtId="0" fontId="65" fillId="0" borderId="2" xfId="8" applyFont="1" applyBorder="1" applyAlignment="1">
      <alignment horizontal="center" vertical="center" wrapText="1"/>
    </xf>
    <xf numFmtId="0" fontId="67" fillId="0" borderId="264" xfId="8" applyFont="1" applyBorder="1" applyAlignment="1">
      <alignment horizontal="center" vertical="center" textRotation="255" wrapText="1"/>
    </xf>
    <xf numFmtId="0" fontId="67" fillId="0" borderId="1" xfId="8" applyFont="1" applyBorder="1" applyAlignment="1">
      <alignment horizontal="center" vertical="center" textRotation="255" wrapText="1"/>
    </xf>
    <xf numFmtId="0" fontId="65" fillId="0" borderId="266" xfId="8" applyFont="1" applyBorder="1" applyAlignment="1">
      <alignment horizontal="distributed" vertical="center" wrapText="1"/>
    </xf>
    <xf numFmtId="0" fontId="65" fillId="0" borderId="42" xfId="8" applyFont="1" applyBorder="1" applyAlignment="1">
      <alignment horizontal="distributed" vertical="center" wrapText="1"/>
    </xf>
    <xf numFmtId="0" fontId="65" fillId="0" borderId="1" xfId="8" applyFont="1" applyBorder="1" applyAlignment="1">
      <alignment horizontal="center" vertical="center" wrapText="1"/>
    </xf>
    <xf numFmtId="0" fontId="65" fillId="0" borderId="31" xfId="8" applyFont="1" applyBorder="1" applyAlignment="1">
      <alignment horizontal="center" vertical="center" wrapText="1"/>
    </xf>
    <xf numFmtId="0" fontId="65" fillId="0" borderId="18" xfId="8" applyFont="1" applyBorder="1" applyAlignment="1">
      <alignment horizontal="distributed" wrapText="1" indent="1"/>
    </xf>
    <xf numFmtId="0" fontId="65" fillId="0" borderId="19" xfId="8" applyFont="1" applyBorder="1" applyAlignment="1">
      <alignment horizontal="distributed" wrapText="1" indent="1"/>
    </xf>
    <xf numFmtId="0" fontId="65" fillId="0" borderId="20" xfId="8" applyFont="1" applyBorder="1" applyAlignment="1">
      <alignment horizontal="distributed" wrapText="1" indent="1"/>
    </xf>
    <xf numFmtId="179" fontId="65" fillId="0" borderId="44" xfId="8" applyNumberFormat="1" applyFont="1" applyBorder="1" applyAlignment="1">
      <alignment horizontal="right" vertical="center" wrapText="1"/>
    </xf>
    <xf numFmtId="178" fontId="65" fillId="0" borderId="325" xfId="8" applyNumberFormat="1" applyFont="1" applyBorder="1" applyAlignment="1">
      <alignment horizontal="right" vertical="center" wrapText="1"/>
    </xf>
    <xf numFmtId="178" fontId="65" fillId="0" borderId="43" xfId="8" applyNumberFormat="1" applyFont="1" applyBorder="1" applyAlignment="1">
      <alignment horizontal="right" vertical="center" wrapText="1"/>
    </xf>
    <xf numFmtId="0" fontId="65" fillId="0" borderId="325" xfId="8" applyFont="1" applyBorder="1" applyAlignment="1">
      <alignment horizontal="right" vertical="center" wrapText="1"/>
    </xf>
    <xf numFmtId="0" fontId="65" fillId="0" borderId="43" xfId="8" applyFont="1" applyBorder="1" applyAlignment="1">
      <alignment horizontal="right" vertical="center" wrapText="1"/>
    </xf>
    <xf numFmtId="0" fontId="65" fillId="0" borderId="43" xfId="8" applyFont="1" applyBorder="1" applyAlignment="1">
      <alignment horizontal="center" vertical="top" wrapText="1"/>
    </xf>
    <xf numFmtId="0" fontId="65" fillId="0" borderId="103" xfId="8" applyFont="1" applyBorder="1" applyAlignment="1">
      <alignment horizontal="center" vertical="center" wrapText="1"/>
    </xf>
    <xf numFmtId="0" fontId="65" fillId="0" borderId="325" xfId="8" applyFont="1" applyBorder="1" applyAlignment="1">
      <alignment horizontal="distributed" wrapText="1" indent="1"/>
    </xf>
    <xf numFmtId="0" fontId="65" fillId="0" borderId="7" xfId="8" applyFont="1" applyBorder="1" applyAlignment="1">
      <alignment horizontal="right" vertical="center" wrapText="1"/>
    </xf>
    <xf numFmtId="0" fontId="65" fillId="0" borderId="54" xfId="8" applyFont="1" applyBorder="1" applyAlignment="1">
      <alignment horizontal="center" vertical="top" wrapText="1"/>
    </xf>
    <xf numFmtId="0" fontId="65" fillId="0" borderId="55" xfId="8" applyFont="1" applyBorder="1" applyAlignment="1">
      <alignment horizontal="center" vertical="top" wrapText="1"/>
    </xf>
    <xf numFmtId="0" fontId="65" fillId="0" borderId="56" xfId="8" applyFont="1" applyBorder="1" applyAlignment="1">
      <alignment horizontal="center" vertical="top" wrapText="1"/>
    </xf>
    <xf numFmtId="0" fontId="65" fillId="0" borderId="126" xfId="8" applyFont="1" applyBorder="1" applyAlignment="1">
      <alignment horizontal="distributed" vertical="center" wrapText="1" indent="1"/>
    </xf>
    <xf numFmtId="0" fontId="11" fillId="4" borderId="0" xfId="9" applyFont="1" applyFill="1">
      <alignment vertical="center"/>
    </xf>
    <xf numFmtId="0" fontId="10" fillId="4" borderId="3" xfId="9" applyFont="1" applyFill="1" applyBorder="1" applyAlignment="1">
      <alignment horizontal="center" vertical="center" wrapText="1"/>
    </xf>
    <xf numFmtId="0" fontId="10" fillId="4" borderId="5" xfId="9" applyFont="1" applyFill="1" applyBorder="1" applyAlignment="1">
      <alignment horizontal="center" vertical="center" wrapText="1"/>
    </xf>
    <xf numFmtId="0" fontId="10" fillId="4" borderId="194" xfId="9" applyFont="1" applyFill="1" applyBorder="1" applyAlignment="1">
      <alignment horizontal="center" vertical="center" wrapText="1"/>
    </xf>
    <xf numFmtId="0" fontId="10" fillId="4" borderId="375" xfId="9" applyFont="1" applyFill="1" applyBorder="1" applyAlignment="1">
      <alignment horizontal="center" vertical="center" wrapText="1"/>
    </xf>
    <xf numFmtId="0" fontId="10" fillId="4" borderId="8" xfId="9" applyFont="1" applyFill="1" applyBorder="1" applyAlignment="1">
      <alignment horizontal="center" vertical="center" wrapText="1"/>
    </xf>
    <xf numFmtId="0" fontId="10" fillId="4" borderId="10" xfId="9" applyFont="1" applyFill="1" applyBorder="1" applyAlignment="1">
      <alignment horizontal="center" vertical="center" wrapText="1"/>
    </xf>
    <xf numFmtId="0" fontId="10" fillId="4" borderId="11" xfId="9" applyFont="1" applyFill="1" applyBorder="1" applyAlignment="1">
      <alignment horizontal="center" vertical="center" wrapText="1"/>
    </xf>
    <xf numFmtId="0" fontId="10" fillId="4" borderId="13" xfId="9" applyFont="1" applyFill="1" applyBorder="1" applyAlignment="1">
      <alignment horizontal="center" vertical="center" wrapText="1"/>
    </xf>
    <xf numFmtId="0" fontId="4" fillId="4" borderId="14" xfId="9" applyFont="1" applyFill="1" applyBorder="1" applyAlignment="1">
      <alignment horizontal="center" vertical="center" wrapText="1"/>
    </xf>
    <xf numFmtId="0" fontId="4" fillId="4" borderId="15" xfId="9" applyFont="1" applyFill="1" applyBorder="1" applyAlignment="1">
      <alignment horizontal="center" vertical="center" wrapText="1"/>
    </xf>
    <xf numFmtId="0" fontId="4" fillId="4" borderId="16" xfId="9" applyFont="1" applyFill="1" applyBorder="1" applyAlignment="1">
      <alignment horizontal="center" vertical="center" wrapText="1"/>
    </xf>
    <xf numFmtId="0" fontId="4" fillId="4" borderId="17" xfId="9" applyFont="1" applyFill="1" applyBorder="1" applyAlignment="1">
      <alignment horizontal="center" vertical="center" wrapText="1"/>
    </xf>
    <xf numFmtId="0" fontId="10" fillId="4" borderId="18" xfId="9" applyFont="1" applyFill="1" applyBorder="1" applyAlignment="1">
      <alignment horizontal="center" vertical="center" wrapText="1"/>
    </xf>
    <xf numFmtId="0" fontId="10" fillId="4" borderId="20" xfId="9" applyFont="1" applyFill="1" applyBorder="1" applyAlignment="1">
      <alignment horizontal="center" vertical="center" wrapText="1"/>
    </xf>
    <xf numFmtId="0" fontId="4" fillId="4" borderId="21" xfId="9" applyFont="1" applyFill="1" applyBorder="1" applyAlignment="1">
      <alignment horizontal="center" vertical="center" wrapText="1"/>
    </xf>
    <xf numFmtId="0" fontId="4" fillId="4" borderId="22" xfId="9" applyFont="1" applyFill="1" applyBorder="1" applyAlignment="1">
      <alignment horizontal="center" vertical="center" wrapText="1"/>
    </xf>
    <xf numFmtId="38" fontId="5" fillId="4" borderId="305" xfId="4" applyFont="1" applyFill="1" applyBorder="1" applyAlignment="1" applyProtection="1">
      <alignment vertical="center" wrapText="1"/>
      <protection locked="0"/>
    </xf>
    <xf numFmtId="38" fontId="5" fillId="4" borderId="92" xfId="4" applyFont="1" applyFill="1" applyBorder="1" applyAlignment="1" applyProtection="1">
      <alignment vertical="center" wrapText="1"/>
      <protection locked="0"/>
    </xf>
    <xf numFmtId="0" fontId="5" fillId="4" borderId="44" xfId="9" applyFont="1" applyFill="1" applyBorder="1" applyAlignment="1">
      <alignment horizontal="center" vertical="center" textRotation="255"/>
    </xf>
    <xf numFmtId="0" fontId="5" fillId="4" borderId="314" xfId="9" applyFont="1" applyFill="1" applyBorder="1" applyAlignment="1">
      <alignment horizontal="center" vertical="center" textRotation="255"/>
    </xf>
    <xf numFmtId="38" fontId="5" fillId="4" borderId="89" xfId="4" applyFont="1" applyFill="1" applyBorder="1" applyAlignment="1" applyProtection="1">
      <alignment vertical="center" wrapText="1"/>
    </xf>
    <xf numFmtId="0" fontId="10" fillId="4" borderId="200" xfId="9" applyFont="1" applyFill="1" applyBorder="1" applyAlignment="1">
      <alignment horizontal="center" vertical="center" wrapText="1" shrinkToFit="1"/>
    </xf>
    <xf numFmtId="0" fontId="10" fillId="4" borderId="58" xfId="9" applyFont="1" applyFill="1" applyBorder="1" applyAlignment="1">
      <alignment horizontal="center" vertical="center" wrapText="1" shrinkToFit="1"/>
    </xf>
    <xf numFmtId="0" fontId="10" fillId="4" borderId="51" xfId="8" applyFont="1" applyFill="1" applyBorder="1" applyAlignment="1">
      <alignment horizontal="center" vertical="center" wrapText="1"/>
    </xf>
    <xf numFmtId="0" fontId="10" fillId="4" borderId="52" xfId="8" applyFont="1" applyFill="1" applyBorder="1" applyAlignment="1">
      <alignment horizontal="center" vertical="center" wrapText="1"/>
    </xf>
    <xf numFmtId="0" fontId="11" fillId="4" borderId="0" xfId="9" applyFont="1" applyFill="1" applyAlignment="1">
      <alignment horizontal="left" vertical="center"/>
    </xf>
    <xf numFmtId="0" fontId="10" fillId="4" borderId="33" xfId="9" applyFont="1" applyFill="1" applyBorder="1" applyAlignment="1">
      <alignment horizontal="center" vertical="center" wrapText="1"/>
    </xf>
    <xf numFmtId="0" fontId="10" fillId="4" borderId="34" xfId="9" applyFont="1" applyFill="1" applyBorder="1" applyAlignment="1">
      <alignment horizontal="center" vertical="center" wrapText="1"/>
    </xf>
    <xf numFmtId="56" fontId="5" fillId="4" borderId="4" xfId="9" quotePrefix="1" applyNumberFormat="1" applyFont="1" applyFill="1" applyBorder="1" applyAlignment="1">
      <alignment horizontal="center" vertical="center" wrapText="1"/>
    </xf>
    <xf numFmtId="56" fontId="5" fillId="4" borderId="0" xfId="9" applyNumberFormat="1" applyFont="1" applyFill="1" applyAlignment="1">
      <alignment horizontal="center" vertical="center" wrapText="1"/>
    </xf>
    <xf numFmtId="38" fontId="5" fillId="4" borderId="0" xfId="4" applyFont="1" applyFill="1" applyBorder="1" applyAlignment="1" applyProtection="1">
      <alignment vertical="center" wrapText="1"/>
    </xf>
    <xf numFmtId="38" fontId="5" fillId="4" borderId="192" xfId="4" applyFont="1" applyFill="1" applyBorder="1" applyAlignment="1" applyProtection="1">
      <alignment vertical="center" wrapText="1"/>
    </xf>
    <xf numFmtId="56" fontId="5" fillId="4" borderId="76" xfId="9" quotePrefix="1" applyNumberFormat="1" applyFont="1" applyFill="1" applyBorder="1" applyAlignment="1">
      <alignment horizontal="center" vertical="center" wrapText="1"/>
    </xf>
    <xf numFmtId="56" fontId="5" fillId="4" borderId="44" xfId="9" applyNumberFormat="1" applyFont="1" applyFill="1" applyBorder="1" applyAlignment="1">
      <alignment horizontal="center" vertical="center" wrapText="1"/>
    </xf>
    <xf numFmtId="56" fontId="5" fillId="4" borderId="31" xfId="9" quotePrefix="1" applyNumberFormat="1" applyFont="1" applyFill="1" applyBorder="1" applyAlignment="1">
      <alignment horizontal="center" vertical="center" wrapText="1"/>
    </xf>
    <xf numFmtId="56" fontId="5" fillId="4" borderId="44" xfId="9" quotePrefix="1" applyNumberFormat="1" applyFont="1" applyFill="1" applyBorder="1" applyAlignment="1">
      <alignment horizontal="center" vertical="center" wrapText="1"/>
    </xf>
    <xf numFmtId="38" fontId="5" fillId="4" borderId="12" xfId="4" applyFont="1" applyFill="1" applyBorder="1" applyAlignment="1" applyProtection="1">
      <alignment vertical="center" wrapText="1"/>
    </xf>
    <xf numFmtId="0" fontId="5" fillId="4" borderId="315" xfId="9" applyFont="1" applyFill="1" applyBorder="1" applyAlignment="1">
      <alignment horizontal="center" vertical="center" textRotation="255" wrapText="1"/>
    </xf>
    <xf numFmtId="0" fontId="5" fillId="4" borderId="44" xfId="9" applyFont="1" applyFill="1" applyBorder="1" applyAlignment="1">
      <alignment horizontal="center" vertical="center" textRotation="255" wrapText="1"/>
    </xf>
    <xf numFmtId="0" fontId="5" fillId="4" borderId="43" xfId="9" applyFont="1" applyFill="1" applyBorder="1" applyAlignment="1">
      <alignment horizontal="center" vertical="center" textRotation="255" wrapText="1"/>
    </xf>
    <xf numFmtId="38" fontId="5" fillId="0" borderId="268" xfId="9" applyNumberFormat="1" applyFont="1" applyBorder="1">
      <alignment vertical="center"/>
    </xf>
    <xf numFmtId="0" fontId="4" fillId="4" borderId="0" xfId="9" applyFont="1" applyFill="1">
      <alignment vertical="center"/>
    </xf>
    <xf numFmtId="0" fontId="5" fillId="12" borderId="14" xfId="9" applyFont="1" applyFill="1" applyBorder="1" applyAlignment="1">
      <alignment horizontal="right" vertical="center" wrapText="1"/>
    </xf>
    <xf numFmtId="0" fontId="5" fillId="12" borderId="16" xfId="9" applyFont="1" applyFill="1" applyBorder="1" applyAlignment="1">
      <alignment horizontal="right" vertical="center" wrapText="1"/>
    </xf>
    <xf numFmtId="0" fontId="5" fillId="12" borderId="69" xfId="9" applyFont="1" applyFill="1" applyBorder="1" applyAlignment="1">
      <alignment horizontal="right" vertical="center" wrapText="1"/>
    </xf>
    <xf numFmtId="0" fontId="5" fillId="12" borderId="38" xfId="9" applyFont="1" applyFill="1" applyBorder="1" applyAlignment="1">
      <alignment horizontal="right" vertical="center" wrapText="1"/>
    </xf>
    <xf numFmtId="0" fontId="5" fillId="4" borderId="316" xfId="9" applyFont="1" applyFill="1" applyBorder="1" applyAlignment="1">
      <alignment horizontal="center" vertical="center" wrapText="1"/>
    </xf>
    <xf numFmtId="0" fontId="5" fillId="4" borderId="32" xfId="9" applyFont="1" applyFill="1" applyBorder="1" applyAlignment="1">
      <alignment horizontal="center" vertical="center" wrapText="1"/>
    </xf>
    <xf numFmtId="38" fontId="5" fillId="4" borderId="0" xfId="4" applyFont="1" applyFill="1" applyBorder="1" applyAlignment="1" applyProtection="1">
      <alignment vertical="center" wrapText="1"/>
      <protection locked="0"/>
    </xf>
    <xf numFmtId="38" fontId="5" fillId="4" borderId="38" xfId="4" applyFont="1" applyFill="1" applyBorder="1" applyAlignment="1" applyProtection="1">
      <alignment vertical="center" wrapText="1"/>
      <protection locked="0"/>
    </xf>
    <xf numFmtId="0" fontId="10" fillId="4" borderId="33" xfId="9" applyFont="1" applyFill="1" applyBorder="1" applyAlignment="1">
      <alignment horizontal="center" vertical="center" wrapText="1" shrinkToFit="1"/>
    </xf>
    <xf numFmtId="0" fontId="10" fillId="4" borderId="34" xfId="9" applyFont="1" applyFill="1" applyBorder="1" applyAlignment="1">
      <alignment horizontal="center" vertical="center" wrapText="1" shrinkToFit="1"/>
    </xf>
    <xf numFmtId="0" fontId="11" fillId="4" borderId="0" xfId="9" applyFont="1" applyFill="1" applyAlignment="1">
      <alignment horizontal="center" vertical="center"/>
    </xf>
    <xf numFmtId="0" fontId="5" fillId="12" borderId="21" xfId="9" applyFont="1" applyFill="1" applyBorder="1" applyAlignment="1">
      <alignment horizontal="right" vertical="center" wrapText="1"/>
    </xf>
    <xf numFmtId="0" fontId="5" fillId="12" borderId="305" xfId="9" applyFont="1" applyFill="1" applyBorder="1" applyAlignment="1">
      <alignment horizontal="right" vertical="center" wrapText="1"/>
    </xf>
    <xf numFmtId="0" fontId="5" fillId="4" borderId="317" xfId="9" applyFont="1" applyFill="1" applyBorder="1" applyAlignment="1">
      <alignment horizontal="center" vertical="center" wrapText="1"/>
    </xf>
    <xf numFmtId="0" fontId="5" fillId="4" borderId="0" xfId="9" applyFont="1" applyFill="1" applyAlignment="1">
      <alignment horizontal="center" vertical="center"/>
    </xf>
    <xf numFmtId="0" fontId="9" fillId="4" borderId="0" xfId="9" applyFont="1" applyFill="1" applyAlignment="1">
      <alignment horizontal="center" vertical="center"/>
    </xf>
    <xf numFmtId="0" fontId="5" fillId="4" borderId="0" xfId="9" applyFont="1" applyFill="1" applyAlignment="1">
      <alignment horizontal="right" vertical="center"/>
    </xf>
    <xf numFmtId="0" fontId="5" fillId="4" borderId="18" xfId="9" applyFont="1" applyFill="1" applyBorder="1" applyAlignment="1">
      <alignment horizontal="center" vertical="center" wrapText="1"/>
    </xf>
    <xf numFmtId="0" fontId="5" fillId="4" borderId="2" xfId="9" applyFont="1" applyFill="1" applyBorder="1" applyAlignment="1">
      <alignment horizontal="center" vertical="center" wrapText="1"/>
    </xf>
    <xf numFmtId="0" fontId="5" fillId="4" borderId="245" xfId="9" applyFont="1" applyFill="1" applyBorder="1" applyAlignment="1">
      <alignment horizontal="center" vertical="center" wrapText="1"/>
    </xf>
    <xf numFmtId="0" fontId="5" fillId="4" borderId="263" xfId="9" applyFont="1" applyFill="1" applyBorder="1" applyAlignment="1">
      <alignment horizontal="center" vertical="center" wrapText="1"/>
    </xf>
    <xf numFmtId="56" fontId="5" fillId="4" borderId="320" xfId="9" quotePrefix="1" applyNumberFormat="1" applyFont="1" applyFill="1" applyBorder="1" applyAlignment="1">
      <alignment horizontal="center" vertical="center" wrapText="1"/>
    </xf>
    <xf numFmtId="56" fontId="5" fillId="4" borderId="321" xfId="9" quotePrefix="1" applyNumberFormat="1" applyFont="1" applyFill="1" applyBorder="1" applyAlignment="1">
      <alignment horizontal="center" vertical="center" wrapText="1"/>
    </xf>
    <xf numFmtId="0" fontId="5" fillId="4" borderId="151" xfId="9" applyFont="1" applyFill="1" applyBorder="1" applyAlignment="1">
      <alignment horizontal="center" vertical="center" wrapText="1"/>
    </xf>
    <xf numFmtId="0" fontId="5" fillId="4" borderId="35" xfId="9" applyFont="1" applyFill="1" applyBorder="1" applyAlignment="1">
      <alignment horizontal="center" vertical="center" wrapText="1"/>
    </xf>
    <xf numFmtId="0" fontId="5" fillId="4" borderId="322" xfId="9" applyFont="1" applyFill="1" applyBorder="1" applyAlignment="1">
      <alignment horizontal="center" vertical="center" wrapText="1"/>
    </xf>
    <xf numFmtId="0" fontId="5" fillId="4" borderId="41" xfId="9" applyFont="1" applyFill="1" applyBorder="1" applyAlignment="1">
      <alignment horizontal="center" vertical="center" wrapText="1"/>
    </xf>
    <xf numFmtId="0" fontId="5" fillId="4" borderId="152" xfId="9" applyFont="1" applyFill="1" applyBorder="1" applyAlignment="1">
      <alignment horizontal="center" vertical="center" wrapText="1"/>
    </xf>
    <xf numFmtId="0" fontId="5" fillId="4" borderId="323" xfId="9" applyFont="1" applyFill="1" applyBorder="1" applyAlignment="1">
      <alignment horizontal="center" vertical="center" wrapText="1"/>
    </xf>
    <xf numFmtId="0" fontId="11" fillId="4" borderId="0" xfId="9" applyFont="1" applyFill="1" applyAlignment="1">
      <alignment vertical="top" wrapText="1"/>
    </xf>
    <xf numFmtId="0" fontId="5" fillId="4" borderId="319" xfId="9" applyFont="1" applyFill="1" applyBorder="1" applyAlignment="1">
      <alignment horizontal="center" vertical="center" wrapText="1"/>
    </xf>
    <xf numFmtId="0" fontId="5" fillId="4" borderId="65" xfId="9" applyFont="1" applyFill="1" applyBorder="1" applyAlignment="1">
      <alignment horizontal="center" vertical="center" wrapText="1"/>
    </xf>
    <xf numFmtId="0" fontId="5" fillId="4" borderId="0" xfId="9" applyFont="1" applyFill="1">
      <alignment vertical="center"/>
    </xf>
    <xf numFmtId="0" fontId="5" fillId="4" borderId="47" xfId="9" applyFont="1" applyFill="1" applyBorder="1" applyAlignment="1">
      <alignment horizontal="center" vertical="center" wrapText="1"/>
    </xf>
    <xf numFmtId="0" fontId="5" fillId="4" borderId="0" xfId="9" applyFont="1" applyFill="1" applyAlignment="1">
      <alignment horizontal="left" vertical="center"/>
    </xf>
    <xf numFmtId="0" fontId="91" fillId="0" borderId="0" xfId="8" applyFont="1">
      <alignment vertical="center"/>
    </xf>
    <xf numFmtId="0" fontId="67" fillId="0" borderId="1" xfId="8" applyFont="1" applyBorder="1" applyAlignment="1">
      <alignment horizontal="justify" vertical="top" wrapText="1"/>
    </xf>
    <xf numFmtId="0" fontId="64" fillId="0" borderId="34" xfId="8" applyFont="1" applyBorder="1" applyAlignment="1">
      <alignment horizontal="justify" vertical="center" wrapText="1"/>
    </xf>
    <xf numFmtId="0" fontId="66" fillId="0" borderId="1" xfId="8" applyFont="1" applyBorder="1" applyAlignment="1">
      <alignment horizontal="justify" vertical="center" wrapText="1"/>
    </xf>
    <xf numFmtId="0" fontId="68" fillId="0" borderId="33" xfId="8" applyFont="1" applyBorder="1" applyAlignment="1">
      <alignment horizontal="left" vertical="center" wrapText="1"/>
    </xf>
    <xf numFmtId="0" fontId="68" fillId="0" borderId="42" xfId="8" applyFont="1" applyBorder="1" applyAlignment="1">
      <alignment horizontal="left" vertical="center" wrapText="1"/>
    </xf>
    <xf numFmtId="0" fontId="68" fillId="0" borderId="34" xfId="8" applyFont="1" applyBorder="1" applyAlignment="1">
      <alignment horizontal="left" vertical="center" wrapText="1"/>
    </xf>
    <xf numFmtId="180" fontId="10" fillId="0" borderId="19" xfId="8" applyNumberFormat="1" applyFont="1" applyBorder="1" applyAlignment="1">
      <alignment horizontal="left" vertical="center" indent="1"/>
    </xf>
    <xf numFmtId="180" fontId="10" fillId="0" borderId="33" xfId="8" applyNumberFormat="1" applyFont="1" applyBorder="1" applyAlignment="1">
      <alignment horizontal="left" vertical="center" indent="1"/>
    </xf>
    <xf numFmtId="180" fontId="10" fillId="0" borderId="42" xfId="8" applyNumberFormat="1" applyFont="1" applyBorder="1" applyAlignment="1">
      <alignment horizontal="left" vertical="center" indent="1"/>
    </xf>
    <xf numFmtId="180" fontId="10" fillId="0" borderId="34" xfId="8" applyNumberFormat="1" applyFont="1" applyBorder="1" applyAlignment="1">
      <alignment horizontal="left" vertical="center" indent="1"/>
    </xf>
    <xf numFmtId="180" fontId="10" fillId="0" borderId="33" xfId="8" applyNumberFormat="1" applyFont="1" applyBorder="1" applyAlignment="1">
      <alignment horizontal="center" vertical="center"/>
    </xf>
    <xf numFmtId="180" fontId="10" fillId="0" borderId="42" xfId="8" applyNumberFormat="1" applyFont="1" applyBorder="1" applyAlignment="1">
      <alignment horizontal="center" vertical="center"/>
    </xf>
    <xf numFmtId="180" fontId="10" fillId="0" borderId="34" xfId="8" applyNumberFormat="1" applyFont="1" applyBorder="1" applyAlignment="1">
      <alignment horizontal="center" vertical="center"/>
    </xf>
    <xf numFmtId="195" fontId="4" fillId="0" borderId="16" xfId="1" applyNumberFormat="1" applyFont="1" applyFill="1" applyBorder="1" applyAlignment="1">
      <alignment horizontal="center" vertical="center" wrapText="1"/>
    </xf>
    <xf numFmtId="195" fontId="4" fillId="0" borderId="38" xfId="1" applyNumberFormat="1" applyFont="1" applyFill="1" applyBorder="1" applyAlignment="1">
      <alignment horizontal="center" vertical="center" wrapText="1"/>
    </xf>
    <xf numFmtId="0" fontId="68" fillId="0" borderId="1" xfId="8" applyFont="1" applyBorder="1" applyAlignment="1">
      <alignment horizontal="left" vertical="center" wrapText="1"/>
    </xf>
    <xf numFmtId="0" fontId="65" fillId="0" borderId="0" xfId="8" applyFont="1" applyAlignment="1">
      <alignment horizontal="left" wrapText="1"/>
    </xf>
    <xf numFmtId="0" fontId="4" fillId="0" borderId="0" xfId="8" applyFont="1" applyAlignment="1">
      <alignment horizontal="left" vertical="top"/>
    </xf>
    <xf numFmtId="0" fontId="85" fillId="0" borderId="89" xfId="8" applyFont="1" applyBorder="1" applyAlignment="1">
      <alignment horizontal="center" vertical="center" wrapText="1"/>
    </xf>
    <xf numFmtId="0" fontId="85" fillId="0" borderId="77" xfId="8" applyFont="1" applyBorder="1" applyAlignment="1">
      <alignment horizontal="center" vertical="center" wrapText="1"/>
    </xf>
    <xf numFmtId="0" fontId="68" fillId="0" borderId="125" xfId="8" applyFont="1" applyBorder="1" applyAlignment="1">
      <alignment horizontal="center" vertical="center" wrapText="1"/>
    </xf>
    <xf numFmtId="0" fontId="68" fillId="0" borderId="376" xfId="8" applyFont="1" applyBorder="1" applyAlignment="1">
      <alignment horizontal="center" vertical="center" wrapText="1"/>
    </xf>
    <xf numFmtId="0" fontId="85" fillId="0" borderId="146" xfId="8" applyFont="1" applyBorder="1" applyAlignment="1">
      <alignment horizontal="center" vertical="center" wrapText="1"/>
    </xf>
    <xf numFmtId="0" fontId="69" fillId="0" borderId="1" xfId="8" applyFont="1" applyBorder="1" applyAlignment="1">
      <alignment vertical="center" wrapText="1"/>
    </xf>
    <xf numFmtId="0" fontId="68" fillId="0" borderId="1" xfId="8" applyFont="1" applyBorder="1" applyAlignment="1">
      <alignment horizontal="center" vertical="center" wrapText="1"/>
    </xf>
    <xf numFmtId="0" fontId="65" fillId="0" borderId="33" xfId="8" applyFont="1" applyBorder="1" applyAlignment="1">
      <alignment horizontal="left" vertical="center" wrapText="1" indent="1"/>
    </xf>
    <xf numFmtId="0" fontId="65" fillId="0" borderId="42" xfId="8" applyFont="1" applyBorder="1" applyAlignment="1">
      <alignment horizontal="left" vertical="center" wrapText="1" indent="1"/>
    </xf>
    <xf numFmtId="0" fontId="65" fillId="0" borderId="34" xfId="8" applyFont="1" applyBorder="1" applyAlignment="1">
      <alignment horizontal="left" vertical="center" wrapText="1" indent="1"/>
    </xf>
    <xf numFmtId="0" fontId="69" fillId="0" borderId="33" xfId="8" applyFont="1" applyBorder="1" applyAlignment="1">
      <alignment vertical="center" wrapText="1"/>
    </xf>
    <xf numFmtId="0" fontId="69" fillId="0" borderId="42" xfId="8" applyFont="1" applyBorder="1" applyAlignment="1">
      <alignment vertical="center" wrapText="1"/>
    </xf>
    <xf numFmtId="0" fontId="69" fillId="0" borderId="34" xfId="8" applyFont="1" applyBorder="1" applyAlignment="1">
      <alignment vertical="center" wrapText="1"/>
    </xf>
    <xf numFmtId="38" fontId="3" fillId="0" borderId="1" xfId="5" applyFont="1" applyBorder="1" applyAlignment="1">
      <alignment horizontal="center" vertical="center"/>
    </xf>
    <xf numFmtId="0" fontId="3" fillId="0" borderId="264" xfId="8" applyFont="1" applyBorder="1" applyAlignment="1">
      <alignment horizontal="center" vertical="center"/>
    </xf>
    <xf numFmtId="38" fontId="3" fillId="0" borderId="379" xfId="5" applyFont="1" applyBorder="1" applyAlignment="1">
      <alignment horizontal="center" vertical="center" wrapText="1"/>
    </xf>
    <xf numFmtId="38" fontId="3" fillId="0" borderId="380" xfId="5" applyFont="1" applyBorder="1" applyAlignment="1">
      <alignment horizontal="center" vertical="center" wrapText="1"/>
    </xf>
    <xf numFmtId="0" fontId="3" fillId="0" borderId="125" xfId="8" applyFont="1" applyBorder="1" applyAlignment="1">
      <alignment horizontal="center" vertical="center"/>
    </xf>
    <xf numFmtId="0" fontId="3" fillId="0" borderId="89" xfId="8" applyFont="1" applyBorder="1" applyAlignment="1">
      <alignment horizontal="center" vertical="center"/>
    </xf>
    <xf numFmtId="0" fontId="3" fillId="0" borderId="296" xfId="8" applyFont="1" applyBorder="1" applyAlignment="1">
      <alignment horizontal="center" vertical="center"/>
    </xf>
    <xf numFmtId="38" fontId="3" fillId="0" borderId="381" xfId="5" applyFont="1" applyBorder="1" applyAlignment="1">
      <alignment horizontal="center" vertical="center"/>
    </xf>
    <xf numFmtId="38" fontId="3" fillId="0" borderId="382" xfId="5" applyFont="1" applyBorder="1" applyAlignment="1">
      <alignment horizontal="center" vertical="center"/>
    </xf>
    <xf numFmtId="38" fontId="3" fillId="0" borderId="383" xfId="5" applyFont="1" applyBorder="1" applyAlignment="1">
      <alignment horizontal="center" vertical="center"/>
    </xf>
    <xf numFmtId="0" fontId="3" fillId="0" borderId="1" xfId="8" applyFont="1" applyBorder="1" applyAlignment="1">
      <alignment horizontal="center" vertical="center"/>
    </xf>
    <xf numFmtId="0" fontId="3" fillId="0" borderId="33" xfId="8" applyFont="1" applyBorder="1" applyAlignment="1">
      <alignment horizontal="center" vertical="center"/>
    </xf>
    <xf numFmtId="0" fontId="3" fillId="0" borderId="42" xfId="8" applyFont="1" applyBorder="1" applyAlignment="1">
      <alignment horizontal="center" vertical="center"/>
    </xf>
    <xf numFmtId="0" fontId="3" fillId="0" borderId="377" xfId="8" applyFont="1" applyBorder="1" applyAlignment="1">
      <alignment horizontal="center" vertical="center"/>
    </xf>
    <xf numFmtId="0" fontId="3" fillId="0" borderId="378" xfId="8" applyFont="1" applyBorder="1" applyAlignment="1">
      <alignment horizontal="center" vertical="center"/>
    </xf>
    <xf numFmtId="0" fontId="3" fillId="0" borderId="34" xfId="8" applyFont="1" applyBorder="1" applyAlignment="1">
      <alignment horizontal="center" vertical="center"/>
    </xf>
    <xf numFmtId="0" fontId="52" fillId="0" borderId="0" xfId="8" applyFont="1" applyAlignment="1">
      <alignment horizontal="center" vertical="center"/>
    </xf>
    <xf numFmtId="0" fontId="3" fillId="0" borderId="1" xfId="5" applyNumberFormat="1" applyFont="1" applyBorder="1" applyAlignment="1">
      <alignment vertical="center" wrapText="1"/>
    </xf>
    <xf numFmtId="0" fontId="3" fillId="0" borderId="262" xfId="5" applyNumberFormat="1" applyFont="1" applyBorder="1" applyAlignment="1">
      <alignment vertical="center" wrapText="1"/>
    </xf>
    <xf numFmtId="0" fontId="3" fillId="0" borderId="43" xfId="5" applyNumberFormat="1" applyFont="1" applyBorder="1" applyAlignment="1">
      <alignment vertical="center" wrapText="1"/>
    </xf>
    <xf numFmtId="0" fontId="5" fillId="0" borderId="386" xfId="12" applyFont="1" applyBorder="1" applyAlignment="1">
      <alignment horizontal="center" vertical="center"/>
    </xf>
    <xf numFmtId="0" fontId="5" fillId="0" borderId="386" xfId="12" applyFont="1" applyBorder="1" applyAlignment="1">
      <alignment horizontal="left" vertical="center" wrapText="1"/>
    </xf>
    <xf numFmtId="0" fontId="5" fillId="0" borderId="391" xfId="12" applyFont="1" applyBorder="1" applyAlignment="1">
      <alignment horizontal="center" vertical="center"/>
    </xf>
    <xf numFmtId="0" fontId="5" fillId="0" borderId="392" xfId="12" applyFont="1" applyBorder="1" applyAlignment="1">
      <alignment horizontal="center" vertical="center"/>
    </xf>
    <xf numFmtId="0" fontId="5" fillId="0" borderId="0" xfId="12" applyFont="1" applyAlignment="1">
      <alignment vertical="top" wrapText="1"/>
    </xf>
    <xf numFmtId="0" fontId="5" fillId="0" borderId="390" xfId="12" applyFont="1" applyBorder="1" applyAlignment="1">
      <alignment horizontal="center" vertical="center"/>
    </xf>
    <xf numFmtId="0" fontId="5" fillId="0" borderId="395" xfId="12" applyFont="1" applyBorder="1" applyAlignment="1">
      <alignment horizontal="center" vertical="center"/>
    </xf>
    <xf numFmtId="0" fontId="5" fillId="0" borderId="396" xfId="12" applyFont="1" applyBorder="1" applyAlignment="1">
      <alignment horizontal="center" vertical="center"/>
    </xf>
    <xf numFmtId="0" fontId="53" fillId="0" borderId="0" xfId="12" applyFont="1" applyAlignment="1">
      <alignment horizontal="center" vertical="center"/>
    </xf>
    <xf numFmtId="38" fontId="53" fillId="0" borderId="0" xfId="6" applyFont="1" applyAlignment="1">
      <alignment horizontal="right" vertical="center"/>
    </xf>
    <xf numFmtId="0" fontId="5" fillId="0" borderId="0" xfId="12" applyFont="1" applyAlignment="1">
      <alignment horizontal="right" vertical="center"/>
    </xf>
    <xf numFmtId="0" fontId="5" fillId="0" borderId="0" xfId="12" applyFont="1">
      <alignment vertical="center"/>
    </xf>
    <xf numFmtId="0" fontId="5" fillId="0" borderId="0" xfId="12" applyFont="1" applyAlignment="1">
      <alignment horizontal="left" vertical="center" wrapText="1"/>
    </xf>
  </cellXfs>
  <cellStyles count="20">
    <cellStyle name="パーセント" xfId="1" builtinId="5"/>
    <cellStyle name="パーセント 2" xfId="2" xr:uid="{00000000-0005-0000-0000-000001000000}"/>
    <cellStyle name="パーセント 4" xfId="19" xr:uid="{E94BD93C-A747-49BB-8898-BAD0F098D14E}"/>
    <cellStyle name="桁区切り" xfId="3" builtinId="6"/>
    <cellStyle name="桁区切り 2" xfId="4" xr:uid="{00000000-0005-0000-0000-000003000000}"/>
    <cellStyle name="桁区切り 3" xfId="5" xr:uid="{00000000-0005-0000-0000-000004000000}"/>
    <cellStyle name="桁区切り 3 2" xfId="6" xr:uid="{00000000-0005-0000-0000-000005000000}"/>
    <cellStyle name="桁区切り 4" xfId="17" xr:uid="{92D9D410-2AB5-4504-9D15-70CC9E327BA1}"/>
    <cellStyle name="桁区切り 5" xfId="18" xr:uid="{E8CB200D-1C66-4357-8471-2D84C014F68F}"/>
    <cellStyle name="標準" xfId="0" builtinId="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3 3" xfId="12" xr:uid="{00000000-0005-0000-0000-00000C000000}"/>
    <cellStyle name="標準 4" xfId="13" xr:uid="{00000000-0005-0000-0000-00000D000000}"/>
    <cellStyle name="標準 5" xfId="14" xr:uid="{00000000-0005-0000-0000-00000E000000}"/>
    <cellStyle name="標準 5 2" xfId="15" xr:uid="{00000000-0005-0000-0000-00000F000000}"/>
    <cellStyle name="標準 6" xfId="16" xr:uid="{2D7C36B1-A975-4176-AFBE-EFAFAC146F00}"/>
  </cellStyles>
  <dxfs count="9">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ont>
        <color theme="0"/>
      </font>
    </dxf>
  </dxfs>
  <tableStyles count="0" defaultTableStyle="TableStyleMedium2" defaultPivotStyle="PivotStyleLight16"/>
  <colors>
    <mruColors>
      <color rgb="FFFFFFCC"/>
      <color rgb="FFD9D9D9"/>
      <color rgb="FF99FF99"/>
      <color rgb="FF99FF66"/>
      <color rgb="FF00FFFF"/>
      <color rgb="FF3333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AB$3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AE$45" lockText="1" noThreeD="1"/>
</file>

<file path=xl/ctrlProps/ctrlProp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H="1" flipV="1">
          <a:off x="0" y="4924425"/>
          <a:ext cx="0" cy="0"/>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571500</xdr:colOff>
          <xdr:row>30</xdr:row>
          <xdr:rowOff>12700</xdr:rowOff>
        </xdr:from>
        <xdr:to>
          <xdr:col>24</xdr:col>
          <xdr:colOff>241300</xdr:colOff>
          <xdr:row>31</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533400</xdr:colOff>
          <xdr:row>30</xdr:row>
          <xdr:rowOff>0</xdr:rowOff>
        </xdr:from>
        <xdr:to>
          <xdr:col>26</xdr:col>
          <xdr:colOff>203200</xdr:colOff>
          <xdr:row>31</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571500</xdr:colOff>
          <xdr:row>45</xdr:row>
          <xdr:rowOff>12700</xdr:rowOff>
        </xdr:from>
        <xdr:to>
          <xdr:col>27</xdr:col>
          <xdr:colOff>241300</xdr:colOff>
          <xdr:row>46</xdr:row>
          <xdr:rowOff>69850</xdr:rowOff>
        </xdr:to>
        <xdr:sp macro="" textlink="">
          <xdr:nvSpPr>
            <xdr:cNvPr id="59393" name="Option Button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533400</xdr:colOff>
          <xdr:row>45</xdr:row>
          <xdr:rowOff>0</xdr:rowOff>
        </xdr:from>
        <xdr:to>
          <xdr:col>29</xdr:col>
          <xdr:colOff>203200</xdr:colOff>
          <xdr:row>46</xdr:row>
          <xdr:rowOff>57150</xdr:rowOff>
        </xdr:to>
        <xdr:sp macro="" textlink="">
          <xdr:nvSpPr>
            <xdr:cNvPr id="59394" name="Option Button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23</xdr:col>
      <xdr:colOff>133496</xdr:colOff>
      <xdr:row>17</xdr:row>
      <xdr:rowOff>76200</xdr:rowOff>
    </xdr:from>
    <xdr:to>
      <xdr:col>24</xdr:col>
      <xdr:colOff>238271</xdr:colOff>
      <xdr:row>19</xdr:row>
      <xdr:rowOff>57150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581921" y="4191000"/>
          <a:ext cx="733425"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10026</xdr:colOff>
      <xdr:row>41</xdr:row>
      <xdr:rowOff>5953</xdr:rowOff>
    </xdr:from>
    <xdr:to>
      <xdr:col>13</xdr:col>
      <xdr:colOff>601267</xdr:colOff>
      <xdr:row>54</xdr:row>
      <xdr:rowOff>170447</xdr:rowOff>
    </xdr:to>
    <xdr:cxnSp macro="">
      <xdr:nvCxnSpPr>
        <xdr:cNvPr id="2" name="直線コネクタ 1">
          <a:extLst>
            <a:ext uri="{FF2B5EF4-FFF2-40B4-BE49-F238E27FC236}">
              <a16:creationId xmlns:a16="http://schemas.microsoft.com/office/drawing/2014/main" id="{00000000-0008-0000-1300-000002000000}"/>
            </a:ext>
          </a:extLst>
        </xdr:cNvPr>
        <xdr:cNvCxnSpPr/>
      </xdr:nvCxnSpPr>
      <xdr:spPr>
        <a:xfrm flipH="1">
          <a:off x="10026" y="8733861"/>
          <a:ext cx="6566925" cy="25507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209550</xdr:colOff>
      <xdr:row>12</xdr:row>
      <xdr:rowOff>0</xdr:rowOff>
    </xdr:from>
    <xdr:to>
      <xdr:col>9</xdr:col>
      <xdr:colOff>857249</xdr:colOff>
      <xdr:row>31</xdr:row>
      <xdr:rowOff>190500</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9550" y="3467100"/>
          <a:ext cx="6115049" cy="561975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＜記入上の留意点＞</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①参考様式</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及び参考様式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に記載する「設備別の改修割合」の計算根拠を記載してください。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②参考様式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または参考様式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の分類ごとに、省エネ量・省エネ率の計算根拠を記載してください。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③計算根拠は、改修前と改修後の仕様等の変更内容がわかるように明記し、電卓等の手計算で計算過程を追えるように記載してください。（計算結果のみの記載は不可）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④効果の算定にあたっては、経年劣化等は考慮せず、改修前と改修後の機器効率等は定格値を用いて効果を計算してください。なお、建物における設備機器の使用実態を踏まえて定格以外の部分負荷時の効率、年間を通して運転時間等に合わせた効率による比較も可とします。ただし、部分負荷時の効率を用いて効果を算定する場合は、部分負荷を採用する合理的な前提条件を必ず明記するとともに、改修前と改修後の算定方法は必ず同等程度の基準を使用と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⑤躯体改修について、省エネ量の計算が困難な場合は「参考様式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」の「簡易計算」による数値を見なし省エネ率をして参照することが可能です。</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⑥設備改修について、分類ごとのエネルギー消費量を推定るすことが困難な場合は「参考様式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」のエネルギー消費割合の数値を参照することが可能です。この場合、「参考様式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」の数値を参照している旨を明記してください。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⑦複数棟を提案する場合、建物ごとに計算根拠を記載してください。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⑧日射調整フィルムを採用する場合は、参考様式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に省エネ率の計算根拠を記載し、シミュレーション効果等が確認できる効果を添付してください。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⑨省エネ改修を実施する設備の主な仕様を記載した一覧表を新たに導入する設備の主な仕様を記載した一覧表を別添資料として機器一覧表の記入例を参考に提示してください。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⑩太陽光発電設備導入に伴う発電量を省エネ量に加算することはできません。</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403225</xdr:colOff>
      <xdr:row>24</xdr:row>
      <xdr:rowOff>182786</xdr:rowOff>
    </xdr:from>
    <xdr:to>
      <xdr:col>15</xdr:col>
      <xdr:colOff>771843</xdr:colOff>
      <xdr:row>31</xdr:row>
      <xdr:rowOff>147068</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3056618" y="5067750"/>
          <a:ext cx="4940618" cy="1297782"/>
        </a:xfrm>
        <a:prstGeom prst="rect">
          <a:avLst/>
        </a:prstGeom>
        <a:solidFill>
          <a:srgbClr val="FFFFCC"/>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300"/>
            </a:lnSpc>
          </a:pPr>
          <a:r>
            <a:rPr kumimoji="1" lang="ja-JP" altLang="en-US" sz="2000" b="1">
              <a:solidFill>
                <a:srgbClr val="FF0000"/>
              </a:solidFill>
            </a:rPr>
            <a:t>ビルマルチ用やパッケージ用エアコンの場合は、二次側の消費量は熱源シートにまとめて記入をしても結構です。</a:t>
          </a:r>
          <a:endParaRPr kumimoji="1" lang="en-US" altLang="ja-JP" sz="20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142876</xdr:colOff>
      <xdr:row>25</xdr:row>
      <xdr:rowOff>0</xdr:rowOff>
    </xdr:from>
    <xdr:to>
      <xdr:col>9</xdr:col>
      <xdr:colOff>942975</xdr:colOff>
      <xdr:row>31</xdr:row>
      <xdr:rowOff>114300</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361951" y="7553325"/>
          <a:ext cx="6048374" cy="148590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①設備単体を計測する場合、その計測の方法（計測点、データ記録方法、管理上の取り扱い等）を記載してください。</a:t>
          </a: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②設備単体のエネルギー計測を行う場合、その方法の確認を行うため、必要に応じて単線結線図、設備系統図等に、計測点及びデータ記録方法等を図示したもの（</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４サイズ又は</a:t>
          </a:r>
          <a:r>
            <a:rPr kumimoji="1" lang="en-US" altLang="ja-JP" sz="1100">
              <a:latin typeface="ＭＳ Ｐゴシック" panose="020B0600070205080204" pitchFamily="50" charset="-128"/>
              <a:ea typeface="ＭＳ Ｐゴシック" panose="020B0600070205080204" pitchFamily="50" charset="-128"/>
            </a:rPr>
            <a:t>A3</a:t>
          </a:r>
          <a:r>
            <a:rPr kumimoji="1" lang="ja-JP" altLang="en-US" sz="1100">
              <a:latin typeface="ＭＳ Ｐゴシック" panose="020B0600070205080204" pitchFamily="50" charset="-128"/>
              <a:ea typeface="ＭＳ Ｐゴシック" panose="020B0600070205080204" pitchFamily="50" charset="-128"/>
            </a:rPr>
            <a:t>サイズ）を別添資料として添付してください。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3</xdr:row>
      <xdr:rowOff>9525</xdr:rowOff>
    </xdr:from>
    <xdr:to>
      <xdr:col>5</xdr:col>
      <xdr:colOff>457200</xdr:colOff>
      <xdr:row>10</xdr:row>
      <xdr:rowOff>247650</xdr:rowOff>
    </xdr:to>
    <xdr:cxnSp macro="">
      <xdr:nvCxnSpPr>
        <xdr:cNvPr id="4485" name="直線コネクタ 2">
          <a:extLst>
            <a:ext uri="{FF2B5EF4-FFF2-40B4-BE49-F238E27FC236}">
              <a16:creationId xmlns:a16="http://schemas.microsoft.com/office/drawing/2014/main" id="{00000000-0008-0000-2C00-000085110000}"/>
            </a:ext>
          </a:extLst>
        </xdr:cNvPr>
        <xdr:cNvCxnSpPr>
          <a:cxnSpLocks noChangeShapeType="1"/>
        </xdr:cNvCxnSpPr>
      </xdr:nvCxnSpPr>
      <xdr:spPr bwMode="auto">
        <a:xfrm flipV="1">
          <a:off x="19050" y="514350"/>
          <a:ext cx="7115175" cy="1747838"/>
        </a:xfrm>
        <a:prstGeom prst="line">
          <a:avLst/>
        </a:prstGeom>
        <a:noFill/>
        <a:ln w="6350" algn="ctr">
          <a:solidFill>
            <a:srgbClr val="7F7F7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323848</xdr:colOff>
      <xdr:row>31</xdr:row>
      <xdr:rowOff>233363</xdr:rowOff>
    </xdr:from>
    <xdr:to>
      <xdr:col>3</xdr:col>
      <xdr:colOff>2228453</xdr:colOff>
      <xdr:row>35</xdr:row>
      <xdr:rowOff>19050</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3676648" y="8805863"/>
          <a:ext cx="2876155" cy="1004887"/>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rgbClr val="FF0000"/>
              </a:solidFill>
              <a:latin typeface="ＭＳ 明朝" panose="02020609040205080304" pitchFamily="17" charset="-128"/>
              <a:ea typeface="ＭＳ 明朝" panose="02020609040205080304" pitchFamily="17" charset="-128"/>
            </a:rPr>
            <a:t>確認欄の「</a:t>
          </a:r>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」の書類については、</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交付申請時より変更があるもののみ</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提出してください。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3</xdr:row>
      <xdr:rowOff>19050</xdr:rowOff>
    </xdr:from>
    <xdr:to>
      <xdr:col>4</xdr:col>
      <xdr:colOff>523875</xdr:colOff>
      <xdr:row>10</xdr:row>
      <xdr:rowOff>247650</xdr:rowOff>
    </xdr:to>
    <xdr:cxnSp macro="">
      <xdr:nvCxnSpPr>
        <xdr:cNvPr id="8388" name="直線コネクタ 2">
          <a:extLst>
            <a:ext uri="{FF2B5EF4-FFF2-40B4-BE49-F238E27FC236}">
              <a16:creationId xmlns:a16="http://schemas.microsoft.com/office/drawing/2014/main" id="{00000000-0008-0000-3000-0000C4200000}"/>
            </a:ext>
          </a:extLst>
        </xdr:cNvPr>
        <xdr:cNvCxnSpPr>
          <a:cxnSpLocks noChangeShapeType="1"/>
        </xdr:cNvCxnSpPr>
      </xdr:nvCxnSpPr>
      <xdr:spPr bwMode="auto">
        <a:xfrm flipV="1">
          <a:off x="19050" y="523875"/>
          <a:ext cx="7105650" cy="1738313"/>
        </a:xfrm>
        <a:prstGeom prst="line">
          <a:avLst/>
        </a:prstGeom>
        <a:noFill/>
        <a:ln w="6350" algn="ctr">
          <a:solidFill>
            <a:srgbClr val="7F7F7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176225</xdr:colOff>
      <xdr:row>9</xdr:row>
      <xdr:rowOff>185738</xdr:rowOff>
    </xdr:from>
    <xdr:to>
      <xdr:col>12</xdr:col>
      <xdr:colOff>545699</xdr:colOff>
      <xdr:row>11</xdr:row>
      <xdr:rowOff>40964</xdr:rowOff>
    </xdr:to>
    <xdr:sp macro="" textlink="">
      <xdr:nvSpPr>
        <xdr:cNvPr id="2" name="楕円 1">
          <a:extLst>
            <a:ext uri="{FF2B5EF4-FFF2-40B4-BE49-F238E27FC236}">
              <a16:creationId xmlns:a16="http://schemas.microsoft.com/office/drawing/2014/main" id="{00000000-0008-0000-3800-000002000000}"/>
            </a:ext>
          </a:extLst>
        </xdr:cNvPr>
        <xdr:cNvSpPr/>
      </xdr:nvSpPr>
      <xdr:spPr>
        <a:xfrm>
          <a:off x="6338900" y="4510088"/>
          <a:ext cx="360000" cy="3600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598542</xdr:colOff>
      <xdr:row>28</xdr:row>
      <xdr:rowOff>100014</xdr:rowOff>
    </xdr:from>
    <xdr:to>
      <xdr:col>12</xdr:col>
      <xdr:colOff>552450</xdr:colOff>
      <xdr:row>29</xdr:row>
      <xdr:rowOff>195264</xdr:rowOff>
    </xdr:to>
    <xdr:sp macro="" textlink="">
      <xdr:nvSpPr>
        <xdr:cNvPr id="2" name="楕円 1">
          <a:extLst>
            <a:ext uri="{FF2B5EF4-FFF2-40B4-BE49-F238E27FC236}">
              <a16:creationId xmlns:a16="http://schemas.microsoft.com/office/drawing/2014/main" id="{00000000-0008-0000-3B00-000002000000}"/>
            </a:ext>
          </a:extLst>
        </xdr:cNvPr>
        <xdr:cNvSpPr/>
      </xdr:nvSpPr>
      <xdr:spPr>
        <a:xfrm>
          <a:off x="6894567" y="6615114"/>
          <a:ext cx="687333"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sheetPr>
  <dimension ref="A2:U33"/>
  <sheetViews>
    <sheetView showGridLines="0" tabSelected="1" view="pageBreakPreview" zoomScaleNormal="100" zoomScaleSheetLayoutView="100" workbookViewId="0"/>
  </sheetViews>
  <sheetFormatPr defaultColWidth="5.59765625" defaultRowHeight="13" x14ac:dyDescent="0.2"/>
  <cols>
    <col min="1" max="16384" width="5.59765625" style="13"/>
  </cols>
  <sheetData>
    <row r="2" spans="1:17" ht="21" x14ac:dyDescent="0.2">
      <c r="A2" s="1868" t="s">
        <v>1442</v>
      </c>
      <c r="B2" s="1868"/>
      <c r="C2" s="1868"/>
      <c r="D2" s="1868"/>
      <c r="E2" s="1868"/>
      <c r="F2" s="1868"/>
      <c r="G2" s="1868"/>
      <c r="H2" s="1868"/>
      <c r="I2" s="1868"/>
      <c r="J2" s="1868"/>
      <c r="K2" s="1868"/>
      <c r="L2" s="1868"/>
      <c r="M2" s="1868"/>
      <c r="N2" s="1868"/>
      <c r="O2" s="1868"/>
      <c r="P2" s="1868"/>
      <c r="Q2" s="1868"/>
    </row>
    <row r="3" spans="1:17" ht="21" x14ac:dyDescent="0.2">
      <c r="A3" s="1868" t="s">
        <v>123</v>
      </c>
      <c r="B3" s="1868"/>
      <c r="C3" s="1868"/>
      <c r="D3" s="1868"/>
      <c r="E3" s="1868"/>
      <c r="F3" s="1868"/>
      <c r="G3" s="1868"/>
      <c r="H3" s="1868"/>
      <c r="I3" s="1868"/>
      <c r="J3" s="1868"/>
      <c r="K3" s="1868"/>
      <c r="L3" s="1868"/>
      <c r="M3" s="1868"/>
      <c r="N3" s="1868"/>
      <c r="O3" s="1868"/>
      <c r="P3" s="1868"/>
      <c r="Q3" s="1868"/>
    </row>
    <row r="6" spans="1:17" x14ac:dyDescent="0.2">
      <c r="A6" s="13" t="s">
        <v>136</v>
      </c>
    </row>
    <row r="8" spans="1:17" x14ac:dyDescent="0.2">
      <c r="A8" s="13" t="s">
        <v>124</v>
      </c>
    </row>
    <row r="9" spans="1:17" x14ac:dyDescent="0.2">
      <c r="A9" s="13" t="s">
        <v>1593</v>
      </c>
    </row>
    <row r="10" spans="1:17" x14ac:dyDescent="0.2">
      <c r="A10" s="13" t="s">
        <v>1273</v>
      </c>
    </row>
    <row r="12" spans="1:17" ht="30" customHeight="1" x14ac:dyDescent="0.2">
      <c r="A12" s="1869" t="s">
        <v>125</v>
      </c>
      <c r="B12" s="1869"/>
      <c r="C12" s="1869"/>
      <c r="D12" s="1337">
        <v>22</v>
      </c>
      <c r="E12" s="14" t="s">
        <v>1453</v>
      </c>
      <c r="F12" s="1337" t="s">
        <v>137</v>
      </c>
      <c r="G12" s="1872"/>
      <c r="H12" s="1872"/>
      <c r="I12" s="1871"/>
      <c r="J12" s="1871"/>
      <c r="K12" s="1871"/>
      <c r="L12" s="1871"/>
      <c r="M12" s="1871"/>
      <c r="N12" s="1871"/>
      <c r="O12" s="1871"/>
      <c r="P12" s="1871"/>
      <c r="Q12" s="1871"/>
    </row>
    <row r="13" spans="1:17" ht="30" customHeight="1" x14ac:dyDescent="0.2">
      <c r="A13" s="1869" t="s">
        <v>126</v>
      </c>
      <c r="B13" s="1869"/>
      <c r="C13" s="1869"/>
      <c r="D13" s="1870"/>
      <c r="E13" s="1870"/>
      <c r="F13" s="1870"/>
      <c r="G13" s="1870"/>
      <c r="H13" s="1870"/>
      <c r="I13" s="1870"/>
      <c r="J13" s="1870"/>
      <c r="K13" s="1870"/>
      <c r="L13" s="1870"/>
      <c r="M13" s="1870"/>
      <c r="N13" s="1870"/>
      <c r="O13" s="1870"/>
      <c r="P13" s="1870"/>
      <c r="Q13" s="1870"/>
    </row>
    <row r="15" spans="1:17" ht="30" customHeight="1" x14ac:dyDescent="0.2">
      <c r="A15" s="1875" t="s">
        <v>127</v>
      </c>
      <c r="B15" s="1875"/>
      <c r="C15" s="1875"/>
      <c r="D15" s="1869" t="s">
        <v>138</v>
      </c>
      <c r="E15" s="1869"/>
      <c r="F15" s="1869"/>
      <c r="G15" s="1874"/>
      <c r="H15" s="1874"/>
      <c r="I15" s="1871"/>
      <c r="J15" s="1871"/>
      <c r="K15" s="1871"/>
      <c r="L15" s="1871"/>
      <c r="M15" s="1871"/>
      <c r="N15" s="1871"/>
      <c r="O15" s="1871"/>
      <c r="P15" s="1871"/>
      <c r="Q15" s="1871"/>
    </row>
    <row r="16" spans="1:17" ht="15" customHeight="1" x14ac:dyDescent="0.2">
      <c r="A16" s="1875"/>
      <c r="B16" s="1875"/>
      <c r="C16" s="1875"/>
      <c r="D16" s="1859" t="s">
        <v>128</v>
      </c>
      <c r="E16" s="1860"/>
      <c r="F16" s="1861"/>
      <c r="G16" s="1338" t="s">
        <v>135</v>
      </c>
      <c r="H16" s="1865"/>
      <c r="I16" s="1866"/>
      <c r="J16" s="1866"/>
      <c r="K16" s="1866"/>
      <c r="L16" s="1866"/>
      <c r="M16" s="1866"/>
      <c r="N16" s="1866"/>
      <c r="O16" s="1866"/>
      <c r="P16" s="1866"/>
      <c r="Q16" s="1867"/>
    </row>
    <row r="17" spans="1:21" ht="30" customHeight="1" x14ac:dyDescent="0.2">
      <c r="A17" s="1875"/>
      <c r="B17" s="1875"/>
      <c r="C17" s="1875"/>
      <c r="D17" s="1862"/>
      <c r="E17" s="1863"/>
      <c r="F17" s="1864"/>
      <c r="G17" s="1870"/>
      <c r="H17" s="1870"/>
      <c r="I17" s="1870"/>
      <c r="J17" s="1870"/>
      <c r="K17" s="1870"/>
      <c r="L17" s="1870"/>
      <c r="M17" s="1870"/>
      <c r="N17" s="1870"/>
      <c r="O17" s="1870"/>
      <c r="P17" s="1870"/>
      <c r="Q17" s="1870"/>
    </row>
    <row r="18" spans="1:21" ht="30" customHeight="1" x14ac:dyDescent="0.2">
      <c r="A18" s="1875"/>
      <c r="B18" s="1875"/>
      <c r="C18" s="1875"/>
      <c r="D18" s="1842" t="s">
        <v>129</v>
      </c>
      <c r="E18" s="1843"/>
      <c r="F18" s="1844"/>
      <c r="G18" s="1856"/>
      <c r="H18" s="1857"/>
      <c r="I18" s="1857"/>
      <c r="J18" s="1857"/>
      <c r="K18" s="1857"/>
      <c r="L18" s="1857"/>
      <c r="M18" s="1842" t="s">
        <v>1332</v>
      </c>
      <c r="N18" s="1844"/>
      <c r="O18" s="1857"/>
      <c r="P18" s="1857"/>
      <c r="Q18" s="1858"/>
    </row>
    <row r="19" spans="1:21" ht="15" customHeight="1" x14ac:dyDescent="0.2">
      <c r="A19" s="1875"/>
      <c r="B19" s="1875"/>
      <c r="C19" s="1875"/>
      <c r="D19" s="1859" t="s">
        <v>130</v>
      </c>
      <c r="E19" s="1860"/>
      <c r="F19" s="1861"/>
      <c r="G19" s="1338" t="s">
        <v>135</v>
      </c>
      <c r="H19" s="1865"/>
      <c r="I19" s="1866"/>
      <c r="J19" s="1866"/>
      <c r="K19" s="1866"/>
      <c r="L19" s="1866"/>
      <c r="M19" s="1866"/>
      <c r="N19" s="1866"/>
      <c r="O19" s="1866"/>
      <c r="P19" s="1866"/>
      <c r="Q19" s="1867"/>
    </row>
    <row r="20" spans="1:21" ht="30" customHeight="1" x14ac:dyDescent="0.2">
      <c r="A20" s="1875"/>
      <c r="B20" s="1875"/>
      <c r="C20" s="1875"/>
      <c r="D20" s="1862"/>
      <c r="E20" s="1863"/>
      <c r="F20" s="1864"/>
      <c r="G20" s="1870"/>
      <c r="H20" s="1870"/>
      <c r="I20" s="1870"/>
      <c r="J20" s="1870"/>
      <c r="K20" s="1870"/>
      <c r="L20" s="1870"/>
      <c r="M20" s="1870"/>
      <c r="N20" s="1870"/>
      <c r="O20" s="1870"/>
      <c r="P20" s="1870"/>
      <c r="Q20" s="1870"/>
    </row>
    <row r="21" spans="1:21" ht="30" customHeight="1" x14ac:dyDescent="0.2">
      <c r="A21" s="1875"/>
      <c r="B21" s="1875"/>
      <c r="C21" s="1875"/>
      <c r="D21" s="1869" t="s">
        <v>131</v>
      </c>
      <c r="E21" s="1869"/>
      <c r="F21" s="1869"/>
      <c r="G21" s="1337" t="s">
        <v>134</v>
      </c>
      <c r="H21" s="1845"/>
      <c r="I21" s="1846"/>
      <c r="J21" s="1847"/>
      <c r="K21" s="1876"/>
      <c r="L21" s="1876"/>
      <c r="M21" s="1876"/>
      <c r="N21" s="1876"/>
      <c r="O21" s="1876"/>
      <c r="P21" s="1876"/>
      <c r="Q21" s="1876"/>
    </row>
    <row r="22" spans="1:21" ht="30" customHeight="1" x14ac:dyDescent="0.2">
      <c r="A22" s="1875"/>
      <c r="B22" s="1875"/>
      <c r="C22" s="1875"/>
      <c r="D22" s="1869" t="s">
        <v>132</v>
      </c>
      <c r="E22" s="1869"/>
      <c r="F22" s="1869"/>
      <c r="G22" s="1873"/>
      <c r="H22" s="1870"/>
      <c r="I22" s="1870"/>
      <c r="J22" s="1870"/>
      <c r="K22" s="1870"/>
      <c r="L22" s="1870"/>
      <c r="M22" s="1870"/>
      <c r="N22" s="1870"/>
      <c r="O22" s="1870"/>
      <c r="P22" s="1870"/>
      <c r="Q22" s="1870"/>
      <c r="S22" s="1841"/>
      <c r="T22" s="1841"/>
      <c r="U22" s="1841"/>
    </row>
    <row r="23" spans="1:21" ht="30" customHeight="1" x14ac:dyDescent="0.2">
      <c r="A23" s="1875"/>
      <c r="B23" s="1875"/>
      <c r="C23" s="1875"/>
      <c r="D23" s="1869" t="s">
        <v>133</v>
      </c>
      <c r="E23" s="1869"/>
      <c r="F23" s="1869"/>
      <c r="G23" s="1872"/>
      <c r="H23" s="1872"/>
      <c r="I23" s="1872"/>
      <c r="J23" s="1872"/>
      <c r="K23" s="1876"/>
      <c r="L23" s="1876"/>
      <c r="M23" s="1876"/>
      <c r="N23" s="1876"/>
      <c r="O23" s="1876"/>
      <c r="P23" s="1876"/>
      <c r="Q23" s="1876"/>
    </row>
    <row r="25" spans="1:21" ht="30" customHeight="1" x14ac:dyDescent="0.2">
      <c r="A25" s="1875" t="s">
        <v>1292</v>
      </c>
      <c r="B25" s="1869"/>
      <c r="C25" s="1869"/>
      <c r="D25" s="1842" t="s">
        <v>138</v>
      </c>
      <c r="E25" s="1843"/>
      <c r="F25" s="1844"/>
      <c r="G25" s="1851"/>
      <c r="H25" s="1852"/>
      <c r="I25" s="1853"/>
      <c r="J25" s="1854"/>
      <c r="K25" s="1854"/>
      <c r="L25" s="1854"/>
      <c r="M25" s="1854"/>
      <c r="N25" s="1854"/>
      <c r="O25" s="1854"/>
      <c r="P25" s="1854"/>
      <c r="Q25" s="1855"/>
    </row>
    <row r="26" spans="1:21" ht="15" customHeight="1" x14ac:dyDescent="0.2">
      <c r="A26" s="1869"/>
      <c r="B26" s="1869"/>
      <c r="C26" s="1869"/>
      <c r="D26" s="1859" t="s">
        <v>128</v>
      </c>
      <c r="E26" s="1860"/>
      <c r="F26" s="1861"/>
      <c r="G26" s="1338" t="s">
        <v>135</v>
      </c>
      <c r="H26" s="1865"/>
      <c r="I26" s="1866"/>
      <c r="J26" s="1866"/>
      <c r="K26" s="1866"/>
      <c r="L26" s="1866"/>
      <c r="M26" s="1866"/>
      <c r="N26" s="1866"/>
      <c r="O26" s="1866"/>
      <c r="P26" s="1866"/>
      <c r="Q26" s="1867"/>
    </row>
    <row r="27" spans="1:21" ht="30" customHeight="1" x14ac:dyDescent="0.2">
      <c r="A27" s="1869"/>
      <c r="B27" s="1869"/>
      <c r="C27" s="1869"/>
      <c r="D27" s="1862"/>
      <c r="E27" s="1863"/>
      <c r="F27" s="1864"/>
      <c r="G27" s="1856"/>
      <c r="H27" s="1857"/>
      <c r="I27" s="1857"/>
      <c r="J27" s="1857"/>
      <c r="K27" s="1857"/>
      <c r="L27" s="1857"/>
      <c r="M27" s="1857"/>
      <c r="N27" s="1857"/>
      <c r="O27" s="1857"/>
      <c r="P27" s="1857"/>
      <c r="Q27" s="1858"/>
    </row>
    <row r="28" spans="1:21" ht="30" customHeight="1" x14ac:dyDescent="0.2">
      <c r="A28" s="1869"/>
      <c r="B28" s="1869"/>
      <c r="C28" s="1869"/>
      <c r="D28" s="1339" t="s">
        <v>129</v>
      </c>
      <c r="E28" s="1340"/>
      <c r="F28" s="1341"/>
      <c r="G28" s="1856"/>
      <c r="H28" s="1857"/>
      <c r="I28" s="1857"/>
      <c r="J28" s="1857"/>
      <c r="K28" s="1857"/>
      <c r="L28" s="1858"/>
      <c r="M28" s="1842" t="s">
        <v>1332</v>
      </c>
      <c r="N28" s="1844"/>
      <c r="O28" s="1857"/>
      <c r="P28" s="1857"/>
      <c r="Q28" s="1858"/>
    </row>
    <row r="29" spans="1:21" ht="15" customHeight="1" x14ac:dyDescent="0.2">
      <c r="A29" s="1869"/>
      <c r="B29" s="1869"/>
      <c r="C29" s="1869"/>
      <c r="D29" s="1859" t="s">
        <v>130</v>
      </c>
      <c r="E29" s="1860"/>
      <c r="F29" s="1861"/>
      <c r="G29" s="1338" t="s">
        <v>135</v>
      </c>
      <c r="H29" s="1865"/>
      <c r="I29" s="1866"/>
      <c r="J29" s="1866"/>
      <c r="K29" s="1866"/>
      <c r="L29" s="1866"/>
      <c r="M29" s="1866"/>
      <c r="N29" s="1866"/>
      <c r="O29" s="1866"/>
      <c r="P29" s="1866"/>
      <c r="Q29" s="1867"/>
    </row>
    <row r="30" spans="1:21" ht="30" customHeight="1" x14ac:dyDescent="0.2">
      <c r="A30" s="1869"/>
      <c r="B30" s="1869"/>
      <c r="C30" s="1869"/>
      <c r="D30" s="1862"/>
      <c r="E30" s="1863"/>
      <c r="F30" s="1864"/>
      <c r="G30" s="1856"/>
      <c r="H30" s="1857"/>
      <c r="I30" s="1857"/>
      <c r="J30" s="1857"/>
      <c r="K30" s="1857"/>
      <c r="L30" s="1857"/>
      <c r="M30" s="1857"/>
      <c r="N30" s="1857"/>
      <c r="O30" s="1857"/>
      <c r="P30" s="1857"/>
      <c r="Q30" s="1858"/>
    </row>
    <row r="31" spans="1:21" ht="30" customHeight="1" x14ac:dyDescent="0.2">
      <c r="A31" s="1869"/>
      <c r="B31" s="1869"/>
      <c r="C31" s="1869"/>
      <c r="D31" s="1842" t="s">
        <v>131</v>
      </c>
      <c r="E31" s="1843"/>
      <c r="F31" s="1844"/>
      <c r="G31" s="1337" t="s">
        <v>134</v>
      </c>
      <c r="H31" s="1845"/>
      <c r="I31" s="1846"/>
      <c r="J31" s="1847"/>
      <c r="K31" s="1848"/>
      <c r="L31" s="1849"/>
      <c r="M31" s="1849"/>
      <c r="N31" s="1849"/>
      <c r="O31" s="1849"/>
      <c r="P31" s="1849"/>
      <c r="Q31" s="1850"/>
    </row>
    <row r="32" spans="1:21" ht="30" customHeight="1" x14ac:dyDescent="0.2">
      <c r="A32" s="1869"/>
      <c r="B32" s="1869"/>
      <c r="C32" s="1869"/>
      <c r="D32" s="1842" t="s">
        <v>132</v>
      </c>
      <c r="E32" s="1843"/>
      <c r="F32" s="1844"/>
      <c r="G32" s="1856"/>
      <c r="H32" s="1857"/>
      <c r="I32" s="1857"/>
      <c r="J32" s="1857"/>
      <c r="K32" s="1857"/>
      <c r="L32" s="1857"/>
      <c r="M32" s="1857"/>
      <c r="N32" s="1857"/>
      <c r="O32" s="1857"/>
      <c r="P32" s="1857"/>
      <c r="Q32" s="1858"/>
    </row>
    <row r="33" spans="1:17" ht="30" customHeight="1" x14ac:dyDescent="0.2">
      <c r="A33" s="1869"/>
      <c r="B33" s="1869"/>
      <c r="C33" s="1869"/>
      <c r="D33" s="1842" t="s">
        <v>133</v>
      </c>
      <c r="E33" s="1843"/>
      <c r="F33" s="1844"/>
      <c r="G33" s="1845"/>
      <c r="H33" s="1846"/>
      <c r="I33" s="1846"/>
      <c r="J33" s="1847"/>
      <c r="K33" s="1848"/>
      <c r="L33" s="1849"/>
      <c r="M33" s="1849"/>
      <c r="N33" s="1849"/>
      <c r="O33" s="1849"/>
      <c r="P33" s="1849"/>
      <c r="Q33" s="1850"/>
    </row>
  </sheetData>
  <dataConsolidate/>
  <mergeCells count="51">
    <mergeCell ref="G17:Q17"/>
    <mergeCell ref="G32:Q32"/>
    <mergeCell ref="H31:J31"/>
    <mergeCell ref="D19:F20"/>
    <mergeCell ref="H19:Q19"/>
    <mergeCell ref="D18:F18"/>
    <mergeCell ref="M18:N18"/>
    <mergeCell ref="H26:Q26"/>
    <mergeCell ref="G18:L18"/>
    <mergeCell ref="D22:F22"/>
    <mergeCell ref="A25:C33"/>
    <mergeCell ref="G20:Q20"/>
    <mergeCell ref="D21:F21"/>
    <mergeCell ref="H21:J21"/>
    <mergeCell ref="K21:Q21"/>
    <mergeCell ref="G23:J23"/>
    <mergeCell ref="K23:Q23"/>
    <mergeCell ref="D26:F27"/>
    <mergeCell ref="D23:F23"/>
    <mergeCell ref="A2:Q2"/>
    <mergeCell ref="A3:Q3"/>
    <mergeCell ref="H16:Q16"/>
    <mergeCell ref="G28:L28"/>
    <mergeCell ref="A13:C13"/>
    <mergeCell ref="D13:Q13"/>
    <mergeCell ref="A12:C12"/>
    <mergeCell ref="I12:Q12"/>
    <mergeCell ref="G12:H12"/>
    <mergeCell ref="I15:Q15"/>
    <mergeCell ref="G22:Q22"/>
    <mergeCell ref="D15:F15"/>
    <mergeCell ref="D16:F17"/>
    <mergeCell ref="G15:H15"/>
    <mergeCell ref="O18:Q18"/>
    <mergeCell ref="A15:C23"/>
    <mergeCell ref="S22:U22"/>
    <mergeCell ref="D33:F33"/>
    <mergeCell ref="G33:J33"/>
    <mergeCell ref="K33:Q33"/>
    <mergeCell ref="D25:F25"/>
    <mergeCell ref="G25:H25"/>
    <mergeCell ref="I25:Q25"/>
    <mergeCell ref="K31:Q31"/>
    <mergeCell ref="G30:Q30"/>
    <mergeCell ref="D32:F32"/>
    <mergeCell ref="D31:F31"/>
    <mergeCell ref="M28:N28"/>
    <mergeCell ref="O28:Q28"/>
    <mergeCell ref="D29:F30"/>
    <mergeCell ref="H29:Q29"/>
    <mergeCell ref="G27:Q27"/>
  </mergeCells>
  <phoneticPr fontId="2"/>
  <dataValidations count="4">
    <dataValidation type="list" allowBlank="1" showInputMessage="1" showErrorMessage="1" sqref="E12" xr:uid="{00000000-0002-0000-0000-000000000000}">
      <formula1>"A,B"</formula1>
    </dataValidation>
    <dataValidation imeMode="halfKatakana" allowBlank="1" showInputMessage="1" showErrorMessage="1" sqref="H26:Q26 H19:Q19 H16:Q16 H29:Q29" xr:uid="{00000000-0002-0000-0000-000001000000}"/>
    <dataValidation type="list" allowBlank="1" showInputMessage="1" showErrorMessage="1" sqref="G15:H15 G25:H25" xr:uid="{00000000-0002-0000-0000-000002000000}">
      <formula1>"法人,個人"</formula1>
    </dataValidation>
    <dataValidation imeMode="halfAlpha" allowBlank="1" showInputMessage="1" showErrorMessage="1" sqref="G12:H12 H21:J21 G23:J23 H31:J31 G33:J33" xr:uid="{00000000-0002-0000-0000-000003000000}"/>
  </dataValidations>
  <pageMargins left="0.98425196850393704" right="0.39370078740157483" top="0.78740157480314965" bottom="0.78740157480314965"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99"/>
    <pageSetUpPr fitToPage="1"/>
  </sheetPr>
  <dimension ref="A1:G52"/>
  <sheetViews>
    <sheetView showGridLines="0" view="pageBreakPreview" zoomScaleNormal="80" zoomScaleSheetLayoutView="100" workbookViewId="0"/>
  </sheetViews>
  <sheetFormatPr defaultColWidth="9.69921875" defaultRowHeight="13" x14ac:dyDescent="0.2"/>
  <cols>
    <col min="1" max="1" width="18.69921875" style="1108" customWidth="1"/>
    <col min="2" max="2" width="40.69921875" style="1108" customWidth="1"/>
    <col min="3" max="3" width="18.69921875" style="1108" customWidth="1"/>
    <col min="4" max="4" width="40.69921875" style="1108" customWidth="1"/>
    <col min="5" max="5" width="8.09765625" style="1109" customWidth="1"/>
    <col min="6" max="6" width="6.3984375" style="1108" customWidth="1"/>
    <col min="7" max="16384" width="9.69921875" style="1108"/>
  </cols>
  <sheetData>
    <row r="1" spans="1:7" ht="18" customHeight="1" x14ac:dyDescent="0.2">
      <c r="A1" s="1107" t="s">
        <v>428</v>
      </c>
    </row>
    <row r="2" spans="1:7" ht="15" customHeight="1" x14ac:dyDescent="0.2">
      <c r="A2" s="1110" t="s">
        <v>429</v>
      </c>
      <c r="B2" s="1055"/>
    </row>
    <row r="3" spans="1:7" ht="12" customHeight="1" x14ac:dyDescent="0.2">
      <c r="A3" s="1877" t="s">
        <v>430</v>
      </c>
      <c r="B3" s="1897" t="s">
        <v>431</v>
      </c>
      <c r="C3" s="1897"/>
      <c r="D3" s="1897"/>
      <c r="E3" s="1897"/>
    </row>
    <row r="4" spans="1:7" ht="20.9" customHeight="1" x14ac:dyDescent="0.2">
      <c r="A4" s="1878"/>
      <c r="B4" s="1898"/>
      <c r="C4" s="1898"/>
      <c r="D4" s="1898"/>
      <c r="E4" s="1898"/>
      <c r="G4" s="1108" t="s">
        <v>432</v>
      </c>
    </row>
    <row r="5" spans="1:7" ht="12" customHeight="1" x14ac:dyDescent="0.2">
      <c r="A5" s="1877" t="s">
        <v>433</v>
      </c>
      <c r="B5" s="1901"/>
      <c r="C5" s="1877" t="s">
        <v>434</v>
      </c>
      <c r="D5" s="1903" t="s">
        <v>431</v>
      </c>
      <c r="E5" s="1904"/>
    </row>
    <row r="6" spans="1:7" ht="20.5" customHeight="1" x14ac:dyDescent="0.2">
      <c r="A6" s="1878"/>
      <c r="B6" s="1902"/>
      <c r="C6" s="1878"/>
      <c r="D6" s="1905"/>
      <c r="E6" s="1906"/>
      <c r="G6" s="1108" t="s">
        <v>435</v>
      </c>
    </row>
    <row r="7" spans="1:7" ht="13.5" customHeight="1" x14ac:dyDescent="0.2">
      <c r="A7" s="1877" t="s">
        <v>424</v>
      </c>
      <c r="B7" s="1897" t="s">
        <v>134</v>
      </c>
      <c r="C7" s="1897"/>
      <c r="D7" s="1897"/>
      <c r="E7" s="1897"/>
    </row>
    <row r="8" spans="1:7" ht="20.5" customHeight="1" x14ac:dyDescent="0.2">
      <c r="A8" s="1878"/>
      <c r="B8" s="1898"/>
      <c r="C8" s="1898"/>
      <c r="D8" s="1898"/>
      <c r="E8" s="1898"/>
    </row>
    <row r="9" spans="1:7" ht="20.5" customHeight="1" x14ac:dyDescent="0.2">
      <c r="A9" s="254" t="s">
        <v>214</v>
      </c>
      <c r="B9" s="255"/>
      <c r="C9" s="254" t="s">
        <v>436</v>
      </c>
      <c r="D9" s="1899"/>
      <c r="E9" s="1900"/>
    </row>
    <row r="10" spans="1:7" ht="20.25" customHeight="1" x14ac:dyDescent="0.2">
      <c r="A10" s="254" t="s">
        <v>437</v>
      </c>
      <c r="B10" s="255"/>
      <c r="C10" s="254" t="s">
        <v>438</v>
      </c>
      <c r="D10" s="1899"/>
      <c r="E10" s="1900"/>
    </row>
    <row r="11" spans="1:7" ht="15" customHeight="1" x14ac:dyDescent="0.2">
      <c r="A11" s="1380" t="s">
        <v>1350</v>
      </c>
      <c r="B11" s="1376"/>
      <c r="C11" s="1377"/>
      <c r="D11" s="1376"/>
      <c r="E11" s="1376"/>
    </row>
    <row r="12" spans="1:7" ht="10.5" customHeight="1" x14ac:dyDescent="0.2">
      <c r="A12" s="1877" t="s">
        <v>430</v>
      </c>
      <c r="B12" s="1879" t="s">
        <v>431</v>
      </c>
      <c r="C12" s="1880"/>
      <c r="D12" s="1880"/>
      <c r="E12" s="1881"/>
    </row>
    <row r="13" spans="1:7" ht="20.25" customHeight="1" x14ac:dyDescent="0.2">
      <c r="A13" s="1878"/>
      <c r="B13" s="1882"/>
      <c r="C13" s="1882"/>
      <c r="D13" s="1882"/>
      <c r="E13" s="1883"/>
      <c r="G13" s="1108" t="s">
        <v>1354</v>
      </c>
    </row>
    <row r="14" spans="1:7" ht="12" customHeight="1" x14ac:dyDescent="0.2">
      <c r="A14" s="1877" t="s">
        <v>433</v>
      </c>
      <c r="B14" s="1884"/>
      <c r="C14" s="1885" t="s">
        <v>1353</v>
      </c>
      <c r="D14" s="1879" t="s">
        <v>1351</v>
      </c>
      <c r="E14" s="1881"/>
    </row>
    <row r="15" spans="1:7" ht="20.25" customHeight="1" x14ac:dyDescent="0.2">
      <c r="A15" s="1878"/>
      <c r="B15" s="1882"/>
      <c r="C15" s="1878"/>
      <c r="D15" s="1882"/>
      <c r="E15" s="1883"/>
    </row>
    <row r="16" spans="1:7" ht="20.25" customHeight="1" x14ac:dyDescent="0.2">
      <c r="A16" s="1375" t="s">
        <v>214</v>
      </c>
      <c r="B16" s="1378"/>
      <c r="C16" s="1375" t="s">
        <v>1352</v>
      </c>
      <c r="D16" s="1378"/>
      <c r="E16" s="1379"/>
    </row>
    <row r="17" spans="1:7" ht="15" customHeight="1" x14ac:dyDescent="0.2">
      <c r="A17" s="1110" t="s">
        <v>439</v>
      </c>
    </row>
    <row r="18" spans="1:7" ht="21" customHeight="1" x14ac:dyDescent="0.2">
      <c r="A18" s="254" t="s">
        <v>440</v>
      </c>
      <c r="B18" s="254" t="s">
        <v>441</v>
      </c>
      <c r="C18" s="1894" t="s">
        <v>442</v>
      </c>
      <c r="D18" s="1895"/>
      <c r="E18" s="1305" t="s">
        <v>1314</v>
      </c>
    </row>
    <row r="19" spans="1:7" ht="21" customHeight="1" x14ac:dyDescent="0.2">
      <c r="A19" s="1617" t="s">
        <v>444</v>
      </c>
      <c r="B19" s="1618" t="s">
        <v>1426</v>
      </c>
      <c r="C19" s="1896" t="s">
        <v>1594</v>
      </c>
      <c r="D19" s="1896"/>
      <c r="E19" s="1627" t="s">
        <v>163</v>
      </c>
      <c r="F19" s="1111"/>
      <c r="G19" s="1108" t="s">
        <v>1355</v>
      </c>
    </row>
    <row r="20" spans="1:7" ht="21" customHeight="1" x14ac:dyDescent="0.2">
      <c r="A20" s="1619" t="s">
        <v>445</v>
      </c>
      <c r="B20" s="1620" t="s">
        <v>139</v>
      </c>
      <c r="C20" s="1886"/>
      <c r="D20" s="1886"/>
      <c r="E20" s="1628" t="s">
        <v>163</v>
      </c>
      <c r="F20" s="1111"/>
      <c r="G20" s="1111"/>
    </row>
    <row r="21" spans="1:7" ht="21" customHeight="1" x14ac:dyDescent="0.2">
      <c r="A21" s="1622" t="s">
        <v>177</v>
      </c>
      <c r="B21" s="1623" t="s">
        <v>178</v>
      </c>
      <c r="C21" s="1886"/>
      <c r="D21" s="1886"/>
      <c r="E21" s="1628" t="s">
        <v>163</v>
      </c>
      <c r="F21" s="1111"/>
      <c r="G21" s="1111"/>
    </row>
    <row r="22" spans="1:7" ht="21" customHeight="1" x14ac:dyDescent="0.2">
      <c r="A22" s="1622" t="s">
        <v>190</v>
      </c>
      <c r="B22" s="1623" t="s">
        <v>191</v>
      </c>
      <c r="C22" s="1886"/>
      <c r="D22" s="1886"/>
      <c r="E22" s="1628" t="s">
        <v>163</v>
      </c>
      <c r="F22" s="1111"/>
      <c r="G22" s="1111"/>
    </row>
    <row r="23" spans="1:7" ht="21" customHeight="1" x14ac:dyDescent="0.2">
      <c r="A23" s="1622" t="s">
        <v>446</v>
      </c>
      <c r="B23" s="1623" t="s">
        <v>447</v>
      </c>
      <c r="C23" s="1886" t="s">
        <v>1633</v>
      </c>
      <c r="D23" s="1886"/>
      <c r="E23" s="1628" t="s">
        <v>163</v>
      </c>
      <c r="F23" s="1111"/>
      <c r="G23" s="1111"/>
    </row>
    <row r="24" spans="1:7" ht="21" customHeight="1" x14ac:dyDescent="0.2">
      <c r="A24" s="1622" t="s">
        <v>1627</v>
      </c>
      <c r="B24" s="1623" t="s">
        <v>1458</v>
      </c>
      <c r="C24" s="1886" t="s">
        <v>1642</v>
      </c>
      <c r="D24" s="1886"/>
      <c r="E24" s="1628" t="s">
        <v>163</v>
      </c>
      <c r="F24" s="1111"/>
      <c r="G24" s="1111"/>
    </row>
    <row r="25" spans="1:7" ht="21" customHeight="1" x14ac:dyDescent="0.2">
      <c r="A25" s="1622" t="s">
        <v>1595</v>
      </c>
      <c r="B25" s="1623" t="s">
        <v>1467</v>
      </c>
      <c r="C25" s="1893" t="s">
        <v>1634</v>
      </c>
      <c r="D25" s="1886"/>
      <c r="E25" s="1628" t="s">
        <v>163</v>
      </c>
      <c r="F25" s="1111"/>
      <c r="G25" s="1111"/>
    </row>
    <row r="26" spans="1:7" ht="21" customHeight="1" x14ac:dyDescent="0.2">
      <c r="A26" s="1622" t="s">
        <v>1596</v>
      </c>
      <c r="B26" s="1623" t="s">
        <v>43</v>
      </c>
      <c r="C26" s="1893" t="s">
        <v>1635</v>
      </c>
      <c r="D26" s="1886"/>
      <c r="E26" s="1628" t="s">
        <v>163</v>
      </c>
      <c r="F26" s="1111"/>
      <c r="G26" s="1111"/>
    </row>
    <row r="27" spans="1:7" ht="21" customHeight="1" x14ac:dyDescent="0.2">
      <c r="A27" s="1622" t="s">
        <v>1525</v>
      </c>
      <c r="B27" s="1623" t="s">
        <v>1669</v>
      </c>
      <c r="C27" s="1886" t="s">
        <v>1597</v>
      </c>
      <c r="D27" s="1886"/>
      <c r="E27" s="1628" t="s">
        <v>163</v>
      </c>
      <c r="F27" s="1111"/>
      <c r="G27" s="1111"/>
    </row>
    <row r="28" spans="1:7" ht="21" customHeight="1" x14ac:dyDescent="0.2">
      <c r="A28" s="1622" t="s">
        <v>1525</v>
      </c>
      <c r="B28" s="1623" t="s">
        <v>1524</v>
      </c>
      <c r="C28" s="1886" t="s">
        <v>1598</v>
      </c>
      <c r="D28" s="1886"/>
      <c r="E28" s="1628" t="s">
        <v>163</v>
      </c>
      <c r="F28" s="1111"/>
      <c r="G28" s="1111"/>
    </row>
    <row r="29" spans="1:7" ht="21" customHeight="1" x14ac:dyDescent="0.2">
      <c r="A29" s="1622" t="s">
        <v>273</v>
      </c>
      <c r="B29" s="1623" t="s">
        <v>449</v>
      </c>
      <c r="C29" s="1891" t="s">
        <v>1631</v>
      </c>
      <c r="D29" s="1891"/>
      <c r="E29" s="1628" t="s">
        <v>163</v>
      </c>
      <c r="F29" s="1111"/>
      <c r="G29" s="1111"/>
    </row>
    <row r="30" spans="1:7" ht="21" customHeight="1" x14ac:dyDescent="0.2">
      <c r="A30" s="1622" t="s">
        <v>450</v>
      </c>
      <c r="B30" s="1623" t="s">
        <v>451</v>
      </c>
      <c r="C30" s="1891"/>
      <c r="D30" s="1891"/>
      <c r="E30" s="1628" t="s">
        <v>163</v>
      </c>
      <c r="F30" s="1111"/>
      <c r="G30" s="1111"/>
    </row>
    <row r="31" spans="1:7" ht="21" customHeight="1" x14ac:dyDescent="0.2">
      <c r="A31" s="1622" t="s">
        <v>321</v>
      </c>
      <c r="B31" s="1623" t="s">
        <v>452</v>
      </c>
      <c r="C31" s="1891"/>
      <c r="D31" s="1891"/>
      <c r="E31" s="1628" t="s">
        <v>163</v>
      </c>
      <c r="F31" s="1111"/>
      <c r="G31" s="1111"/>
    </row>
    <row r="32" spans="1:7" ht="21" customHeight="1" x14ac:dyDescent="0.2">
      <c r="A32" s="1619" t="s">
        <v>453</v>
      </c>
      <c r="B32" s="1623" t="s">
        <v>454</v>
      </c>
      <c r="C32" s="1886" t="s">
        <v>1632</v>
      </c>
      <c r="D32" s="1886"/>
      <c r="E32" s="1628" t="s">
        <v>163</v>
      </c>
      <c r="F32" s="1111"/>
      <c r="G32" s="1111"/>
    </row>
    <row r="33" spans="1:7" ht="21" customHeight="1" x14ac:dyDescent="0.2">
      <c r="A33" s="1622" t="s">
        <v>455</v>
      </c>
      <c r="B33" s="1620" t="s">
        <v>456</v>
      </c>
      <c r="C33" s="1886"/>
      <c r="D33" s="1886"/>
      <c r="E33" s="1628" t="s">
        <v>163</v>
      </c>
      <c r="F33" s="1111"/>
      <c r="G33" s="1111"/>
    </row>
    <row r="34" spans="1:7" ht="21" customHeight="1" x14ac:dyDescent="0.2">
      <c r="A34" s="1619" t="s">
        <v>457</v>
      </c>
      <c r="B34" s="1620" t="s">
        <v>458</v>
      </c>
      <c r="C34" s="1886" t="s">
        <v>1584</v>
      </c>
      <c r="D34" s="1886"/>
      <c r="E34" s="1628" t="s">
        <v>163</v>
      </c>
      <c r="F34" s="1111"/>
      <c r="G34" s="1111"/>
    </row>
    <row r="35" spans="1:7" ht="21" customHeight="1" x14ac:dyDescent="0.2">
      <c r="A35" s="1619" t="s">
        <v>1583</v>
      </c>
      <c r="B35" s="1620" t="s">
        <v>1554</v>
      </c>
      <c r="C35" s="1886" t="s">
        <v>1599</v>
      </c>
      <c r="D35" s="1886"/>
      <c r="E35" s="1628" t="s">
        <v>163</v>
      </c>
      <c r="F35" s="1111"/>
      <c r="G35" s="1111"/>
    </row>
    <row r="36" spans="1:7" ht="21" customHeight="1" x14ac:dyDescent="0.2">
      <c r="A36" s="1619" t="s">
        <v>1239</v>
      </c>
      <c r="B36" s="1620" t="s">
        <v>460</v>
      </c>
      <c r="C36" s="1886" t="s">
        <v>1628</v>
      </c>
      <c r="D36" s="1886"/>
      <c r="E36" s="1628" t="s">
        <v>163</v>
      </c>
      <c r="F36" s="1111"/>
      <c r="G36" s="1111"/>
    </row>
    <row r="37" spans="1:7" ht="21" customHeight="1" x14ac:dyDescent="0.2">
      <c r="A37" s="1619" t="s">
        <v>1582</v>
      </c>
      <c r="B37" s="1620" t="s">
        <v>50</v>
      </c>
      <c r="C37" s="1886" t="s">
        <v>1636</v>
      </c>
      <c r="D37" s="1886"/>
      <c r="E37" s="1628" t="s">
        <v>163</v>
      </c>
      <c r="F37" s="1111"/>
      <c r="G37" s="1111"/>
    </row>
    <row r="38" spans="1:7" ht="21" customHeight="1" x14ac:dyDescent="0.2">
      <c r="A38" s="1619" t="s">
        <v>1589</v>
      </c>
      <c r="B38" s="1623" t="s">
        <v>1668</v>
      </c>
      <c r="C38" s="1886" t="s">
        <v>1597</v>
      </c>
      <c r="D38" s="1886"/>
      <c r="E38" s="1628" t="s">
        <v>163</v>
      </c>
      <c r="F38" s="1111"/>
      <c r="G38" s="1111"/>
    </row>
    <row r="39" spans="1:7" ht="21" customHeight="1" x14ac:dyDescent="0.2">
      <c r="A39" s="1619" t="s">
        <v>461</v>
      </c>
      <c r="B39" s="1620" t="s">
        <v>462</v>
      </c>
      <c r="C39" s="1886" t="s">
        <v>1629</v>
      </c>
      <c r="D39" s="1886"/>
      <c r="E39" s="1628" t="s">
        <v>163</v>
      </c>
      <c r="F39" s="1111"/>
      <c r="G39" s="1111"/>
    </row>
    <row r="40" spans="1:7" ht="21" customHeight="1" x14ac:dyDescent="0.2">
      <c r="A40" s="1622" t="s">
        <v>1523</v>
      </c>
      <c r="B40" s="1623" t="s">
        <v>464</v>
      </c>
      <c r="C40" s="1886" t="s">
        <v>1600</v>
      </c>
      <c r="D40" s="1886"/>
      <c r="E40" s="1628" t="s">
        <v>163</v>
      </c>
      <c r="F40" s="1111"/>
      <c r="G40" s="1111"/>
    </row>
    <row r="41" spans="1:7" ht="21" customHeight="1" x14ac:dyDescent="0.2">
      <c r="A41" s="1622" t="s">
        <v>465</v>
      </c>
      <c r="B41" s="1623" t="s">
        <v>466</v>
      </c>
      <c r="C41" s="1886" t="s">
        <v>1641</v>
      </c>
      <c r="D41" s="1886"/>
      <c r="E41" s="1628" t="s">
        <v>163</v>
      </c>
      <c r="F41" s="1111"/>
      <c r="G41" s="1111"/>
    </row>
    <row r="42" spans="1:7" ht="21" customHeight="1" x14ac:dyDescent="0.2">
      <c r="A42" s="1622" t="s">
        <v>1654</v>
      </c>
      <c r="B42" s="1623" t="s">
        <v>467</v>
      </c>
      <c r="C42" s="1886"/>
      <c r="D42" s="1886"/>
      <c r="E42" s="1628" t="s">
        <v>163</v>
      </c>
      <c r="F42" s="1111"/>
      <c r="G42" s="1111"/>
    </row>
    <row r="43" spans="1:7" ht="21" customHeight="1" x14ac:dyDescent="0.2">
      <c r="A43" s="1619" t="s">
        <v>468</v>
      </c>
      <c r="B43" s="1623" t="s">
        <v>1623</v>
      </c>
      <c r="C43" s="1886" t="s">
        <v>1638</v>
      </c>
      <c r="D43" s="1886"/>
      <c r="E43" s="1628" t="s">
        <v>163</v>
      </c>
      <c r="F43" s="1111"/>
      <c r="G43" s="1111"/>
    </row>
    <row r="44" spans="1:7" ht="21" customHeight="1" x14ac:dyDescent="0.2">
      <c r="A44" s="1622" t="s">
        <v>446</v>
      </c>
      <c r="B44" s="1623" t="s">
        <v>1266</v>
      </c>
      <c r="C44" s="1886" t="s">
        <v>1637</v>
      </c>
      <c r="D44" s="1886"/>
      <c r="E44" s="1628" t="s">
        <v>163</v>
      </c>
      <c r="F44" s="1111"/>
      <c r="G44" s="1111"/>
    </row>
    <row r="45" spans="1:7" ht="21" customHeight="1" x14ac:dyDescent="0.2">
      <c r="A45" s="1622" t="s">
        <v>1655</v>
      </c>
      <c r="B45" s="1623" t="s">
        <v>470</v>
      </c>
      <c r="C45" s="1886" t="s">
        <v>1657</v>
      </c>
      <c r="D45" s="1886"/>
      <c r="E45" s="1628" t="s">
        <v>163</v>
      </c>
      <c r="F45" s="1111"/>
      <c r="G45" s="1111"/>
    </row>
    <row r="46" spans="1:7" ht="21" customHeight="1" x14ac:dyDescent="0.2">
      <c r="A46" s="1619" t="s">
        <v>472</v>
      </c>
      <c r="B46" s="1623" t="s">
        <v>471</v>
      </c>
      <c r="C46" s="1886" t="s">
        <v>1639</v>
      </c>
      <c r="D46" s="1886"/>
      <c r="E46" s="1628" t="s">
        <v>163</v>
      </c>
      <c r="F46" s="1111"/>
      <c r="G46" s="1111"/>
    </row>
    <row r="47" spans="1:7" ht="21" customHeight="1" x14ac:dyDescent="0.2">
      <c r="A47" s="1619" t="s">
        <v>1460</v>
      </c>
      <c r="B47" s="1620" t="s">
        <v>1624</v>
      </c>
      <c r="C47" s="1886" t="s">
        <v>1626</v>
      </c>
      <c r="D47" s="1886"/>
      <c r="E47" s="1628" t="s">
        <v>163</v>
      </c>
      <c r="F47" s="1111"/>
      <c r="G47" s="1111"/>
    </row>
    <row r="48" spans="1:7" ht="21" customHeight="1" x14ac:dyDescent="0.2">
      <c r="A48" s="1619" t="s">
        <v>474</v>
      </c>
      <c r="B48" s="1620" t="s">
        <v>1625</v>
      </c>
      <c r="C48" s="1886" t="s">
        <v>1640</v>
      </c>
      <c r="D48" s="1886"/>
      <c r="E48" s="1628" t="s">
        <v>163</v>
      </c>
      <c r="F48" s="1111"/>
      <c r="G48" s="1111"/>
    </row>
    <row r="49" spans="1:7" ht="21" customHeight="1" x14ac:dyDescent="0.2">
      <c r="A49" s="1619" t="s">
        <v>1656</v>
      </c>
      <c r="B49" s="1620" t="s">
        <v>477</v>
      </c>
      <c r="C49" s="1891" t="s">
        <v>1630</v>
      </c>
      <c r="D49" s="1891"/>
      <c r="E49" s="1628" t="s">
        <v>163</v>
      </c>
      <c r="F49" s="1111"/>
      <c r="G49" s="1111"/>
    </row>
    <row r="50" spans="1:7" ht="21" customHeight="1" x14ac:dyDescent="0.2">
      <c r="A50" s="1619" t="s">
        <v>478</v>
      </c>
      <c r="B50" s="1620" t="s">
        <v>479</v>
      </c>
      <c r="C50" s="1892"/>
      <c r="D50" s="1892"/>
      <c r="E50" s="1628" t="s">
        <v>163</v>
      </c>
      <c r="F50" s="1111"/>
      <c r="G50" s="1111"/>
    </row>
    <row r="51" spans="1:7" ht="21" customHeight="1" thickBot="1" x14ac:dyDescent="0.25">
      <c r="A51" s="1624" t="s">
        <v>480</v>
      </c>
      <c r="B51" s="1625" t="s">
        <v>481</v>
      </c>
      <c r="C51" s="1887" t="s">
        <v>482</v>
      </c>
      <c r="D51" s="1887"/>
      <c r="E51" s="1632" t="s">
        <v>163</v>
      </c>
      <c r="F51" s="1111"/>
      <c r="G51" s="1111"/>
    </row>
    <row r="52" spans="1:7" ht="31.5" customHeight="1" thickBot="1" x14ac:dyDescent="0.25">
      <c r="A52" s="1888" t="s">
        <v>484</v>
      </c>
      <c r="B52" s="1889"/>
      <c r="C52" s="1889"/>
      <c r="D52" s="1890"/>
      <c r="E52" s="256" t="s">
        <v>163</v>
      </c>
      <c r="F52" s="1111"/>
    </row>
  </sheetData>
  <mergeCells count="53">
    <mergeCell ref="A3:A4"/>
    <mergeCell ref="B3:E3"/>
    <mergeCell ref="B4:E4"/>
    <mergeCell ref="A5:A6"/>
    <mergeCell ref="B5:B6"/>
    <mergeCell ref="C5:C6"/>
    <mergeCell ref="D5:E5"/>
    <mergeCell ref="D6:E6"/>
    <mergeCell ref="A7:A8"/>
    <mergeCell ref="B7:E7"/>
    <mergeCell ref="B8:E8"/>
    <mergeCell ref="D9:E9"/>
    <mergeCell ref="D10:E10"/>
    <mergeCell ref="C18:D18"/>
    <mergeCell ref="C19:D19"/>
    <mergeCell ref="C20:D20"/>
    <mergeCell ref="C21:D21"/>
    <mergeCell ref="C22:D22"/>
    <mergeCell ref="C23:D23"/>
    <mergeCell ref="C25:D25"/>
    <mergeCell ref="C24:D24"/>
    <mergeCell ref="C26:D26"/>
    <mergeCell ref="C28:D28"/>
    <mergeCell ref="C27:D27"/>
    <mergeCell ref="C29:D31"/>
    <mergeCell ref="C32:D32"/>
    <mergeCell ref="C33:D33"/>
    <mergeCell ref="C34:D34"/>
    <mergeCell ref="C47:D47"/>
    <mergeCell ref="C35:D35"/>
    <mergeCell ref="C38:D38"/>
    <mergeCell ref="C39:D39"/>
    <mergeCell ref="C40:D40"/>
    <mergeCell ref="C41:D41"/>
    <mergeCell ref="C42:D42"/>
    <mergeCell ref="C43:D43"/>
    <mergeCell ref="C44:D44"/>
    <mergeCell ref="C45:D45"/>
    <mergeCell ref="C46:D46"/>
    <mergeCell ref="C37:D37"/>
    <mergeCell ref="C36:D36"/>
    <mergeCell ref="C48:D48"/>
    <mergeCell ref="C51:D51"/>
    <mergeCell ref="A52:D52"/>
    <mergeCell ref="C49:D50"/>
    <mergeCell ref="A12:A13"/>
    <mergeCell ref="B12:E12"/>
    <mergeCell ref="B13:E13"/>
    <mergeCell ref="A14:A15"/>
    <mergeCell ref="B14:B15"/>
    <mergeCell ref="D14:E14"/>
    <mergeCell ref="D15:E15"/>
    <mergeCell ref="C14:C15"/>
  </mergeCells>
  <phoneticPr fontId="2"/>
  <dataValidations count="2">
    <dataValidation type="list" allowBlank="1" showInputMessage="1" showErrorMessage="1" sqref="E52 E41:E47 E32:E39 E19:E25 E27:E28" xr:uid="{00000000-0002-0000-0100-000000000000}">
      <formula1>"□,■"</formula1>
    </dataValidation>
    <dataValidation type="list" allowBlank="1" showInputMessage="1" showErrorMessage="1" sqref="E48:E51 E29:E31 E26 E40" xr:uid="{FB9FCB9A-C0A3-422C-9304-DE3CCF4BCD2F}">
      <formula1>"□,■,－"</formula1>
    </dataValidation>
  </dataValidations>
  <pageMargins left="0.98425196850393704" right="0.59055118110236227" top="0.78740157480314965" bottom="0.78740157480314965" header="0" footer="0"/>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0003-987F-4EA2-BC1E-EC960C06FF33}">
  <sheetPr>
    <tabColor rgb="FF99FF99"/>
    <pageSetUpPr fitToPage="1"/>
  </sheetPr>
  <dimension ref="A1:M23"/>
  <sheetViews>
    <sheetView showGridLines="0" view="pageBreakPreview" zoomScaleNormal="100" zoomScaleSheetLayoutView="100" workbookViewId="0"/>
  </sheetViews>
  <sheetFormatPr defaultColWidth="9.69921875" defaultRowHeight="13" x14ac:dyDescent="0.2"/>
  <cols>
    <col min="1" max="1" width="3.69921875" style="1562" customWidth="1"/>
    <col min="2" max="3" width="7.69921875" style="1108" customWidth="1"/>
    <col min="4" max="11" width="9.69921875" style="1108" customWidth="1"/>
    <col min="12" max="16384" width="9.69921875" style="1108"/>
  </cols>
  <sheetData>
    <row r="1" spans="1:12" ht="18" customHeight="1" x14ac:dyDescent="0.2">
      <c r="A1" s="1107" t="s">
        <v>1535</v>
      </c>
    </row>
    <row r="2" spans="1:12" ht="15" customHeight="1" x14ac:dyDescent="0.2">
      <c r="B2" s="1110"/>
      <c r="C2" s="1055"/>
    </row>
    <row r="3" spans="1:12" ht="30" customHeight="1" x14ac:dyDescent="0.2">
      <c r="A3" s="1930" t="s">
        <v>1536</v>
      </c>
      <c r="B3" s="1930"/>
      <c r="C3" s="1930"/>
      <c r="D3" s="1931" t="str">
        <f>CONCATENATE(基本情報!D12,基本情報!E12,"-",基本情報!G12)</f>
        <v>22A-</v>
      </c>
      <c r="E3" s="1932"/>
      <c r="F3" s="1932"/>
      <c r="G3" s="1932"/>
      <c r="H3" s="1932"/>
      <c r="I3" s="1932"/>
      <c r="J3" s="1932"/>
      <c r="K3" s="1933"/>
      <c r="L3" s="1111" t="s">
        <v>1537</v>
      </c>
    </row>
    <row r="4" spans="1:12" ht="30" customHeight="1" x14ac:dyDescent="0.2">
      <c r="A4" s="1930" t="s">
        <v>1538</v>
      </c>
      <c r="B4" s="1930"/>
      <c r="C4" s="1930"/>
      <c r="D4" s="1934" t="str">
        <f>IF(基本情報!D13="","",基本情報!D13)</f>
        <v/>
      </c>
      <c r="E4" s="1935"/>
      <c r="F4" s="1935"/>
      <c r="G4" s="1935"/>
      <c r="H4" s="1935"/>
      <c r="I4" s="1935"/>
      <c r="J4" s="1935"/>
      <c r="K4" s="1936"/>
      <c r="L4" s="1111" t="s">
        <v>1537</v>
      </c>
    </row>
    <row r="5" spans="1:12" ht="15" customHeight="1" x14ac:dyDescent="0.2">
      <c r="B5" s="1110"/>
    </row>
    <row r="6" spans="1:12" ht="30" customHeight="1" x14ac:dyDescent="0.2">
      <c r="A6" s="1944" t="s">
        <v>1567</v>
      </c>
      <c r="B6" s="1945"/>
      <c r="C6" s="1945"/>
      <c r="D6" s="1945"/>
      <c r="E6" s="1945"/>
      <c r="F6" s="1945"/>
      <c r="G6" s="1945"/>
      <c r="H6" s="1945"/>
      <c r="I6" s="1945"/>
      <c r="J6" s="1945"/>
      <c r="K6" s="1946"/>
    </row>
    <row r="7" spans="1:12" ht="40" customHeight="1" x14ac:dyDescent="0.2">
      <c r="A7" s="1563" t="s">
        <v>414</v>
      </c>
      <c r="B7" s="1564" t="s">
        <v>163</v>
      </c>
      <c r="C7" s="1939" t="s">
        <v>1566</v>
      </c>
      <c r="D7" s="1940"/>
      <c r="E7" s="1940"/>
      <c r="F7" s="1940"/>
      <c r="G7" s="1940"/>
      <c r="H7" s="1940"/>
      <c r="I7" s="1940"/>
      <c r="J7" s="1940"/>
      <c r="K7" s="1941"/>
    </row>
    <row r="8" spans="1:12" ht="40" customHeight="1" x14ac:dyDescent="0.2">
      <c r="A8" s="1565"/>
      <c r="B8" s="1566"/>
      <c r="C8" s="1567" t="s">
        <v>163</v>
      </c>
      <c r="D8" s="1942" t="s">
        <v>1539</v>
      </c>
      <c r="E8" s="1942"/>
      <c r="F8" s="1942"/>
      <c r="G8" s="1942"/>
      <c r="H8" s="1942"/>
      <c r="I8" s="1942"/>
      <c r="J8" s="1942"/>
      <c r="K8" s="1943"/>
    </row>
    <row r="9" spans="1:12" ht="40" customHeight="1" x14ac:dyDescent="0.2">
      <c r="A9" s="1568"/>
      <c r="B9" s="1569"/>
      <c r="C9" s="1570" t="s">
        <v>163</v>
      </c>
      <c r="D9" s="1937" t="s">
        <v>1540</v>
      </c>
      <c r="E9" s="1937"/>
      <c r="F9" s="1937"/>
      <c r="G9" s="1937"/>
      <c r="H9" s="1937"/>
      <c r="I9" s="1937"/>
      <c r="J9" s="1937"/>
      <c r="K9" s="1938"/>
    </row>
    <row r="10" spans="1:12" ht="40" customHeight="1" x14ac:dyDescent="0.2">
      <c r="A10" s="1563" t="s">
        <v>415</v>
      </c>
      <c r="B10" s="1564" t="s">
        <v>163</v>
      </c>
      <c r="C10" s="1939" t="s">
        <v>1568</v>
      </c>
      <c r="D10" s="1940"/>
      <c r="E10" s="1940"/>
      <c r="F10" s="1940"/>
      <c r="G10" s="1940"/>
      <c r="H10" s="1940"/>
      <c r="I10" s="1940"/>
      <c r="J10" s="1940"/>
      <c r="K10" s="1941"/>
    </row>
    <row r="11" spans="1:12" ht="40" customHeight="1" x14ac:dyDescent="0.2">
      <c r="A11" s="1565"/>
      <c r="B11" s="1566"/>
      <c r="C11" s="1567" t="s">
        <v>163</v>
      </c>
      <c r="D11" s="1942" t="s">
        <v>1541</v>
      </c>
      <c r="E11" s="1942"/>
      <c r="F11" s="1942"/>
      <c r="G11" s="1942"/>
      <c r="H11" s="1942"/>
      <c r="I11" s="1942"/>
      <c r="J11" s="1942"/>
      <c r="K11" s="1943"/>
    </row>
    <row r="12" spans="1:12" ht="40" customHeight="1" x14ac:dyDescent="0.2">
      <c r="A12" s="1565"/>
      <c r="B12" s="1566"/>
      <c r="C12" s="1571" t="s">
        <v>163</v>
      </c>
      <c r="D12" s="1947" t="s">
        <v>1542</v>
      </c>
      <c r="E12" s="1947"/>
      <c r="F12" s="1947"/>
      <c r="G12" s="1947"/>
      <c r="H12" s="1947"/>
      <c r="I12" s="1947"/>
      <c r="J12" s="1947"/>
      <c r="K12" s="1948"/>
    </row>
    <row r="13" spans="1:12" ht="40" customHeight="1" x14ac:dyDescent="0.2">
      <c r="A13" s="1568"/>
      <c r="B13" s="1569"/>
      <c r="C13" s="1570" t="s">
        <v>163</v>
      </c>
      <c r="D13" s="1949" t="s">
        <v>1543</v>
      </c>
      <c r="E13" s="1950"/>
      <c r="F13" s="1950"/>
      <c r="G13" s="1950"/>
      <c r="H13" s="1950"/>
      <c r="I13" s="1950"/>
      <c r="J13" s="1950"/>
      <c r="K13" s="1951"/>
    </row>
    <row r="14" spans="1:12" ht="40" customHeight="1" x14ac:dyDescent="0.2">
      <c r="A14" s="1563" t="s">
        <v>416</v>
      </c>
      <c r="B14" s="1564" t="s">
        <v>163</v>
      </c>
      <c r="C14" s="1916" t="s">
        <v>1622</v>
      </c>
      <c r="D14" s="1917"/>
      <c r="E14" s="1917"/>
      <c r="F14" s="1917"/>
      <c r="G14" s="1917"/>
      <c r="H14" s="1917"/>
      <c r="I14" s="1917"/>
      <c r="J14" s="1917"/>
      <c r="K14" s="1918"/>
    </row>
    <row r="15" spans="1:12" ht="35.15" customHeight="1" x14ac:dyDescent="0.2">
      <c r="A15" s="1565"/>
      <c r="B15" s="1566"/>
      <c r="C15" s="1567" t="s">
        <v>163</v>
      </c>
      <c r="D15" s="1925" t="s">
        <v>1544</v>
      </c>
      <c r="E15" s="1925"/>
      <c r="F15" s="1925"/>
      <c r="G15" s="1925"/>
      <c r="H15" s="1925"/>
      <c r="I15" s="1925"/>
      <c r="J15" s="1925"/>
      <c r="K15" s="1926"/>
    </row>
    <row r="16" spans="1:12" ht="35.15" customHeight="1" x14ac:dyDescent="0.2">
      <c r="A16" s="1568"/>
      <c r="B16" s="1569"/>
      <c r="C16" s="1570" t="s">
        <v>163</v>
      </c>
      <c r="D16" s="1923" t="s">
        <v>1545</v>
      </c>
      <c r="E16" s="1923"/>
      <c r="F16" s="1923"/>
      <c r="G16" s="1923"/>
      <c r="H16" s="1923"/>
      <c r="I16" s="1923"/>
      <c r="J16" s="1923"/>
      <c r="K16" s="1924"/>
    </row>
    <row r="17" spans="1:13" ht="45" customHeight="1" x14ac:dyDescent="0.2">
      <c r="A17" s="1572" t="s">
        <v>646</v>
      </c>
      <c r="B17" s="1573" t="s">
        <v>163</v>
      </c>
      <c r="C17" s="1927" t="s">
        <v>1564</v>
      </c>
      <c r="D17" s="1928"/>
      <c r="E17" s="1928"/>
      <c r="F17" s="1928"/>
      <c r="G17" s="1928"/>
      <c r="H17" s="1928"/>
      <c r="I17" s="1928"/>
      <c r="J17" s="1928"/>
      <c r="K17" s="1929"/>
    </row>
    <row r="18" spans="1:13" ht="45" customHeight="1" x14ac:dyDescent="0.2">
      <c r="A18" s="1572" t="s">
        <v>648</v>
      </c>
      <c r="B18" s="1573" t="s">
        <v>163</v>
      </c>
      <c r="C18" s="1913" t="s">
        <v>1546</v>
      </c>
      <c r="D18" s="1919"/>
      <c r="E18" s="1919"/>
      <c r="F18" s="1919"/>
      <c r="G18" s="1919"/>
      <c r="H18" s="1919"/>
      <c r="I18" s="1919"/>
      <c r="J18" s="1919"/>
      <c r="K18" s="1904"/>
    </row>
    <row r="19" spans="1:13" ht="45" customHeight="1" x14ac:dyDescent="0.2">
      <c r="A19" s="1572" t="s">
        <v>649</v>
      </c>
      <c r="B19" s="1573" t="s">
        <v>163</v>
      </c>
      <c r="C19" s="1575" t="s">
        <v>1547</v>
      </c>
      <c r="D19" s="1574"/>
      <c r="E19" s="1574"/>
      <c r="F19" s="1574"/>
      <c r="G19" s="1574"/>
      <c r="H19" s="1574"/>
      <c r="I19" s="1574"/>
      <c r="J19" s="1574"/>
      <c r="K19" s="1587"/>
    </row>
    <row r="20" spans="1:13" ht="45" customHeight="1" x14ac:dyDescent="0.2">
      <c r="A20" s="1572" t="s">
        <v>651</v>
      </c>
      <c r="B20" s="1564" t="s">
        <v>163</v>
      </c>
      <c r="C20" s="1920" t="s">
        <v>1565</v>
      </c>
      <c r="D20" s="1921"/>
      <c r="E20" s="1921"/>
      <c r="F20" s="1921"/>
      <c r="G20" s="1921"/>
      <c r="H20" s="1921"/>
      <c r="I20" s="1921"/>
      <c r="J20" s="1921"/>
      <c r="K20" s="1922"/>
      <c r="M20" s="1576"/>
    </row>
    <row r="21" spans="1:13" ht="45" customHeight="1" x14ac:dyDescent="0.2">
      <c r="A21" s="1572" t="s">
        <v>1548</v>
      </c>
      <c r="B21" s="1573" t="s">
        <v>163</v>
      </c>
      <c r="C21" s="1913" t="s">
        <v>1569</v>
      </c>
      <c r="D21" s="1914"/>
      <c r="E21" s="1914"/>
      <c r="F21" s="1914"/>
      <c r="G21" s="1914"/>
      <c r="H21" s="1914"/>
      <c r="I21" s="1914"/>
      <c r="J21" s="1914"/>
      <c r="K21" s="1915"/>
    </row>
    <row r="22" spans="1:13" ht="45" customHeight="1" x14ac:dyDescent="0.2">
      <c r="A22" s="1572" t="s">
        <v>1549</v>
      </c>
      <c r="B22" s="1573" t="s">
        <v>163</v>
      </c>
      <c r="C22" s="1907" t="s">
        <v>1550</v>
      </c>
      <c r="D22" s="1908"/>
      <c r="E22" s="1908"/>
      <c r="F22" s="1908"/>
      <c r="G22" s="1908"/>
      <c r="H22" s="1908"/>
      <c r="I22" s="1908"/>
      <c r="J22" s="1908"/>
      <c r="K22" s="1909"/>
    </row>
    <row r="23" spans="1:13" ht="40" customHeight="1" x14ac:dyDescent="0.2">
      <c r="A23" s="1910" t="s">
        <v>1551</v>
      </c>
      <c r="B23" s="1911"/>
      <c r="C23" s="1911"/>
      <c r="D23" s="1911"/>
      <c r="E23" s="1911"/>
      <c r="F23" s="1911"/>
      <c r="G23" s="1911"/>
      <c r="H23" s="1911"/>
      <c r="I23" s="1911"/>
      <c r="J23" s="1911"/>
      <c r="K23" s="1912"/>
    </row>
  </sheetData>
  <mergeCells count="21">
    <mergeCell ref="C10:K10"/>
    <mergeCell ref="D11:K11"/>
    <mergeCell ref="A6:K6"/>
    <mergeCell ref="D12:K12"/>
    <mergeCell ref="D13:K13"/>
    <mergeCell ref="A3:C3"/>
    <mergeCell ref="D3:K3"/>
    <mergeCell ref="A4:C4"/>
    <mergeCell ref="D4:K4"/>
    <mergeCell ref="D9:K9"/>
    <mergeCell ref="C7:K7"/>
    <mergeCell ref="D8:K8"/>
    <mergeCell ref="C22:K22"/>
    <mergeCell ref="A23:K23"/>
    <mergeCell ref="C21:K21"/>
    <mergeCell ref="C14:K14"/>
    <mergeCell ref="C18:K18"/>
    <mergeCell ref="C20:K20"/>
    <mergeCell ref="D16:K16"/>
    <mergeCell ref="D15:K15"/>
    <mergeCell ref="C17:K17"/>
  </mergeCells>
  <phoneticPr fontId="2"/>
  <dataValidations count="1">
    <dataValidation type="list" allowBlank="1" showInputMessage="1" showErrorMessage="1" sqref="C8:C9 B7 B10 C15:C16 B14 C11:C13 B17:B22" xr:uid="{3F414AB1-1656-473B-AC47-F8DD8A2F545A}">
      <formula1>"□,■"</formula1>
    </dataValidation>
  </dataValidations>
  <pageMargins left="0.98425196850393704" right="0.39370078740157483" top="0.59055118110236227" bottom="0.1968503937007874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pageSetUpPr fitToPage="1"/>
  </sheetPr>
  <dimension ref="A1:O63"/>
  <sheetViews>
    <sheetView showGridLines="0" view="pageBreakPreview" zoomScale="115" zoomScaleNormal="100" zoomScaleSheetLayoutView="115" workbookViewId="0"/>
  </sheetViews>
  <sheetFormatPr defaultColWidth="9.09765625" defaultRowHeight="18" customHeight="1" x14ac:dyDescent="0.2"/>
  <cols>
    <col min="1" max="1" width="3" style="2" customWidth="1"/>
    <col min="2" max="3" width="3.3984375" style="2" customWidth="1"/>
    <col min="4" max="4" width="4.09765625" style="2" customWidth="1"/>
    <col min="5" max="5" width="5" style="2" customWidth="1"/>
    <col min="6" max="6" width="2.69921875" style="2" customWidth="1"/>
    <col min="7" max="7" width="10.09765625" style="2" customWidth="1"/>
    <col min="8" max="14" width="8.59765625" style="2" customWidth="1"/>
    <col min="15" max="15" width="3.69921875" style="2" customWidth="1"/>
    <col min="16" max="16384" width="9.09765625" style="2"/>
  </cols>
  <sheetData>
    <row r="1" spans="1:15" ht="18" customHeight="1" x14ac:dyDescent="0.2">
      <c r="A1" s="1" t="s">
        <v>81</v>
      </c>
      <c r="B1" s="1"/>
    </row>
    <row r="2" spans="1:15" ht="18" customHeight="1" x14ac:dyDescent="0.2">
      <c r="L2" s="1955" t="s">
        <v>1276</v>
      </c>
      <c r="M2" s="1955"/>
      <c r="N2" s="1955"/>
      <c r="O2" s="1955"/>
    </row>
    <row r="3" spans="1:15" ht="18" customHeight="1" x14ac:dyDescent="0.2">
      <c r="B3" s="2" t="s">
        <v>1</v>
      </c>
    </row>
    <row r="4" spans="1:15" ht="18" customHeight="1" x14ac:dyDescent="0.2">
      <c r="B4" s="2" t="s">
        <v>2</v>
      </c>
    </row>
    <row r="5" spans="1:15" ht="18" customHeight="1" x14ac:dyDescent="0.2">
      <c r="J5" s="3" t="s">
        <v>6</v>
      </c>
      <c r="K5" s="1954" t="str">
        <f>IF(基本情報!G15="","",IF(基本情報!G15="個人",基本情報!G20,基本情報!G17))</f>
        <v/>
      </c>
      <c r="L5" s="1954"/>
      <c r="M5" s="1954"/>
      <c r="N5" s="1954"/>
      <c r="O5" s="1959"/>
    </row>
    <row r="6" spans="1:15" ht="18" customHeight="1" x14ac:dyDescent="0.2">
      <c r="K6" s="1954" t="str">
        <f>IF(基本情報!G15="個人","",CONCATENATE(基本情報!G18,"　",基本情報!G20))</f>
        <v>　</v>
      </c>
      <c r="L6" s="1954"/>
      <c r="M6" s="1954"/>
      <c r="N6" s="1954"/>
      <c r="O6" s="1959"/>
    </row>
    <row r="7" spans="1:15" ht="6" customHeight="1" x14ac:dyDescent="0.2">
      <c r="K7" s="8"/>
      <c r="L7" s="8"/>
      <c r="M7" s="8"/>
      <c r="N7" s="8"/>
      <c r="O7" s="3"/>
    </row>
    <row r="8" spans="1:15" ht="18" hidden="1" customHeight="1" x14ac:dyDescent="0.2">
      <c r="J8" s="3" t="s">
        <v>1342</v>
      </c>
      <c r="K8" s="1953"/>
      <c r="L8" s="1953"/>
      <c r="M8" s="1953"/>
      <c r="N8" s="1953"/>
      <c r="O8" s="1959"/>
    </row>
    <row r="9" spans="1:15" ht="18" hidden="1" customHeight="1" x14ac:dyDescent="0.2">
      <c r="K9" s="1954"/>
      <c r="L9" s="1954"/>
      <c r="M9" s="1954"/>
      <c r="N9" s="1954"/>
      <c r="O9" s="1959"/>
    </row>
    <row r="11" spans="1:15" ht="18" customHeight="1" x14ac:dyDescent="0.2">
      <c r="A11" s="1957" t="s">
        <v>1426</v>
      </c>
      <c r="B11" s="1957"/>
      <c r="C11" s="1957"/>
      <c r="D11" s="1957"/>
      <c r="E11" s="1957"/>
      <c r="F11" s="1957"/>
      <c r="G11" s="1957"/>
      <c r="H11" s="1957"/>
      <c r="I11" s="1957"/>
      <c r="J11" s="1957"/>
      <c r="K11" s="1957"/>
      <c r="L11" s="1957"/>
      <c r="M11" s="1957"/>
      <c r="N11" s="1957"/>
      <c r="O11" s="1957"/>
    </row>
    <row r="13" spans="1:15" ht="55.5" customHeight="1" x14ac:dyDescent="0.2">
      <c r="B13" s="1960" t="s">
        <v>1451</v>
      </c>
      <c r="C13" s="1960"/>
      <c r="D13" s="1960"/>
      <c r="E13" s="1960"/>
      <c r="F13" s="1960"/>
      <c r="G13" s="1960"/>
      <c r="H13" s="1960"/>
      <c r="I13" s="1960"/>
      <c r="J13" s="1960"/>
      <c r="K13" s="1960"/>
      <c r="L13" s="1960"/>
      <c r="M13" s="1960"/>
      <c r="N13" s="1960"/>
      <c r="O13" s="9"/>
    </row>
    <row r="14" spans="1:15" ht="16.5" customHeight="1" x14ac:dyDescent="0.2">
      <c r="B14" s="9"/>
      <c r="C14" s="9"/>
      <c r="D14" s="9"/>
      <c r="E14" s="9"/>
      <c r="F14" s="9"/>
      <c r="G14" s="9"/>
      <c r="H14" s="9"/>
      <c r="I14" s="9"/>
      <c r="J14" s="9"/>
      <c r="K14" s="9"/>
      <c r="L14" s="9"/>
      <c r="M14" s="9"/>
      <c r="N14" s="9"/>
    </row>
    <row r="15" spans="1:15" ht="18" customHeight="1" x14ac:dyDescent="0.2">
      <c r="A15" s="1958" t="s">
        <v>4</v>
      </c>
      <c r="B15" s="1958"/>
      <c r="C15" s="1958"/>
      <c r="D15" s="1958"/>
      <c r="E15" s="1958"/>
      <c r="F15" s="1958"/>
      <c r="G15" s="1958"/>
      <c r="H15" s="1958"/>
      <c r="I15" s="1958"/>
      <c r="J15" s="1958"/>
      <c r="K15" s="1958"/>
      <c r="L15" s="1958"/>
      <c r="M15" s="1958"/>
      <c r="N15" s="1958"/>
      <c r="O15" s="1958"/>
    </row>
    <row r="16" spans="1:15" ht="16.5" customHeight="1" x14ac:dyDescent="0.2"/>
    <row r="17" spans="2:15" ht="18.75" customHeight="1" x14ac:dyDescent="0.2">
      <c r="B17" s="2" t="s">
        <v>7</v>
      </c>
    </row>
    <row r="18" spans="2:15" ht="18.75" customHeight="1" x14ac:dyDescent="0.2">
      <c r="D18" s="2" t="s">
        <v>84</v>
      </c>
      <c r="G18" s="1953" t="str">
        <f>IF(AND(基本情報!E12="",基本情報!G12=""),"（　　　　　　　　）",CONCATENATE("（　",基本情報!D12,基本情報!E12,"-",基本情報!G12,"　）"))</f>
        <v>（　22A-　）</v>
      </c>
      <c r="H18" s="1953"/>
      <c r="I18" s="1953"/>
    </row>
    <row r="19" spans="2:15" ht="18.75" customHeight="1" x14ac:dyDescent="0.2">
      <c r="D19" s="2" t="s">
        <v>77</v>
      </c>
      <c r="G19" s="1954" t="str">
        <f>IF(基本情報!D13="","（　　　　　　　　　　　　　　　　　　　　　　　　　　　）",CONCATENATE("（　",基本情報!D13,"　）"))</f>
        <v>（　　　　　　　　　　　　　　　　　　　　　　　　　　　）</v>
      </c>
      <c r="H19" s="1954"/>
      <c r="I19" s="1954"/>
      <c r="J19" s="1954"/>
      <c r="K19" s="1954"/>
      <c r="L19" s="1954"/>
      <c r="M19" s="1954"/>
      <c r="N19" s="1954"/>
      <c r="O19" s="1954"/>
    </row>
    <row r="20" spans="2:15" ht="18.75" customHeight="1" x14ac:dyDescent="0.2">
      <c r="B20" s="2" t="s">
        <v>9</v>
      </c>
      <c r="I20" s="1956"/>
      <c r="J20" s="1956"/>
      <c r="K20" s="2" t="s">
        <v>82</v>
      </c>
    </row>
    <row r="21" spans="2:15" ht="18.75" customHeight="1" x14ac:dyDescent="0.2">
      <c r="B21" s="2" t="s">
        <v>83</v>
      </c>
      <c r="I21" s="5"/>
      <c r="J21" s="5"/>
    </row>
    <row r="22" spans="2:15" ht="18.75" customHeight="1" x14ac:dyDescent="0.2">
      <c r="B22" s="2" t="s">
        <v>1452</v>
      </c>
    </row>
    <row r="23" spans="2:15" ht="18.75" customHeight="1" x14ac:dyDescent="0.2">
      <c r="B23" s="2" t="s">
        <v>79</v>
      </c>
      <c r="H23" s="1952" t="s">
        <v>1260</v>
      </c>
      <c r="I23" s="1952"/>
      <c r="J23" s="1952"/>
    </row>
    <row r="24" spans="2:15" ht="12" customHeight="1" x14ac:dyDescent="0.2"/>
    <row r="25" spans="2:15" ht="10.5" customHeight="1" x14ac:dyDescent="0.2">
      <c r="C25" s="6" t="s">
        <v>87</v>
      </c>
      <c r="D25" s="6"/>
      <c r="E25" s="6"/>
      <c r="F25" s="6"/>
      <c r="G25" s="6"/>
      <c r="H25" s="6"/>
      <c r="I25" s="6"/>
      <c r="J25" s="6"/>
      <c r="K25" s="6"/>
      <c r="L25" s="6"/>
      <c r="M25" s="6"/>
      <c r="N25" s="6"/>
      <c r="O25" s="6"/>
    </row>
    <row r="26" spans="2:15" ht="10.5" customHeight="1" x14ac:dyDescent="0.2">
      <c r="B26" s="6"/>
      <c r="D26" s="7" t="s">
        <v>16</v>
      </c>
      <c r="E26" s="6" t="s">
        <v>21</v>
      </c>
      <c r="F26" s="6"/>
      <c r="G26" s="6"/>
      <c r="H26" s="6"/>
      <c r="I26" s="6"/>
      <c r="J26" s="6"/>
      <c r="K26" s="6"/>
      <c r="L26" s="6" t="s">
        <v>10</v>
      </c>
      <c r="M26" s="6"/>
      <c r="N26" s="6"/>
      <c r="O26" s="6"/>
    </row>
    <row r="27" spans="2:15" ht="10.5" customHeight="1" x14ac:dyDescent="0.2">
      <c r="B27" s="6"/>
      <c r="D27" s="7" t="s">
        <v>18</v>
      </c>
      <c r="E27" s="6" t="s">
        <v>22</v>
      </c>
      <c r="F27" s="6"/>
      <c r="G27" s="6"/>
      <c r="H27" s="6"/>
      <c r="I27" s="6"/>
      <c r="J27" s="6"/>
      <c r="K27" s="6"/>
      <c r="L27" s="6" t="s">
        <v>11</v>
      </c>
      <c r="M27" s="6"/>
      <c r="N27" s="6"/>
      <c r="O27" s="6"/>
    </row>
    <row r="28" spans="2:15" ht="10.5" customHeight="1" x14ac:dyDescent="0.2">
      <c r="B28" s="6"/>
      <c r="D28" s="7" t="s">
        <v>19</v>
      </c>
      <c r="E28" s="6" t="s">
        <v>23</v>
      </c>
      <c r="F28" s="6"/>
      <c r="G28" s="6"/>
      <c r="H28" s="6"/>
      <c r="I28" s="6"/>
      <c r="J28" s="6"/>
      <c r="K28" s="6"/>
      <c r="L28" s="6" t="s">
        <v>12</v>
      </c>
      <c r="M28" s="6"/>
      <c r="N28" s="6"/>
      <c r="O28" s="6"/>
    </row>
    <row r="29" spans="2:15" ht="10.5" customHeight="1" x14ac:dyDescent="0.2">
      <c r="B29" s="6"/>
      <c r="D29" s="6"/>
      <c r="E29" s="6"/>
      <c r="F29" s="6"/>
      <c r="G29" s="6"/>
      <c r="H29" s="6"/>
      <c r="I29" s="6"/>
      <c r="J29" s="6"/>
      <c r="K29" s="6"/>
      <c r="L29" s="6"/>
      <c r="M29" s="6"/>
      <c r="N29" s="6"/>
      <c r="O29" s="6"/>
    </row>
    <row r="30" spans="2:15" ht="10.5" customHeight="1" x14ac:dyDescent="0.2">
      <c r="C30" s="6" t="s">
        <v>88</v>
      </c>
      <c r="E30" s="6"/>
      <c r="F30" s="6"/>
      <c r="G30" s="6"/>
      <c r="H30" s="6"/>
      <c r="I30" s="6"/>
      <c r="J30" s="6"/>
      <c r="K30" s="6"/>
      <c r="L30" s="6"/>
      <c r="M30" s="6"/>
      <c r="N30" s="6"/>
      <c r="O30" s="6"/>
    </row>
    <row r="31" spans="2:15" ht="10.5" customHeight="1" x14ac:dyDescent="0.2">
      <c r="B31" s="6"/>
      <c r="D31" s="7" t="s">
        <v>16</v>
      </c>
      <c r="E31" s="6" t="s">
        <v>42</v>
      </c>
      <c r="F31" s="6"/>
      <c r="G31" s="6"/>
      <c r="H31" s="6"/>
      <c r="I31" s="6"/>
      <c r="J31" s="6"/>
      <c r="K31" s="6"/>
      <c r="L31" s="6" t="s">
        <v>66</v>
      </c>
      <c r="M31" s="6"/>
      <c r="N31" s="6"/>
      <c r="O31" s="6"/>
    </row>
    <row r="32" spans="2:15" ht="10.5" customHeight="1" x14ac:dyDescent="0.2">
      <c r="B32" s="6"/>
      <c r="D32" s="7" t="s">
        <v>18</v>
      </c>
      <c r="E32" s="6" t="s">
        <v>1457</v>
      </c>
      <c r="F32" s="6"/>
      <c r="G32" s="6"/>
      <c r="H32" s="6"/>
      <c r="I32" s="6"/>
      <c r="J32" s="6"/>
      <c r="K32" s="6"/>
      <c r="L32" s="6" t="s">
        <v>1456</v>
      </c>
      <c r="M32" s="6"/>
      <c r="N32" s="6"/>
      <c r="O32" s="6"/>
    </row>
    <row r="33" spans="2:15" ht="10.5" customHeight="1" x14ac:dyDescent="0.2">
      <c r="B33" s="6"/>
      <c r="D33" s="7" t="s">
        <v>19</v>
      </c>
      <c r="E33" s="6" t="s">
        <v>1467</v>
      </c>
      <c r="F33" s="6"/>
      <c r="G33" s="6"/>
      <c r="H33" s="6"/>
      <c r="I33" s="6"/>
      <c r="J33" s="6"/>
      <c r="K33" s="6"/>
      <c r="L33" s="6" t="s">
        <v>1498</v>
      </c>
      <c r="M33" s="6"/>
      <c r="N33" s="6"/>
      <c r="O33" s="6"/>
    </row>
    <row r="34" spans="2:15" ht="10.5" customHeight="1" x14ac:dyDescent="0.2">
      <c r="B34" s="6"/>
      <c r="D34" s="7" t="s">
        <v>20</v>
      </c>
      <c r="E34" s="6" t="s">
        <v>43</v>
      </c>
      <c r="F34" s="6"/>
      <c r="G34" s="6"/>
      <c r="H34" s="6"/>
      <c r="I34" s="6"/>
      <c r="J34" s="6"/>
      <c r="K34" s="6"/>
      <c r="L34" s="6" t="s">
        <v>1501</v>
      </c>
      <c r="M34" s="6"/>
      <c r="N34" s="6"/>
      <c r="O34" s="6"/>
    </row>
    <row r="35" spans="2:15" ht="10.5" customHeight="1" x14ac:dyDescent="0.2">
      <c r="B35" s="6"/>
      <c r="D35" s="7" t="s">
        <v>24</v>
      </c>
      <c r="E35" s="6" t="s">
        <v>1662</v>
      </c>
      <c r="F35" s="6"/>
      <c r="G35" s="6"/>
      <c r="H35" s="6"/>
      <c r="I35" s="6"/>
      <c r="J35" s="6"/>
      <c r="K35" s="6"/>
      <c r="L35" s="6" t="s">
        <v>1659</v>
      </c>
      <c r="M35" s="6"/>
      <c r="N35" s="6"/>
      <c r="O35" s="6"/>
    </row>
    <row r="36" spans="2:15" ht="10.5" customHeight="1" x14ac:dyDescent="0.2">
      <c r="B36" s="6"/>
      <c r="D36" s="7" t="s">
        <v>25</v>
      </c>
      <c r="E36" s="6" t="s">
        <v>1666</v>
      </c>
      <c r="F36" s="6"/>
      <c r="G36" s="6"/>
      <c r="H36" s="6"/>
      <c r="I36" s="6"/>
      <c r="J36" s="6"/>
      <c r="K36" s="6"/>
      <c r="L36" s="6" t="s">
        <v>1659</v>
      </c>
      <c r="M36" s="6"/>
      <c r="N36" s="6"/>
      <c r="O36" s="6"/>
    </row>
    <row r="37" spans="2:15" ht="10.5" customHeight="1" x14ac:dyDescent="0.2">
      <c r="B37" s="6"/>
      <c r="D37" s="7" t="s">
        <v>26</v>
      </c>
      <c r="E37" s="6" t="s">
        <v>44</v>
      </c>
      <c r="F37" s="6"/>
      <c r="G37" s="6"/>
      <c r="H37" s="6"/>
      <c r="I37" s="6"/>
      <c r="J37" s="6"/>
      <c r="K37" s="6"/>
      <c r="L37" s="6" t="s">
        <v>1455</v>
      </c>
      <c r="M37" s="6"/>
      <c r="N37" s="6"/>
      <c r="O37" s="6"/>
    </row>
    <row r="38" spans="2:15" ht="10.5" customHeight="1" x14ac:dyDescent="0.2">
      <c r="B38" s="6"/>
      <c r="D38" s="7" t="s">
        <v>27</v>
      </c>
      <c r="E38" s="6" t="s">
        <v>45</v>
      </c>
      <c r="F38" s="6"/>
      <c r="G38" s="6"/>
      <c r="H38" s="6"/>
      <c r="I38" s="6"/>
      <c r="J38" s="6"/>
      <c r="K38" s="6"/>
      <c r="L38" s="6" t="s">
        <v>67</v>
      </c>
      <c r="M38" s="6"/>
      <c r="N38" s="6"/>
      <c r="O38" s="6"/>
    </row>
    <row r="39" spans="2:15" ht="10.5" customHeight="1" x14ac:dyDescent="0.2">
      <c r="B39" s="6"/>
      <c r="D39" s="7" t="s">
        <v>28</v>
      </c>
      <c r="E39" s="6" t="s">
        <v>46</v>
      </c>
      <c r="F39" s="6"/>
      <c r="G39" s="6"/>
      <c r="H39" s="6"/>
      <c r="I39" s="6"/>
      <c r="J39" s="6"/>
      <c r="K39" s="6"/>
      <c r="L39" s="6" t="s">
        <v>68</v>
      </c>
      <c r="M39" s="6"/>
      <c r="N39" s="6"/>
      <c r="O39" s="6"/>
    </row>
    <row r="40" spans="2:15" ht="10.5" customHeight="1" x14ac:dyDescent="0.2">
      <c r="B40" s="6"/>
      <c r="D40" s="7" t="s">
        <v>29</v>
      </c>
      <c r="E40" s="6" t="s">
        <v>47</v>
      </c>
      <c r="F40" s="6"/>
      <c r="G40" s="6"/>
      <c r="H40" s="6"/>
      <c r="I40" s="6"/>
      <c r="J40" s="6"/>
      <c r="K40" s="6"/>
      <c r="L40" s="6" t="s">
        <v>69</v>
      </c>
      <c r="M40" s="6"/>
      <c r="N40" s="6"/>
      <c r="O40" s="6"/>
    </row>
    <row r="41" spans="2:15" ht="10.5" customHeight="1" x14ac:dyDescent="0.2">
      <c r="B41" s="6"/>
      <c r="D41" s="7" t="s">
        <v>30</v>
      </c>
      <c r="E41" s="6" t="s">
        <v>48</v>
      </c>
      <c r="F41" s="6"/>
      <c r="G41" s="6"/>
      <c r="H41" s="6"/>
      <c r="I41" s="6"/>
      <c r="J41" s="6"/>
      <c r="K41" s="6"/>
      <c r="L41" s="6" t="s">
        <v>70</v>
      </c>
      <c r="M41" s="6"/>
      <c r="N41" s="6"/>
      <c r="O41" s="6"/>
    </row>
    <row r="42" spans="2:15" ht="10.5" customHeight="1" x14ac:dyDescent="0.2">
      <c r="B42" s="6"/>
      <c r="D42" s="7" t="s">
        <v>31</v>
      </c>
      <c r="E42" s="6" t="s">
        <v>49</v>
      </c>
      <c r="F42" s="6"/>
      <c r="G42" s="6"/>
      <c r="H42" s="6"/>
      <c r="I42" s="6"/>
      <c r="J42" s="6"/>
      <c r="K42" s="6"/>
      <c r="L42" s="6" t="s">
        <v>71</v>
      </c>
      <c r="M42" s="6"/>
      <c r="N42" s="6"/>
      <c r="O42" s="6"/>
    </row>
    <row r="43" spans="2:15" ht="10.5" customHeight="1" x14ac:dyDescent="0.2">
      <c r="B43" s="6"/>
      <c r="D43" s="7" t="s">
        <v>32</v>
      </c>
      <c r="E43" s="6" t="s">
        <v>1554</v>
      </c>
      <c r="F43" s="6"/>
      <c r="G43" s="6"/>
      <c r="H43" s="6"/>
      <c r="I43" s="6"/>
      <c r="J43" s="6"/>
      <c r="K43" s="6"/>
      <c r="L43" s="6" t="s">
        <v>1586</v>
      </c>
      <c r="M43" s="6"/>
      <c r="N43" s="6"/>
      <c r="O43" s="6"/>
    </row>
    <row r="44" spans="2:15" ht="10.5" customHeight="1" x14ac:dyDescent="0.2">
      <c r="B44" s="6"/>
      <c r="D44" s="7" t="s">
        <v>34</v>
      </c>
      <c r="E44" s="6" t="s">
        <v>51</v>
      </c>
      <c r="F44" s="6"/>
      <c r="G44" s="6"/>
      <c r="H44" s="6"/>
      <c r="I44" s="6"/>
      <c r="J44" s="6"/>
      <c r="K44" s="6"/>
      <c r="L44" s="6" t="s">
        <v>13</v>
      </c>
      <c r="M44" s="6"/>
      <c r="N44" s="6"/>
      <c r="O44" s="6"/>
    </row>
    <row r="45" spans="2:15" ht="10.5" customHeight="1" x14ac:dyDescent="0.2">
      <c r="B45" s="6"/>
      <c r="D45" s="7" t="s">
        <v>33</v>
      </c>
      <c r="E45" s="6" t="s">
        <v>50</v>
      </c>
      <c r="F45" s="6"/>
      <c r="G45" s="6"/>
      <c r="H45" s="6"/>
      <c r="I45" s="6"/>
      <c r="J45" s="6"/>
      <c r="K45" s="6"/>
      <c r="L45" s="6" t="s">
        <v>1587</v>
      </c>
      <c r="M45" s="6"/>
      <c r="N45" s="6"/>
      <c r="O45" s="6"/>
    </row>
    <row r="46" spans="2:15" ht="10.5" customHeight="1" x14ac:dyDescent="0.2">
      <c r="B46" s="6"/>
      <c r="D46" s="7" t="s">
        <v>35</v>
      </c>
      <c r="E46" s="6" t="s">
        <v>1660</v>
      </c>
      <c r="F46" s="6"/>
      <c r="G46" s="6"/>
      <c r="H46" s="6"/>
      <c r="I46" s="6"/>
      <c r="J46" s="6"/>
      <c r="K46" s="6"/>
      <c r="L46" s="6" t="s">
        <v>1661</v>
      </c>
      <c r="M46" s="6"/>
      <c r="N46" s="6"/>
      <c r="O46" s="6"/>
    </row>
    <row r="47" spans="2:15" ht="10.5" customHeight="1" x14ac:dyDescent="0.2">
      <c r="B47" s="6"/>
      <c r="D47" s="7" t="s">
        <v>1499</v>
      </c>
      <c r="E47" s="6" t="s">
        <v>52</v>
      </c>
      <c r="F47" s="6"/>
      <c r="G47" s="6"/>
      <c r="H47" s="6"/>
      <c r="I47" s="6"/>
      <c r="J47" s="6"/>
      <c r="K47" s="6"/>
      <c r="L47" s="6" t="s">
        <v>72</v>
      </c>
      <c r="M47" s="6"/>
      <c r="N47" s="6"/>
      <c r="O47" s="6"/>
    </row>
    <row r="48" spans="2:15" ht="10.5" customHeight="1" x14ac:dyDescent="0.2">
      <c r="B48" s="6"/>
      <c r="D48" s="7" t="s">
        <v>36</v>
      </c>
      <c r="E48" s="6" t="s">
        <v>53</v>
      </c>
      <c r="F48" s="6"/>
      <c r="G48" s="6"/>
      <c r="H48" s="6"/>
      <c r="I48" s="6"/>
      <c r="J48" s="6"/>
      <c r="K48" s="6"/>
      <c r="L48" s="6" t="s">
        <v>73</v>
      </c>
      <c r="M48" s="6"/>
      <c r="N48" s="6"/>
      <c r="O48" s="6"/>
    </row>
    <row r="49" spans="2:15" ht="10.5" customHeight="1" x14ac:dyDescent="0.2">
      <c r="B49" s="6"/>
      <c r="D49" s="7" t="s">
        <v>37</v>
      </c>
      <c r="E49" s="6" t="s">
        <v>54</v>
      </c>
      <c r="F49" s="6"/>
      <c r="G49" s="6"/>
      <c r="H49" s="6"/>
      <c r="I49" s="6"/>
      <c r="J49" s="6"/>
      <c r="K49" s="6"/>
      <c r="L49" s="6" t="s">
        <v>74</v>
      </c>
      <c r="M49" s="6"/>
      <c r="N49" s="6"/>
      <c r="O49" s="6"/>
    </row>
    <row r="50" spans="2:15" ht="10.5" customHeight="1" x14ac:dyDescent="0.2">
      <c r="B50" s="6"/>
      <c r="D50" s="7" t="s">
        <v>38</v>
      </c>
      <c r="E50" s="6" t="s">
        <v>55</v>
      </c>
      <c r="F50" s="6"/>
      <c r="G50" s="6"/>
      <c r="H50" s="6"/>
      <c r="I50" s="6"/>
      <c r="J50" s="6"/>
      <c r="K50" s="6"/>
      <c r="L50" s="6" t="s">
        <v>1356</v>
      </c>
      <c r="M50" s="6"/>
      <c r="N50" s="6"/>
      <c r="O50" s="6"/>
    </row>
    <row r="51" spans="2:15" ht="10.5" customHeight="1" x14ac:dyDescent="0.2">
      <c r="B51" s="6"/>
      <c r="D51" s="7" t="s">
        <v>39</v>
      </c>
      <c r="E51" s="6" t="s">
        <v>56</v>
      </c>
      <c r="F51" s="6"/>
      <c r="G51" s="6"/>
      <c r="H51" s="6"/>
      <c r="I51" s="6"/>
      <c r="J51" s="6"/>
      <c r="K51" s="6"/>
      <c r="L51" s="6" t="s">
        <v>75</v>
      </c>
      <c r="M51" s="6"/>
      <c r="N51" s="6"/>
      <c r="O51" s="6"/>
    </row>
    <row r="52" spans="2:15" ht="10.5" customHeight="1" x14ac:dyDescent="0.2">
      <c r="B52" s="6"/>
      <c r="D52" s="7"/>
      <c r="E52" s="6" t="s">
        <v>14</v>
      </c>
      <c r="F52" s="6"/>
      <c r="G52" s="6"/>
      <c r="H52" s="6"/>
      <c r="I52" s="6"/>
      <c r="J52" s="6"/>
      <c r="K52" s="6"/>
      <c r="L52" s="6"/>
      <c r="M52" s="6"/>
      <c r="N52" s="6"/>
      <c r="O52" s="6"/>
    </row>
    <row r="53" spans="2:15" ht="10.5" customHeight="1" x14ac:dyDescent="0.2">
      <c r="B53" s="6"/>
      <c r="D53" s="7" t="s">
        <v>40</v>
      </c>
      <c r="E53" s="6" t="s">
        <v>1272</v>
      </c>
      <c r="F53" s="6"/>
      <c r="G53" s="6"/>
      <c r="H53" s="6"/>
      <c r="I53" s="6"/>
      <c r="J53" s="6"/>
      <c r="K53" s="6"/>
      <c r="L53" s="6" t="s">
        <v>13</v>
      </c>
      <c r="M53" s="6"/>
      <c r="N53" s="6"/>
      <c r="O53" s="6"/>
    </row>
    <row r="54" spans="2:15" ht="10.5" customHeight="1" x14ac:dyDescent="0.2">
      <c r="B54" s="6"/>
      <c r="D54" s="7" t="s">
        <v>41</v>
      </c>
      <c r="E54" s="6" t="s">
        <v>15</v>
      </c>
      <c r="F54" s="6"/>
      <c r="G54" s="6"/>
      <c r="H54" s="6"/>
      <c r="I54" s="6"/>
      <c r="J54" s="6"/>
      <c r="K54" s="6"/>
      <c r="L54" s="6" t="s">
        <v>1667</v>
      </c>
      <c r="M54" s="6"/>
      <c r="N54" s="6"/>
      <c r="O54" s="6"/>
    </row>
    <row r="55" spans="2:15" ht="10.5" customHeight="1" x14ac:dyDescent="0.2">
      <c r="B55" s="6"/>
      <c r="D55" s="7" t="s">
        <v>1454</v>
      </c>
      <c r="E55" s="6" t="s">
        <v>57</v>
      </c>
      <c r="F55" s="6"/>
      <c r="G55" s="6"/>
      <c r="H55" s="6"/>
      <c r="I55" s="6"/>
      <c r="J55" s="6"/>
      <c r="K55" s="6"/>
      <c r="L55" s="6" t="s">
        <v>76</v>
      </c>
      <c r="M55" s="6"/>
      <c r="N55" s="6"/>
      <c r="O55" s="6"/>
    </row>
    <row r="56" spans="2:15" ht="10.5" customHeight="1" x14ac:dyDescent="0.2">
      <c r="B56" s="6"/>
      <c r="D56" s="7" t="s">
        <v>1500</v>
      </c>
      <c r="E56" s="6" t="s">
        <v>58</v>
      </c>
      <c r="F56" s="6"/>
      <c r="G56" s="6"/>
      <c r="H56" s="6"/>
      <c r="I56" s="6"/>
      <c r="J56" s="6"/>
      <c r="K56" s="6"/>
      <c r="L56" s="6" t="s">
        <v>1461</v>
      </c>
      <c r="M56" s="6"/>
      <c r="N56" s="6"/>
      <c r="O56" s="6"/>
    </row>
    <row r="57" spans="2:15" ht="10.5" customHeight="1" x14ac:dyDescent="0.2">
      <c r="B57" s="6"/>
      <c r="D57" s="7" t="s">
        <v>1588</v>
      </c>
      <c r="E57" s="6" t="s">
        <v>59</v>
      </c>
      <c r="F57" s="6"/>
      <c r="G57" s="6"/>
      <c r="H57" s="6"/>
      <c r="I57" s="6"/>
      <c r="J57" s="6"/>
      <c r="K57" s="6"/>
      <c r="L57" s="6" t="s">
        <v>1462</v>
      </c>
      <c r="M57" s="6"/>
      <c r="N57" s="6"/>
      <c r="O57" s="6"/>
    </row>
    <row r="58" spans="2:15" ht="10.5" customHeight="1" x14ac:dyDescent="0.2">
      <c r="B58" s="6"/>
      <c r="D58" s="7" t="s">
        <v>1663</v>
      </c>
      <c r="E58" s="6" t="s">
        <v>60</v>
      </c>
      <c r="F58" s="6"/>
      <c r="G58" s="6"/>
      <c r="H58" s="6"/>
      <c r="I58" s="6"/>
      <c r="J58" s="6"/>
      <c r="K58" s="6"/>
      <c r="L58" s="6" t="s">
        <v>1463</v>
      </c>
      <c r="M58" s="6"/>
      <c r="N58" s="6"/>
      <c r="O58" s="6"/>
    </row>
    <row r="59" spans="2:15" ht="10.5" customHeight="1" x14ac:dyDescent="0.2">
      <c r="B59" s="6"/>
      <c r="D59" s="7" t="s">
        <v>1664</v>
      </c>
      <c r="E59" s="6" t="s">
        <v>61</v>
      </c>
      <c r="F59" s="6"/>
      <c r="G59" s="6"/>
      <c r="H59" s="6"/>
      <c r="I59" s="6"/>
      <c r="J59" s="6"/>
      <c r="K59" s="6"/>
      <c r="L59" s="6" t="s">
        <v>1464</v>
      </c>
      <c r="M59" s="6"/>
      <c r="N59" s="6"/>
      <c r="O59" s="6"/>
    </row>
    <row r="60" spans="2:15" ht="10.5" customHeight="1" x14ac:dyDescent="0.2">
      <c r="B60" s="6"/>
      <c r="D60" s="7" t="s">
        <v>1665</v>
      </c>
      <c r="E60" s="6" t="s">
        <v>62</v>
      </c>
      <c r="F60" s="6"/>
      <c r="G60" s="6"/>
      <c r="H60" s="6"/>
      <c r="I60" s="6"/>
      <c r="J60" s="6"/>
      <c r="K60" s="6"/>
      <c r="L60" s="6"/>
      <c r="M60" s="6"/>
      <c r="N60" s="6"/>
      <c r="O60" s="6"/>
    </row>
    <row r="61" spans="2:15" ht="10.5" customHeight="1" x14ac:dyDescent="0.2">
      <c r="B61" s="6"/>
      <c r="D61" s="6"/>
      <c r="E61" s="6"/>
      <c r="F61" s="6"/>
      <c r="G61" s="6"/>
      <c r="H61" s="6"/>
      <c r="I61" s="6"/>
      <c r="J61" s="6"/>
      <c r="K61" s="6"/>
      <c r="L61" s="6"/>
      <c r="M61" s="6"/>
      <c r="N61" s="6"/>
      <c r="O61" s="6"/>
    </row>
    <row r="62" spans="2:15" ht="10.5" customHeight="1" x14ac:dyDescent="0.2">
      <c r="B62" s="6" t="s">
        <v>8</v>
      </c>
      <c r="D62" s="6"/>
      <c r="E62" s="6"/>
      <c r="F62" s="6"/>
      <c r="G62" s="6"/>
      <c r="H62" s="6"/>
      <c r="I62" s="6"/>
      <c r="J62" s="6"/>
      <c r="K62" s="6"/>
      <c r="L62" s="6"/>
      <c r="M62" s="6"/>
      <c r="N62" s="6"/>
      <c r="O62" s="6"/>
    </row>
    <row r="63" spans="2:15" ht="10.5" customHeight="1" x14ac:dyDescent="0.2">
      <c r="B63" s="6"/>
      <c r="D63" s="7" t="s">
        <v>16</v>
      </c>
      <c r="E63" s="6" t="s">
        <v>63</v>
      </c>
      <c r="F63" s="6"/>
      <c r="G63" s="6"/>
      <c r="H63" s="6"/>
      <c r="I63" s="6"/>
      <c r="J63" s="6"/>
      <c r="K63" s="6"/>
      <c r="L63" s="6"/>
      <c r="M63" s="6"/>
      <c r="N63" s="6"/>
      <c r="O63" s="6"/>
    </row>
  </sheetData>
  <mergeCells count="14">
    <mergeCell ref="H23:J23"/>
    <mergeCell ref="G18:I18"/>
    <mergeCell ref="K6:N6"/>
    <mergeCell ref="L2:O2"/>
    <mergeCell ref="I20:J20"/>
    <mergeCell ref="A11:O11"/>
    <mergeCell ref="A15:O15"/>
    <mergeCell ref="G19:O19"/>
    <mergeCell ref="O8:O9"/>
    <mergeCell ref="K5:N5"/>
    <mergeCell ref="K8:N8"/>
    <mergeCell ref="K9:N9"/>
    <mergeCell ref="O5:O6"/>
    <mergeCell ref="B13:N13"/>
  </mergeCells>
  <phoneticPr fontId="2"/>
  <pageMargins left="0.98425196850393704" right="0.39370078740157483" top="0.59055118110236227" bottom="0.59055118110236227" header="0" footer="0"/>
  <pageSetup paperSize="9" scale="97"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99"/>
  </sheetPr>
  <dimension ref="A1:M37"/>
  <sheetViews>
    <sheetView showGridLines="0" view="pageBreakPreview" zoomScaleNormal="100" zoomScaleSheetLayoutView="100" workbookViewId="0"/>
  </sheetViews>
  <sheetFormatPr defaultColWidth="9.59765625" defaultRowHeight="13" x14ac:dyDescent="0.2"/>
  <cols>
    <col min="1" max="1" width="7.8984375" style="15" customWidth="1"/>
    <col min="2" max="2" width="20.09765625" style="15" customWidth="1"/>
    <col min="3" max="3" width="4.09765625" style="15" customWidth="1"/>
    <col min="4" max="4" width="18.59765625" style="15" customWidth="1"/>
    <col min="5" max="5" width="4.09765625" style="15" customWidth="1"/>
    <col min="6" max="6" width="9" style="15" customWidth="1"/>
    <col min="7" max="7" width="4.09765625" style="15" customWidth="1"/>
    <col min="8" max="8" width="4" style="15" customWidth="1"/>
    <col min="9" max="9" width="6.3984375" style="15" customWidth="1"/>
    <col min="10" max="10" width="4" style="15" customWidth="1"/>
    <col min="11" max="11" width="6.3984375" style="15" customWidth="1"/>
    <col min="12" max="12" width="4.09765625" style="15" customWidth="1"/>
    <col min="13" max="16384" width="9.59765625" style="15"/>
  </cols>
  <sheetData>
    <row r="1" spans="1:12" ht="15" customHeight="1" x14ac:dyDescent="0.2">
      <c r="B1" s="64"/>
      <c r="C1" s="64"/>
      <c r="D1" s="64"/>
      <c r="E1" s="64"/>
      <c r="F1" s="64"/>
      <c r="G1" s="64"/>
      <c r="H1" s="64"/>
      <c r="I1" s="64"/>
      <c r="J1" s="64"/>
      <c r="K1" s="64"/>
      <c r="L1" s="68" t="s">
        <v>1289</v>
      </c>
    </row>
    <row r="2" spans="1:12" ht="18" customHeight="1" x14ac:dyDescent="0.2">
      <c r="A2" s="2015"/>
      <c r="B2" s="2015"/>
      <c r="C2" s="2015"/>
      <c r="D2" s="2015"/>
      <c r="E2" s="2015"/>
      <c r="F2" s="2015"/>
      <c r="G2" s="2015"/>
      <c r="H2" s="2015"/>
      <c r="I2" s="2015"/>
      <c r="J2" s="2015"/>
      <c r="K2" s="2015"/>
      <c r="L2" s="2015"/>
    </row>
    <row r="3" spans="1:12" ht="19" x14ac:dyDescent="0.2">
      <c r="A3" s="2016" t="s">
        <v>139</v>
      </c>
      <c r="B3" s="2016"/>
      <c r="C3" s="2016"/>
      <c r="D3" s="2016"/>
      <c r="E3" s="2016"/>
      <c r="F3" s="2016"/>
      <c r="G3" s="2016"/>
      <c r="H3" s="2016"/>
      <c r="I3" s="2016"/>
      <c r="J3" s="2016"/>
      <c r="K3" s="2016"/>
      <c r="L3" s="2016"/>
    </row>
    <row r="4" spans="1:12" ht="18" customHeight="1" x14ac:dyDescent="0.2">
      <c r="A4" s="2015"/>
      <c r="B4" s="2015"/>
      <c r="C4" s="2015"/>
      <c r="D4" s="2015"/>
      <c r="E4" s="2015"/>
      <c r="F4" s="2015"/>
      <c r="G4" s="2015"/>
      <c r="H4" s="2015"/>
      <c r="I4" s="2015"/>
      <c r="J4" s="2015"/>
      <c r="K4" s="2015"/>
      <c r="L4" s="2015"/>
    </row>
    <row r="5" spans="1:12" ht="14" x14ac:dyDescent="0.2">
      <c r="A5" s="2017" t="s">
        <v>140</v>
      </c>
      <c r="B5" s="2017"/>
      <c r="C5" s="2017"/>
      <c r="D5" s="2017"/>
      <c r="E5" s="2017"/>
      <c r="F5" s="2017"/>
      <c r="G5" s="2017"/>
      <c r="H5" s="2017"/>
      <c r="I5" s="2017"/>
      <c r="J5" s="2017"/>
      <c r="K5" s="2017"/>
      <c r="L5" s="2017"/>
    </row>
    <row r="6" spans="1:12" ht="30" customHeight="1" thickBot="1" x14ac:dyDescent="0.25">
      <c r="A6" s="2018" t="s">
        <v>141</v>
      </c>
      <c r="B6" s="2019"/>
      <c r="C6" s="2020" t="s">
        <v>142</v>
      </c>
      <c r="D6" s="2019"/>
      <c r="E6" s="2021"/>
      <c r="F6" s="16" t="s">
        <v>143</v>
      </c>
      <c r="G6" s="2020" t="s">
        <v>144</v>
      </c>
      <c r="H6" s="2019"/>
      <c r="I6" s="2019"/>
      <c r="J6" s="2019"/>
      <c r="K6" s="2019"/>
      <c r="L6" s="2021"/>
    </row>
    <row r="7" spans="1:12" ht="21" customHeight="1" thickTop="1" x14ac:dyDescent="0.2">
      <c r="A7" s="1975" t="s">
        <v>145</v>
      </c>
      <c r="B7" s="2023" t="s">
        <v>146</v>
      </c>
      <c r="C7" s="17" t="s">
        <v>147</v>
      </c>
      <c r="D7" s="1614">
        <f>'交-別紙2'!E9</f>
        <v>0</v>
      </c>
      <c r="E7" s="18" t="s">
        <v>148</v>
      </c>
      <c r="F7" s="2025" t="s">
        <v>149</v>
      </c>
      <c r="G7" s="19" t="s">
        <v>147</v>
      </c>
      <c r="H7" s="2027">
        <f>'交-別紙2'!I9</f>
        <v>0</v>
      </c>
      <c r="I7" s="2027"/>
      <c r="J7" s="2027"/>
      <c r="K7" s="2027"/>
      <c r="L7" s="18" t="s">
        <v>148</v>
      </c>
    </row>
    <row r="8" spans="1:12" ht="21" customHeight="1" x14ac:dyDescent="0.2">
      <c r="A8" s="1975"/>
      <c r="B8" s="2024"/>
      <c r="C8" s="20"/>
      <c r="D8" s="1599">
        <f>'交-別紙2'!E10</f>
        <v>0</v>
      </c>
      <c r="E8" s="21"/>
      <c r="F8" s="2026"/>
      <c r="G8" s="22"/>
      <c r="H8" s="2008">
        <f>'交-別紙2'!I10</f>
        <v>0</v>
      </c>
      <c r="I8" s="2008"/>
      <c r="J8" s="2008"/>
      <c r="K8" s="2008"/>
      <c r="L8" s="23"/>
    </row>
    <row r="9" spans="1:12" ht="21" customHeight="1" x14ac:dyDescent="0.2">
      <c r="A9" s="1975"/>
      <c r="B9" s="2028" t="s">
        <v>150</v>
      </c>
      <c r="C9" s="24" t="s">
        <v>147</v>
      </c>
      <c r="D9" s="1615">
        <f>'交-別紙2'!E15</f>
        <v>0</v>
      </c>
      <c r="E9" s="25" t="s">
        <v>148</v>
      </c>
      <c r="F9" s="2011" t="s">
        <v>149</v>
      </c>
      <c r="G9" s="26" t="s">
        <v>147</v>
      </c>
      <c r="H9" s="2013">
        <f>'交-別紙2'!I15</f>
        <v>0</v>
      </c>
      <c r="I9" s="2013"/>
      <c r="J9" s="2013"/>
      <c r="K9" s="2013"/>
      <c r="L9" s="27" t="s">
        <v>151</v>
      </c>
    </row>
    <row r="10" spans="1:12" ht="21" customHeight="1" x14ac:dyDescent="0.2">
      <c r="A10" s="1975"/>
      <c r="B10" s="2029"/>
      <c r="C10" s="20"/>
      <c r="D10" s="1599">
        <f>'交-別紙2'!E16</f>
        <v>0</v>
      </c>
      <c r="E10" s="28"/>
      <c r="F10" s="2012"/>
      <c r="G10" s="29"/>
      <c r="H10" s="2008">
        <f>'交-別紙2'!I16</f>
        <v>0</v>
      </c>
      <c r="I10" s="2008"/>
      <c r="J10" s="2008"/>
      <c r="K10" s="2008"/>
      <c r="L10" s="23"/>
    </row>
    <row r="11" spans="1:12" ht="21" customHeight="1" x14ac:dyDescent="0.2">
      <c r="A11" s="1975"/>
      <c r="B11" s="2009" t="s">
        <v>152</v>
      </c>
      <c r="C11" s="24" t="s">
        <v>147</v>
      </c>
      <c r="D11" s="1615">
        <f>'交-別紙2'!E21</f>
        <v>0</v>
      </c>
      <c r="E11" s="25" t="s">
        <v>148</v>
      </c>
      <c r="F11" s="2011" t="s">
        <v>149</v>
      </c>
      <c r="G11" s="26" t="s">
        <v>147</v>
      </c>
      <c r="H11" s="2013">
        <f>'交-別紙2'!I21</f>
        <v>0</v>
      </c>
      <c r="I11" s="2013"/>
      <c r="J11" s="2013"/>
      <c r="K11" s="2013"/>
      <c r="L11" s="27" t="s">
        <v>151</v>
      </c>
    </row>
    <row r="12" spans="1:12" ht="21" customHeight="1" x14ac:dyDescent="0.2">
      <c r="A12" s="1975"/>
      <c r="B12" s="2010"/>
      <c r="C12" s="30"/>
      <c r="D12" s="1613">
        <f>'交-別紙2'!E22</f>
        <v>0</v>
      </c>
      <c r="E12" s="31"/>
      <c r="F12" s="2012"/>
      <c r="G12" s="32"/>
      <c r="H12" s="1989">
        <f>'交-別紙2'!I22</f>
        <v>0</v>
      </c>
      <c r="I12" s="1989"/>
      <c r="J12" s="1989"/>
      <c r="K12" s="1989"/>
      <c r="L12" s="33"/>
    </row>
    <row r="13" spans="1:12" ht="21" customHeight="1" x14ac:dyDescent="0.2">
      <c r="A13" s="1975"/>
      <c r="B13" s="1990" t="s">
        <v>153</v>
      </c>
      <c r="C13" s="1992"/>
      <c r="D13" s="1993"/>
      <c r="E13" s="1994"/>
      <c r="F13" s="1998"/>
      <c r="G13" s="34" t="s">
        <v>147</v>
      </c>
      <c r="H13" s="2000"/>
      <c r="I13" s="2000"/>
      <c r="J13" s="2000"/>
      <c r="K13" s="2000"/>
      <c r="L13" s="35" t="s">
        <v>148</v>
      </c>
    </row>
    <row r="14" spans="1:12" ht="21" customHeight="1" x14ac:dyDescent="0.2">
      <c r="A14" s="1975"/>
      <c r="B14" s="2002"/>
      <c r="C14" s="2003"/>
      <c r="D14" s="2004"/>
      <c r="E14" s="2005"/>
      <c r="F14" s="2006"/>
      <c r="G14" s="36"/>
      <c r="H14" s="2007">
        <v>0</v>
      </c>
      <c r="I14" s="2007"/>
      <c r="J14" s="2007"/>
      <c r="K14" s="2007"/>
      <c r="L14" s="37"/>
    </row>
    <row r="15" spans="1:12" ht="21" customHeight="1" x14ac:dyDescent="0.2">
      <c r="A15" s="1975"/>
      <c r="B15" s="1984" t="s">
        <v>154</v>
      </c>
      <c r="C15" s="38" t="s">
        <v>147</v>
      </c>
      <c r="D15" s="1616">
        <f>'交-別紙2'!E27</f>
        <v>0</v>
      </c>
      <c r="E15" s="39" t="s">
        <v>148</v>
      </c>
      <c r="F15" s="1986" t="s">
        <v>149</v>
      </c>
      <c r="G15" s="40" t="s">
        <v>147</v>
      </c>
      <c r="H15" s="1988">
        <f>'交-別紙2'!I27</f>
        <v>0</v>
      </c>
      <c r="I15" s="1988"/>
      <c r="J15" s="1988"/>
      <c r="K15" s="1988"/>
      <c r="L15" s="41" t="s">
        <v>151</v>
      </c>
    </row>
    <row r="16" spans="1:12" ht="21" customHeight="1" x14ac:dyDescent="0.2">
      <c r="A16" s="1975"/>
      <c r="B16" s="1985"/>
      <c r="C16" s="20"/>
      <c r="D16" s="1599">
        <f>'交-別紙2'!E28</f>
        <v>0</v>
      </c>
      <c r="E16" s="28"/>
      <c r="F16" s="1987"/>
      <c r="G16" s="29"/>
      <c r="H16" s="1989">
        <f>'交-別紙2'!I28</f>
        <v>0</v>
      </c>
      <c r="I16" s="1989"/>
      <c r="J16" s="1989"/>
      <c r="K16" s="1989"/>
      <c r="L16" s="23"/>
    </row>
    <row r="17" spans="1:13" ht="21" customHeight="1" x14ac:dyDescent="0.2">
      <c r="A17" s="1975"/>
      <c r="B17" s="1990" t="s">
        <v>155</v>
      </c>
      <c r="C17" s="1992"/>
      <c r="D17" s="1993"/>
      <c r="E17" s="1994"/>
      <c r="F17" s="1998"/>
      <c r="G17" s="34" t="s">
        <v>147</v>
      </c>
      <c r="H17" s="2000"/>
      <c r="I17" s="2000"/>
      <c r="J17" s="2000"/>
      <c r="K17" s="2000"/>
      <c r="L17" s="35" t="s">
        <v>148</v>
      </c>
    </row>
    <row r="18" spans="1:13" ht="21" customHeight="1" thickBot="1" x14ac:dyDescent="0.25">
      <c r="A18" s="2022"/>
      <c r="B18" s="1991"/>
      <c r="C18" s="1995"/>
      <c r="D18" s="1996"/>
      <c r="E18" s="1997"/>
      <c r="F18" s="1999"/>
      <c r="G18" s="42"/>
      <c r="H18" s="2001"/>
      <c r="I18" s="2001"/>
      <c r="J18" s="2001"/>
      <c r="K18" s="2001"/>
      <c r="L18" s="43"/>
    </row>
    <row r="19" spans="1:13" ht="42" customHeight="1" thickTop="1" x14ac:dyDescent="0.2">
      <c r="A19" s="1975"/>
      <c r="B19" s="44" t="s">
        <v>156</v>
      </c>
      <c r="C19" s="45"/>
      <c r="D19" s="46">
        <f>D8+D10+D12+D16</f>
        <v>0</v>
      </c>
      <c r="E19" s="47"/>
      <c r="F19" s="48"/>
      <c r="G19" s="45"/>
      <c r="H19" s="1977">
        <f>SUM(H8,H10,H12,H16)</f>
        <v>0</v>
      </c>
      <c r="I19" s="1977"/>
      <c r="J19" s="1977"/>
      <c r="K19" s="1977"/>
      <c r="L19" s="49"/>
    </row>
    <row r="20" spans="1:13" ht="42" customHeight="1" thickBot="1" x14ac:dyDescent="0.25">
      <c r="A20" s="1975"/>
      <c r="B20" s="50" t="s">
        <v>157</v>
      </c>
      <c r="C20" s="1978"/>
      <c r="D20" s="1979"/>
      <c r="E20" s="1980"/>
      <c r="F20" s="51"/>
      <c r="G20" s="52"/>
      <c r="H20" s="1981">
        <f>SUM(H14,H18)</f>
        <v>0</v>
      </c>
      <c r="I20" s="1981"/>
      <c r="J20" s="1981"/>
      <c r="K20" s="1981"/>
      <c r="L20" s="23"/>
    </row>
    <row r="21" spans="1:13" ht="42" customHeight="1" thickBot="1" x14ac:dyDescent="0.25">
      <c r="A21" s="1975"/>
      <c r="B21" s="53" t="s">
        <v>158</v>
      </c>
      <c r="C21" s="1978"/>
      <c r="D21" s="1979"/>
      <c r="E21" s="1980"/>
      <c r="F21" s="54"/>
      <c r="G21" s="55"/>
      <c r="H21" s="1982">
        <f>SUM(H19,H20)</f>
        <v>0</v>
      </c>
      <c r="I21" s="1982"/>
      <c r="J21" s="1982"/>
      <c r="K21" s="1982"/>
      <c r="L21" s="56"/>
    </row>
    <row r="22" spans="1:13" ht="42" customHeight="1" x14ac:dyDescent="0.2">
      <c r="A22" s="1976"/>
      <c r="B22" s="57" t="s">
        <v>159</v>
      </c>
      <c r="C22" s="1978"/>
      <c r="D22" s="1979"/>
      <c r="E22" s="1980"/>
      <c r="F22" s="58"/>
      <c r="G22" s="59"/>
      <c r="H22" s="1983"/>
      <c r="I22" s="1983"/>
      <c r="J22" s="1983"/>
      <c r="K22" s="1983"/>
      <c r="L22" s="60"/>
      <c r="M22" s="1586" t="s">
        <v>1563</v>
      </c>
    </row>
    <row r="23" spans="1:13" ht="42" customHeight="1" x14ac:dyDescent="0.2">
      <c r="A23" s="1965"/>
      <c r="B23" s="57" t="s">
        <v>160</v>
      </c>
      <c r="C23" s="1967"/>
      <c r="D23" s="1968"/>
      <c r="E23" s="1969"/>
      <c r="F23" s="58"/>
      <c r="G23" s="61"/>
      <c r="H23" s="1970"/>
      <c r="I23" s="1970"/>
      <c r="J23" s="1970"/>
      <c r="K23" s="1970"/>
      <c r="L23" s="62"/>
    </row>
    <row r="24" spans="1:13" ht="42" customHeight="1" x14ac:dyDescent="0.2">
      <c r="A24" s="1966"/>
      <c r="B24" s="53" t="s">
        <v>161</v>
      </c>
      <c r="C24" s="1971"/>
      <c r="D24" s="1972"/>
      <c r="E24" s="1973"/>
      <c r="F24" s="58"/>
      <c r="G24" s="61"/>
      <c r="H24" s="1974">
        <f>H22-H23</f>
        <v>0</v>
      </c>
      <c r="I24" s="1974"/>
      <c r="J24" s="1974"/>
      <c r="K24" s="1974"/>
      <c r="L24" s="62"/>
    </row>
    <row r="25" spans="1:13" x14ac:dyDescent="0.2">
      <c r="A25" s="1961"/>
      <c r="B25" s="1961"/>
      <c r="C25" s="1961"/>
      <c r="D25" s="1961"/>
      <c r="E25" s="1961"/>
      <c r="F25" s="1961"/>
      <c r="G25" s="1961"/>
      <c r="H25" s="1961"/>
      <c r="I25" s="1961"/>
      <c r="J25" s="1961"/>
      <c r="K25" s="1961"/>
      <c r="L25" s="1961"/>
    </row>
    <row r="26" spans="1:13" ht="19.5" customHeight="1" x14ac:dyDescent="0.2">
      <c r="A26" s="1963" t="s">
        <v>162</v>
      </c>
      <c r="B26" s="1963"/>
      <c r="C26" s="1963"/>
      <c r="D26" s="1963"/>
      <c r="E26" s="1963"/>
      <c r="F26" s="1963"/>
      <c r="G26" s="1963"/>
      <c r="H26" s="1112" t="s">
        <v>163</v>
      </c>
      <c r="I26" s="1113" t="s">
        <v>164</v>
      </c>
      <c r="J26" s="1112" t="s">
        <v>163</v>
      </c>
      <c r="K26" s="1113" t="s">
        <v>165</v>
      </c>
      <c r="L26" s="1113"/>
    </row>
    <row r="27" spans="1:13" ht="19.5" customHeight="1" x14ac:dyDescent="0.2">
      <c r="A27" s="1964" t="s">
        <v>166</v>
      </c>
      <c r="B27" s="1964"/>
      <c r="C27" s="1964"/>
      <c r="D27" s="1964"/>
      <c r="E27" s="1964"/>
      <c r="F27" s="1964"/>
      <c r="G27" s="1964"/>
      <c r="H27" s="1964"/>
      <c r="I27" s="1964"/>
      <c r="J27" s="1964"/>
      <c r="K27" s="1964"/>
      <c r="L27" s="1964"/>
    </row>
    <row r="28" spans="1:13" x14ac:dyDescent="0.2">
      <c r="A28" s="1961"/>
      <c r="B28" s="1961"/>
      <c r="C28" s="1961"/>
      <c r="D28" s="1961"/>
      <c r="E28" s="1961"/>
      <c r="F28" s="1961"/>
      <c r="G28" s="1961"/>
      <c r="H28" s="1961"/>
      <c r="I28" s="1961"/>
      <c r="J28" s="1961"/>
      <c r="K28" s="1961"/>
      <c r="L28" s="1961"/>
    </row>
    <row r="29" spans="1:13" x14ac:dyDescent="0.2">
      <c r="A29" s="1114"/>
      <c r="B29" s="1115" t="s">
        <v>167</v>
      </c>
      <c r="C29" s="1962" t="s">
        <v>168</v>
      </c>
      <c r="D29" s="1962"/>
      <c r="E29" s="1962"/>
      <c r="F29" s="1962"/>
      <c r="G29" s="1962"/>
      <c r="H29" s="1962"/>
      <c r="I29" s="1962"/>
      <c r="J29" s="1962"/>
      <c r="K29" s="1962"/>
      <c r="L29" s="1962"/>
    </row>
    <row r="30" spans="1:13" x14ac:dyDescent="0.2">
      <c r="A30" s="1114"/>
      <c r="B30" s="1114"/>
      <c r="C30" s="1962" t="s">
        <v>169</v>
      </c>
      <c r="D30" s="1962"/>
      <c r="E30" s="1962"/>
      <c r="F30" s="1962"/>
      <c r="G30" s="1962"/>
      <c r="H30" s="1962"/>
      <c r="I30" s="1962"/>
      <c r="J30" s="1962"/>
      <c r="K30" s="1962"/>
      <c r="L30" s="1962"/>
    </row>
    <row r="31" spans="1:13" x14ac:dyDescent="0.2">
      <c r="A31" s="1114"/>
      <c r="B31" s="1116" t="s">
        <v>170</v>
      </c>
      <c r="C31" s="1962" t="s">
        <v>171</v>
      </c>
      <c r="D31" s="1962"/>
      <c r="E31" s="1962"/>
      <c r="F31" s="1962"/>
      <c r="G31" s="1962"/>
      <c r="H31" s="1962"/>
      <c r="I31" s="1962"/>
      <c r="J31" s="1962"/>
      <c r="K31" s="1962"/>
      <c r="L31" s="1962"/>
    </row>
    <row r="32" spans="1:13" x14ac:dyDescent="0.2">
      <c r="A32" s="1114"/>
      <c r="B32" s="1116" t="s">
        <v>172</v>
      </c>
      <c r="C32" s="1962" t="s">
        <v>173</v>
      </c>
      <c r="D32" s="1962"/>
      <c r="E32" s="1962"/>
      <c r="F32" s="1962"/>
      <c r="G32" s="1962"/>
      <c r="H32" s="1962"/>
      <c r="I32" s="1962"/>
      <c r="J32" s="1962"/>
      <c r="K32" s="1962"/>
      <c r="L32" s="1962"/>
    </row>
    <row r="33" spans="1:12" x14ac:dyDescent="0.2">
      <c r="A33" s="1114"/>
      <c r="B33" s="1116" t="s">
        <v>174</v>
      </c>
      <c r="C33" s="1962" t="s">
        <v>175</v>
      </c>
      <c r="D33" s="1962"/>
      <c r="E33" s="1962"/>
      <c r="F33" s="1962"/>
      <c r="G33" s="1962"/>
      <c r="H33" s="1962"/>
      <c r="I33" s="1962"/>
      <c r="J33" s="1962"/>
      <c r="K33" s="1962"/>
      <c r="L33" s="1962"/>
    </row>
    <row r="34" spans="1:12" x14ac:dyDescent="0.2">
      <c r="A34" s="1114"/>
      <c r="B34" s="1116"/>
      <c r="C34" s="1114"/>
      <c r="D34" s="1114"/>
      <c r="E34" s="1114"/>
      <c r="F34" s="1114"/>
      <c r="G34" s="1114"/>
      <c r="H34" s="1114"/>
      <c r="I34" s="1114"/>
      <c r="J34" s="1114"/>
      <c r="K34" s="1114"/>
      <c r="L34" s="1114"/>
    </row>
    <row r="35" spans="1:12" x14ac:dyDescent="0.2">
      <c r="A35" s="1114"/>
      <c r="B35" s="1116"/>
      <c r="C35" s="1114"/>
      <c r="D35" s="1114"/>
      <c r="E35" s="1114"/>
      <c r="F35" s="1114"/>
      <c r="G35" s="1114"/>
      <c r="H35" s="1114"/>
      <c r="I35" s="1114"/>
      <c r="J35" s="1114"/>
      <c r="K35" s="1114"/>
      <c r="L35" s="1114"/>
    </row>
    <row r="36" spans="1:12" x14ac:dyDescent="0.2">
      <c r="A36" s="2014" t="str">
        <f>IF(基本情報!D13="","事業名：　　　　　　　　　　　　　　　　　　　　",CONCATENATE("事業名：",IF(基本情報!D13="","",基本情報!D13)))</f>
        <v>事業名：　　　　　　　　　　　　　　　　　　　　</v>
      </c>
      <c r="B36" s="2014"/>
      <c r="C36" s="2014"/>
      <c r="D36" s="2014"/>
      <c r="E36" s="2014"/>
      <c r="F36" s="2014"/>
      <c r="G36" s="2014"/>
      <c r="H36" s="2014"/>
      <c r="I36" s="2014"/>
      <c r="J36" s="2014"/>
      <c r="K36" s="2014"/>
      <c r="L36" s="2014"/>
    </row>
    <row r="37" spans="1:12" ht="12.75" customHeight="1" x14ac:dyDescent="0.2"/>
  </sheetData>
  <sheetProtection selectLockedCells="1"/>
  <mergeCells count="57">
    <mergeCell ref="A36:L36"/>
    <mergeCell ref="A2:L2"/>
    <mergeCell ref="A3:L3"/>
    <mergeCell ref="A4:L4"/>
    <mergeCell ref="A5:L5"/>
    <mergeCell ref="A6:B6"/>
    <mergeCell ref="C6:E6"/>
    <mergeCell ref="G6:L6"/>
    <mergeCell ref="A7:A18"/>
    <mergeCell ref="B7:B8"/>
    <mergeCell ref="F7:F8"/>
    <mergeCell ref="H7:K7"/>
    <mergeCell ref="H8:K8"/>
    <mergeCell ref="B9:B10"/>
    <mergeCell ref="F9:F10"/>
    <mergeCell ref="H9:K9"/>
    <mergeCell ref="H10:K10"/>
    <mergeCell ref="B11:B12"/>
    <mergeCell ref="F11:F12"/>
    <mergeCell ref="H11:K11"/>
    <mergeCell ref="H12:K12"/>
    <mergeCell ref="B13:B14"/>
    <mergeCell ref="C13:E14"/>
    <mergeCell ref="F13:F14"/>
    <mergeCell ref="H13:K13"/>
    <mergeCell ref="H14:K14"/>
    <mergeCell ref="B15:B16"/>
    <mergeCell ref="F15:F16"/>
    <mergeCell ref="H15:K15"/>
    <mergeCell ref="H16:K16"/>
    <mergeCell ref="B17:B18"/>
    <mergeCell ref="C17:E18"/>
    <mergeCell ref="F17:F18"/>
    <mergeCell ref="H17:K17"/>
    <mergeCell ref="H18:K18"/>
    <mergeCell ref="A19:A22"/>
    <mergeCell ref="H19:K19"/>
    <mergeCell ref="C20:E20"/>
    <mergeCell ref="H20:K20"/>
    <mergeCell ref="C21:E21"/>
    <mergeCell ref="H21:K21"/>
    <mergeCell ref="C22:E22"/>
    <mergeCell ref="H22:K22"/>
    <mergeCell ref="A23:A24"/>
    <mergeCell ref="C23:E23"/>
    <mergeCell ref="H23:K23"/>
    <mergeCell ref="C24:E24"/>
    <mergeCell ref="H24:K24"/>
    <mergeCell ref="A25:L25"/>
    <mergeCell ref="C32:L32"/>
    <mergeCell ref="C33:L33"/>
    <mergeCell ref="A26:G26"/>
    <mergeCell ref="A27:L27"/>
    <mergeCell ref="A28:L28"/>
    <mergeCell ref="C29:L29"/>
    <mergeCell ref="C30:L30"/>
    <mergeCell ref="C31:L31"/>
  </mergeCells>
  <phoneticPr fontId="2"/>
  <conditionalFormatting sqref="H24:K24">
    <cfRule type="expression" dxfId="8" priority="1" stopIfTrue="1">
      <formula>($H$23="")</formula>
    </cfRule>
  </conditionalFormatting>
  <dataValidations count="1">
    <dataValidation type="list" allowBlank="1" showInputMessage="1" showErrorMessage="1" sqref="H26 J26" xr:uid="{00000000-0002-0000-0300-000000000000}">
      <formula1>"□,■"</formula1>
    </dataValidation>
  </dataValidations>
  <printOptions horizontalCentered="1"/>
  <pageMargins left="0.98425196850393704" right="0.59055118110236227" top="0.59055118110236227" bottom="0.59055118110236227" header="0" footer="0"/>
  <pageSetup paperSize="9" scale="97"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99"/>
  </sheetPr>
  <dimension ref="A1:L39"/>
  <sheetViews>
    <sheetView showGridLines="0" view="pageBreakPreview" zoomScaleNormal="100" zoomScaleSheetLayoutView="100" workbookViewId="0"/>
  </sheetViews>
  <sheetFormatPr defaultColWidth="9.59765625" defaultRowHeight="13" x14ac:dyDescent="0.2"/>
  <cols>
    <col min="1" max="1" width="4.3984375" style="65" customWidth="1"/>
    <col min="2" max="2" width="16.09765625" style="65" customWidth="1"/>
    <col min="3" max="4" width="4.3984375" style="65" customWidth="1"/>
    <col min="5" max="5" width="16.09765625" style="65" customWidth="1"/>
    <col min="6" max="6" width="4.3984375" style="65" customWidth="1"/>
    <col min="7" max="7" width="17.59765625" style="65" customWidth="1"/>
    <col min="8" max="8" width="4.3984375" style="65" customWidth="1"/>
    <col min="9" max="9" width="16.09765625" style="65" customWidth="1"/>
    <col min="10" max="10" width="4.3984375" style="65" customWidth="1"/>
    <col min="11" max="16384" width="9.59765625" style="65"/>
  </cols>
  <sheetData>
    <row r="1" spans="1:12" ht="15" customHeight="1" x14ac:dyDescent="0.2">
      <c r="B1" s="64"/>
      <c r="C1" s="64"/>
      <c r="D1" s="64"/>
      <c r="E1" s="64"/>
      <c r="F1" s="64"/>
      <c r="G1" s="64"/>
      <c r="H1" s="64"/>
      <c r="I1" s="64"/>
      <c r="J1" s="68" t="s">
        <v>1290</v>
      </c>
      <c r="K1" s="64"/>
      <c r="L1" s="64"/>
    </row>
    <row r="2" spans="1:12" ht="18" customHeight="1" x14ac:dyDescent="0.2">
      <c r="A2" s="66"/>
      <c r="B2" s="66"/>
      <c r="C2" s="66"/>
      <c r="D2" s="66"/>
      <c r="E2" s="66"/>
      <c r="F2" s="66"/>
      <c r="G2" s="66"/>
      <c r="H2" s="66"/>
      <c r="I2" s="66"/>
      <c r="J2" s="66"/>
    </row>
    <row r="3" spans="1:12" ht="19" x14ac:dyDescent="0.2">
      <c r="A3" s="2016" t="s">
        <v>178</v>
      </c>
      <c r="B3" s="2016"/>
      <c r="C3" s="2016"/>
      <c r="D3" s="2016"/>
      <c r="E3" s="2016"/>
      <c r="F3" s="2016"/>
      <c r="G3" s="2016"/>
      <c r="H3" s="2016"/>
      <c r="I3" s="2016"/>
      <c r="J3" s="2016"/>
      <c r="K3" s="66"/>
      <c r="L3" s="66"/>
    </row>
    <row r="4" spans="1:12" ht="18" customHeight="1" x14ac:dyDescent="0.2">
      <c r="A4" s="67"/>
      <c r="B4" s="67"/>
      <c r="C4" s="67"/>
      <c r="D4" s="67"/>
      <c r="E4" s="67"/>
      <c r="F4" s="67"/>
      <c r="G4" s="67"/>
      <c r="H4" s="67"/>
      <c r="I4" s="67"/>
      <c r="J4" s="67"/>
    </row>
    <row r="5" spans="1:12" ht="15" customHeight="1" x14ac:dyDescent="0.2">
      <c r="A5" s="64"/>
      <c r="B5" s="64"/>
      <c r="C5" s="64"/>
      <c r="D5" s="64"/>
      <c r="E5" s="64"/>
      <c r="F5" s="64"/>
      <c r="G5" s="64"/>
      <c r="H5" s="64"/>
      <c r="I5" s="64"/>
      <c r="J5" s="64"/>
    </row>
    <row r="6" spans="1:12" ht="15" customHeight="1" x14ac:dyDescent="0.2">
      <c r="A6" s="2030" t="s">
        <v>179</v>
      </c>
      <c r="B6" s="2030"/>
      <c r="C6" s="2030"/>
      <c r="D6" s="2030"/>
      <c r="E6" s="2030"/>
      <c r="F6" s="2030"/>
      <c r="G6" s="2030"/>
      <c r="H6" s="2030"/>
      <c r="I6" s="2030"/>
      <c r="J6" s="2030"/>
    </row>
    <row r="7" spans="1:12" ht="15" customHeight="1" x14ac:dyDescent="0.2">
      <c r="A7" s="64"/>
      <c r="B7" s="64"/>
      <c r="C7" s="64"/>
      <c r="D7" s="64"/>
      <c r="E7" s="64"/>
      <c r="F7" s="64"/>
      <c r="G7" s="64"/>
      <c r="H7" s="64"/>
      <c r="I7" s="64"/>
      <c r="J7" s="68" t="s">
        <v>140</v>
      </c>
    </row>
    <row r="8" spans="1:12" ht="25.5" customHeight="1" x14ac:dyDescent="0.2">
      <c r="A8" s="2031" t="s">
        <v>180</v>
      </c>
      <c r="B8" s="2032"/>
      <c r="C8" s="2032"/>
      <c r="D8" s="2033" t="s">
        <v>142</v>
      </c>
      <c r="E8" s="2034"/>
      <c r="F8" s="2035"/>
      <c r="G8" s="69" t="s">
        <v>143</v>
      </c>
      <c r="H8" s="2032" t="s">
        <v>144</v>
      </c>
      <c r="I8" s="2032"/>
      <c r="J8" s="2036"/>
    </row>
    <row r="9" spans="1:12" ht="33" customHeight="1" x14ac:dyDescent="0.2">
      <c r="A9" s="70" t="s">
        <v>147</v>
      </c>
      <c r="B9" s="71"/>
      <c r="C9" s="72" t="s">
        <v>148</v>
      </c>
      <c r="D9" s="73" t="s">
        <v>147</v>
      </c>
      <c r="E9" s="71"/>
      <c r="F9" s="74" t="s">
        <v>148</v>
      </c>
      <c r="G9" s="2038" t="s">
        <v>149</v>
      </c>
      <c r="H9" s="75" t="s">
        <v>147</v>
      </c>
      <c r="I9" s="71"/>
      <c r="J9" s="76" t="s">
        <v>148</v>
      </c>
    </row>
    <row r="10" spans="1:12" ht="33" customHeight="1" x14ac:dyDescent="0.2">
      <c r="A10" s="77" t="s">
        <v>181</v>
      </c>
      <c r="B10" s="78"/>
      <c r="C10" s="79"/>
      <c r="D10" s="80"/>
      <c r="E10" s="78"/>
      <c r="F10" s="81"/>
      <c r="G10" s="2039"/>
      <c r="H10" s="82"/>
      <c r="I10" s="78"/>
      <c r="J10" s="83"/>
    </row>
    <row r="11" spans="1:12" ht="30" customHeight="1" x14ac:dyDescent="0.2">
      <c r="A11" s="84"/>
      <c r="B11" s="84"/>
      <c r="C11" s="84"/>
      <c r="D11" s="84"/>
      <c r="E11" s="84"/>
      <c r="F11" s="84"/>
      <c r="G11" s="84"/>
      <c r="H11" s="84"/>
      <c r="I11" s="84"/>
      <c r="J11" s="84"/>
    </row>
    <row r="12" spans="1:12" ht="15" customHeight="1" x14ac:dyDescent="0.2">
      <c r="A12" s="2030" t="s">
        <v>182</v>
      </c>
      <c r="B12" s="2030"/>
      <c r="C12" s="2030"/>
      <c r="D12" s="2030"/>
      <c r="E12" s="2030"/>
      <c r="F12" s="2030"/>
      <c r="G12" s="2030"/>
      <c r="H12" s="2030"/>
      <c r="I12" s="2030"/>
      <c r="J12" s="2030"/>
    </row>
    <row r="13" spans="1:12" ht="15" customHeight="1" x14ac:dyDescent="0.2">
      <c r="A13" s="2040"/>
      <c r="B13" s="2040"/>
      <c r="C13" s="2040"/>
      <c r="D13" s="2040"/>
      <c r="E13" s="2040"/>
      <c r="F13" s="2040"/>
      <c r="G13" s="2040"/>
      <c r="H13" s="64"/>
      <c r="I13" s="64"/>
      <c r="J13" s="68" t="s">
        <v>183</v>
      </c>
    </row>
    <row r="14" spans="1:12" ht="25.5" customHeight="1" x14ac:dyDescent="0.2">
      <c r="A14" s="2031" t="s">
        <v>180</v>
      </c>
      <c r="B14" s="2032"/>
      <c r="C14" s="2032"/>
      <c r="D14" s="2033" t="s">
        <v>142</v>
      </c>
      <c r="E14" s="2034"/>
      <c r="F14" s="2035"/>
      <c r="G14" s="69" t="s">
        <v>143</v>
      </c>
      <c r="H14" s="2032" t="s">
        <v>144</v>
      </c>
      <c r="I14" s="2032"/>
      <c r="J14" s="2036"/>
    </row>
    <row r="15" spans="1:12" ht="33" customHeight="1" x14ac:dyDescent="0.2">
      <c r="A15" s="70" t="s">
        <v>147</v>
      </c>
      <c r="B15" s="71"/>
      <c r="C15" s="72" t="s">
        <v>148</v>
      </c>
      <c r="D15" s="73" t="s">
        <v>147</v>
      </c>
      <c r="E15" s="71"/>
      <c r="F15" s="74" t="s">
        <v>148</v>
      </c>
      <c r="G15" s="2038" t="s">
        <v>149</v>
      </c>
      <c r="H15" s="75" t="s">
        <v>147</v>
      </c>
      <c r="I15" s="71"/>
      <c r="J15" s="76" t="s">
        <v>148</v>
      </c>
    </row>
    <row r="16" spans="1:12" ht="33" customHeight="1" x14ac:dyDescent="0.2">
      <c r="A16" s="77" t="s">
        <v>181</v>
      </c>
      <c r="B16" s="78"/>
      <c r="C16" s="79"/>
      <c r="D16" s="80"/>
      <c r="E16" s="78"/>
      <c r="F16" s="81"/>
      <c r="G16" s="2039"/>
      <c r="H16" s="82"/>
      <c r="I16" s="78"/>
      <c r="J16" s="83"/>
    </row>
    <row r="17" spans="1:10" ht="30" customHeight="1" x14ac:dyDescent="0.2">
      <c r="A17" s="85"/>
      <c r="B17" s="85"/>
      <c r="C17" s="85"/>
      <c r="D17" s="85"/>
      <c r="E17" s="85"/>
      <c r="F17" s="85"/>
      <c r="G17" s="85"/>
      <c r="H17" s="29"/>
      <c r="I17" s="29"/>
      <c r="J17" s="86"/>
    </row>
    <row r="18" spans="1:10" ht="15" customHeight="1" x14ac:dyDescent="0.2">
      <c r="A18" s="64" t="s">
        <v>184</v>
      </c>
      <c r="B18" s="87"/>
      <c r="C18" s="87"/>
      <c r="D18" s="87"/>
      <c r="E18" s="87"/>
      <c r="F18" s="87"/>
      <c r="G18" s="87"/>
      <c r="H18" s="87"/>
      <c r="I18" s="87"/>
      <c r="J18" s="87"/>
    </row>
    <row r="19" spans="1:10" ht="15" customHeight="1" x14ac:dyDescent="0.2">
      <c r="A19" s="2040"/>
      <c r="B19" s="2040"/>
      <c r="C19" s="2040"/>
      <c r="D19" s="2040"/>
      <c r="E19" s="2040"/>
      <c r="F19" s="2040"/>
      <c r="G19" s="2040"/>
      <c r="H19" s="64"/>
      <c r="I19" s="64"/>
      <c r="J19" s="68" t="s">
        <v>183</v>
      </c>
    </row>
    <row r="20" spans="1:10" ht="25.5" customHeight="1" x14ac:dyDescent="0.2">
      <c r="A20" s="2031" t="s">
        <v>180</v>
      </c>
      <c r="B20" s="2032"/>
      <c r="C20" s="2032"/>
      <c r="D20" s="2041" t="s">
        <v>142</v>
      </c>
      <c r="E20" s="2032"/>
      <c r="F20" s="2043"/>
      <c r="G20" s="88" t="s">
        <v>143</v>
      </c>
      <c r="H20" s="2041" t="s">
        <v>144</v>
      </c>
      <c r="I20" s="2032"/>
      <c r="J20" s="2036"/>
    </row>
    <row r="21" spans="1:10" ht="33" customHeight="1" x14ac:dyDescent="0.2">
      <c r="A21" s="70" t="s">
        <v>147</v>
      </c>
      <c r="B21" s="71"/>
      <c r="C21" s="72" t="s">
        <v>148</v>
      </c>
      <c r="D21" s="73" t="s">
        <v>147</v>
      </c>
      <c r="E21" s="71"/>
      <c r="F21" s="74" t="s">
        <v>148</v>
      </c>
      <c r="G21" s="2038" t="s">
        <v>149</v>
      </c>
      <c r="H21" s="75" t="s">
        <v>147</v>
      </c>
      <c r="I21" s="71"/>
      <c r="J21" s="76" t="s">
        <v>148</v>
      </c>
    </row>
    <row r="22" spans="1:10" ht="33" customHeight="1" x14ac:dyDescent="0.2">
      <c r="A22" s="77" t="s">
        <v>181</v>
      </c>
      <c r="B22" s="78"/>
      <c r="C22" s="79"/>
      <c r="D22" s="80"/>
      <c r="E22" s="78"/>
      <c r="F22" s="81"/>
      <c r="G22" s="2039"/>
      <c r="H22" s="82"/>
      <c r="I22" s="78"/>
      <c r="J22" s="83"/>
    </row>
    <row r="23" spans="1:10" ht="30" customHeight="1" x14ac:dyDescent="0.2">
      <c r="A23" s="87"/>
      <c r="B23" s="87"/>
      <c r="C23" s="87"/>
      <c r="D23" s="87"/>
      <c r="E23" s="87"/>
      <c r="F23" s="87"/>
      <c r="G23" s="87"/>
      <c r="H23" s="87"/>
      <c r="I23" s="87"/>
      <c r="J23" s="87"/>
    </row>
    <row r="24" spans="1:10" ht="15" customHeight="1" x14ac:dyDescent="0.2">
      <c r="A24" s="2030" t="s">
        <v>185</v>
      </c>
      <c r="B24" s="2030"/>
      <c r="C24" s="2030"/>
      <c r="D24" s="2030"/>
      <c r="E24" s="2030"/>
      <c r="F24" s="2030"/>
      <c r="G24" s="2030"/>
      <c r="H24" s="2030"/>
      <c r="I24" s="2030"/>
      <c r="J24" s="2030"/>
    </row>
    <row r="25" spans="1:10" ht="15" customHeight="1" x14ac:dyDescent="0.2">
      <c r="A25" s="2040"/>
      <c r="B25" s="2040"/>
      <c r="C25" s="2040"/>
      <c r="D25" s="2040"/>
      <c r="E25" s="2040"/>
      <c r="F25" s="2040"/>
      <c r="G25" s="2040"/>
      <c r="H25" s="64"/>
      <c r="I25" s="64"/>
      <c r="J25" s="68" t="s">
        <v>183</v>
      </c>
    </row>
    <row r="26" spans="1:10" ht="25.5" customHeight="1" x14ac:dyDescent="0.2">
      <c r="A26" s="2031" t="s">
        <v>180</v>
      </c>
      <c r="B26" s="2032"/>
      <c r="C26" s="2032"/>
      <c r="D26" s="2033" t="s">
        <v>142</v>
      </c>
      <c r="E26" s="2034"/>
      <c r="F26" s="2035"/>
      <c r="G26" s="69" t="s">
        <v>143</v>
      </c>
      <c r="H26" s="2032" t="s">
        <v>144</v>
      </c>
      <c r="I26" s="2032"/>
      <c r="J26" s="2036"/>
    </row>
    <row r="27" spans="1:10" ht="33" customHeight="1" x14ac:dyDescent="0.2">
      <c r="A27" s="70" t="s">
        <v>147</v>
      </c>
      <c r="B27" s="71"/>
      <c r="C27" s="72" t="s">
        <v>148</v>
      </c>
      <c r="D27" s="73" t="s">
        <v>147</v>
      </c>
      <c r="E27" s="71"/>
      <c r="F27" s="74" t="s">
        <v>148</v>
      </c>
      <c r="G27" s="2038" t="s">
        <v>149</v>
      </c>
      <c r="H27" s="75" t="s">
        <v>147</v>
      </c>
      <c r="I27" s="71"/>
      <c r="J27" s="76" t="s">
        <v>148</v>
      </c>
    </row>
    <row r="28" spans="1:10" ht="33" customHeight="1" x14ac:dyDescent="0.2">
      <c r="A28" s="77" t="s">
        <v>181</v>
      </c>
      <c r="B28" s="78"/>
      <c r="C28" s="79"/>
      <c r="D28" s="80"/>
      <c r="E28" s="78"/>
      <c r="F28" s="81"/>
      <c r="G28" s="2039"/>
      <c r="H28" s="82"/>
      <c r="I28" s="78"/>
      <c r="J28" s="83"/>
    </row>
    <row r="29" spans="1:10" ht="14" x14ac:dyDescent="0.2">
      <c r="A29" s="85"/>
      <c r="B29" s="85"/>
      <c r="C29" s="85"/>
      <c r="D29" s="85"/>
      <c r="E29" s="85"/>
      <c r="F29" s="85"/>
      <c r="G29" s="85"/>
      <c r="H29" s="29"/>
      <c r="I29" s="29"/>
      <c r="J29" s="86"/>
    </row>
    <row r="30" spans="1:10" ht="13.5" customHeight="1" x14ac:dyDescent="0.2">
      <c r="A30" s="2042" t="s">
        <v>186</v>
      </c>
      <c r="B30" s="2042"/>
      <c r="C30" s="2042"/>
      <c r="D30" s="2042"/>
      <c r="E30" s="2042"/>
      <c r="F30" s="2042"/>
      <c r="G30" s="2042"/>
      <c r="H30" s="2042"/>
      <c r="I30" s="2042"/>
      <c r="J30" s="2042"/>
    </row>
    <row r="31" spans="1:10" x14ac:dyDescent="0.2">
      <c r="A31" s="87"/>
      <c r="B31" s="87"/>
      <c r="C31" s="87"/>
      <c r="D31" s="87"/>
      <c r="E31" s="87"/>
      <c r="F31" s="87"/>
      <c r="G31" s="87"/>
      <c r="H31" s="87"/>
      <c r="I31" s="87"/>
      <c r="J31" s="87"/>
    </row>
    <row r="32" spans="1:10" x14ac:dyDescent="0.2">
      <c r="A32" s="2037" t="s">
        <v>187</v>
      </c>
      <c r="B32" s="2037"/>
      <c r="C32" s="2037"/>
      <c r="D32" s="2037"/>
      <c r="E32" s="2037"/>
      <c r="F32" s="2037"/>
      <c r="G32" s="2037"/>
      <c r="H32" s="2037"/>
      <c r="I32" s="2037"/>
      <c r="J32" s="2037"/>
    </row>
    <row r="33" spans="1:10" x14ac:dyDescent="0.2">
      <c r="A33" s="2037" t="s">
        <v>188</v>
      </c>
      <c r="B33" s="2037"/>
      <c r="C33" s="2037"/>
      <c r="D33" s="2037"/>
      <c r="E33" s="2037"/>
      <c r="F33" s="2037"/>
      <c r="G33" s="2037"/>
      <c r="H33" s="2037"/>
      <c r="I33" s="2037"/>
      <c r="J33" s="2037"/>
    </row>
    <row r="34" spans="1:10" x14ac:dyDescent="0.2">
      <c r="A34" s="2037" t="s">
        <v>189</v>
      </c>
      <c r="B34" s="2037"/>
      <c r="C34" s="2037"/>
      <c r="D34" s="2037"/>
      <c r="E34" s="2037"/>
      <c r="F34" s="2037"/>
      <c r="G34" s="2037"/>
      <c r="H34" s="2037"/>
      <c r="I34" s="2037"/>
      <c r="J34" s="2037"/>
    </row>
    <row r="35" spans="1:10" x14ac:dyDescent="0.2">
      <c r="A35" s="84"/>
      <c r="B35" s="84"/>
      <c r="C35" s="84"/>
      <c r="D35" s="84"/>
      <c r="E35" s="84"/>
      <c r="F35" s="84"/>
      <c r="G35" s="84"/>
      <c r="H35" s="84"/>
      <c r="I35" s="84"/>
      <c r="J35" s="84"/>
    </row>
    <row r="36" spans="1:10" x14ac:dyDescent="0.2">
      <c r="A36" s="84"/>
      <c r="B36" s="84"/>
      <c r="C36" s="84"/>
      <c r="D36" s="84"/>
      <c r="E36" s="84"/>
      <c r="F36" s="84"/>
      <c r="G36" s="84"/>
      <c r="H36" s="84"/>
      <c r="I36" s="84"/>
      <c r="J36" s="84"/>
    </row>
    <row r="37" spans="1:10" x14ac:dyDescent="0.2">
      <c r="A37" s="84"/>
      <c r="B37" s="84"/>
      <c r="C37" s="84"/>
      <c r="D37" s="84"/>
      <c r="E37" s="84"/>
      <c r="F37" s="84"/>
      <c r="G37" s="84"/>
      <c r="H37" s="84"/>
      <c r="I37" s="84"/>
      <c r="J37" s="84"/>
    </row>
    <row r="38" spans="1:10" x14ac:dyDescent="0.2">
      <c r="A38" s="2014" t="str">
        <f>IF(基本情報!D13="","事業名：　　　　　　　　　　　　　　　　　　　　",CONCATENATE("事業名：",IF(基本情報!D13="","",基本情報!D13)))</f>
        <v>事業名：　　　　　　　　　　　　　　　　　　　　</v>
      </c>
      <c r="B38" s="2014"/>
      <c r="C38" s="2014"/>
      <c r="D38" s="2014"/>
      <c r="E38" s="2014"/>
      <c r="F38" s="2014"/>
      <c r="G38" s="2014"/>
      <c r="H38" s="2014"/>
      <c r="I38" s="2014"/>
      <c r="J38" s="2014"/>
    </row>
    <row r="39" spans="1:10" ht="12" customHeight="1" x14ac:dyDescent="0.2"/>
  </sheetData>
  <sheetProtection selectLockedCells="1"/>
  <mergeCells count="31">
    <mergeCell ref="H20:J20"/>
    <mergeCell ref="A30:J30"/>
    <mergeCell ref="G15:G16"/>
    <mergeCell ref="C25:G25"/>
    <mergeCell ref="C19:G19"/>
    <mergeCell ref="A19:B19"/>
    <mergeCell ref="D20:F20"/>
    <mergeCell ref="A20:C20"/>
    <mergeCell ref="H14:J14"/>
    <mergeCell ref="A12:J12"/>
    <mergeCell ref="G9:G10"/>
    <mergeCell ref="A13:B13"/>
    <mergeCell ref="A14:C14"/>
    <mergeCell ref="C13:G13"/>
    <mergeCell ref="D14:F14"/>
    <mergeCell ref="A38:J38"/>
    <mergeCell ref="A34:J34"/>
    <mergeCell ref="G21:G22"/>
    <mergeCell ref="A24:J24"/>
    <mergeCell ref="A25:B25"/>
    <mergeCell ref="D26:F26"/>
    <mergeCell ref="A26:C26"/>
    <mergeCell ref="A32:J32"/>
    <mergeCell ref="A33:J33"/>
    <mergeCell ref="H26:J26"/>
    <mergeCell ref="G27:G28"/>
    <mergeCell ref="A3:J3"/>
    <mergeCell ref="A6:J6"/>
    <mergeCell ref="A8:C8"/>
    <mergeCell ref="D8:F8"/>
    <mergeCell ref="H8:J8"/>
  </mergeCells>
  <phoneticPr fontId="2"/>
  <pageMargins left="0.98425196850393704" right="0.59055118110236227" top="0.59055118110236227" bottom="0.59055118110236227" header="0" footer="0"/>
  <pageSetup paperSize="9" scale="97"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99"/>
  </sheetPr>
  <dimension ref="A1:G34"/>
  <sheetViews>
    <sheetView showGridLines="0" view="pageBreakPreview" zoomScaleNormal="100" zoomScaleSheetLayoutView="100" workbookViewId="0"/>
  </sheetViews>
  <sheetFormatPr defaultColWidth="9.59765625" defaultRowHeight="18" x14ac:dyDescent="0.2"/>
  <cols>
    <col min="1" max="2" width="12.09765625" style="89" customWidth="1"/>
    <col min="3" max="3" width="2.69921875" style="89" customWidth="1"/>
    <col min="4" max="4" width="11.59765625" style="89" customWidth="1"/>
    <col min="5" max="5" width="2.69921875" style="89" customWidth="1"/>
    <col min="6" max="6" width="35.59765625" style="89" customWidth="1"/>
    <col min="7" max="7" width="17.69921875" style="89" customWidth="1"/>
    <col min="8" max="16384" width="9.59765625" style="89"/>
  </cols>
  <sheetData>
    <row r="1" spans="1:7" ht="15" customHeight="1" x14ac:dyDescent="0.2">
      <c r="A1" s="103"/>
      <c r="B1" s="103"/>
      <c r="C1" s="103"/>
      <c r="D1" s="103"/>
      <c r="E1" s="103"/>
      <c r="F1" s="103"/>
      <c r="G1" s="1328" t="s">
        <v>1180</v>
      </c>
    </row>
    <row r="2" spans="1:7" ht="18" customHeight="1" x14ac:dyDescent="0.2">
      <c r="A2" s="1328"/>
      <c r="B2" s="103"/>
      <c r="C2" s="103"/>
      <c r="D2" s="103"/>
      <c r="E2" s="103"/>
      <c r="F2" s="103"/>
      <c r="G2" s="103"/>
    </row>
    <row r="3" spans="1:7" ht="18.75" customHeight="1" x14ac:dyDescent="0.2">
      <c r="A3" s="2051" t="s">
        <v>191</v>
      </c>
      <c r="B3" s="2052"/>
      <c r="C3" s="2052"/>
      <c r="D3" s="2052"/>
      <c r="E3" s="2052"/>
      <c r="F3" s="2052"/>
      <c r="G3" s="2052"/>
    </row>
    <row r="4" spans="1:7" ht="18" customHeight="1" x14ac:dyDescent="0.2">
      <c r="A4" s="90"/>
      <c r="B4" s="103"/>
      <c r="C4" s="103"/>
      <c r="D4" s="103"/>
      <c r="E4" s="103"/>
      <c r="F4" s="103"/>
      <c r="G4" s="103"/>
    </row>
    <row r="5" spans="1:7" ht="15" customHeight="1" x14ac:dyDescent="0.2">
      <c r="A5" s="90"/>
      <c r="B5" s="103"/>
      <c r="C5" s="103"/>
      <c r="D5" s="103"/>
      <c r="E5" s="103"/>
      <c r="F5" s="103"/>
      <c r="G5" s="103"/>
    </row>
    <row r="6" spans="1:7" ht="15" customHeight="1" x14ac:dyDescent="0.2">
      <c r="A6" s="90"/>
      <c r="B6" s="103"/>
      <c r="C6" s="103"/>
      <c r="D6" s="103"/>
      <c r="E6" s="103"/>
      <c r="F6" s="103"/>
      <c r="G6" s="103"/>
    </row>
    <row r="7" spans="1:7" ht="15" customHeight="1" x14ac:dyDescent="0.2">
      <c r="A7" s="2053" t="s">
        <v>183</v>
      </c>
      <c r="B7" s="2052"/>
      <c r="C7" s="2052"/>
      <c r="D7" s="2052"/>
      <c r="E7" s="2052"/>
      <c r="F7" s="2052"/>
      <c r="G7" s="2052"/>
    </row>
    <row r="8" spans="1:7" ht="18" customHeight="1" x14ac:dyDescent="0.2">
      <c r="A8" s="91" t="s">
        <v>192</v>
      </c>
      <c r="B8" s="91" t="s">
        <v>193</v>
      </c>
      <c r="C8" s="2054" t="s">
        <v>194</v>
      </c>
      <c r="D8" s="2055"/>
      <c r="E8" s="2056"/>
      <c r="F8" s="91" t="s">
        <v>195</v>
      </c>
      <c r="G8" s="91" t="s">
        <v>196</v>
      </c>
    </row>
    <row r="9" spans="1:7" ht="75" customHeight="1" x14ac:dyDescent="0.2">
      <c r="A9" s="2047" t="s">
        <v>197</v>
      </c>
      <c r="B9" s="2044"/>
      <c r="C9" s="92" t="s">
        <v>147</v>
      </c>
      <c r="D9" s="93"/>
      <c r="E9" s="94" t="s">
        <v>148</v>
      </c>
      <c r="F9" s="2046"/>
      <c r="G9" s="2046"/>
    </row>
    <row r="10" spans="1:7" ht="75" customHeight="1" x14ac:dyDescent="0.2">
      <c r="A10" s="2047"/>
      <c r="B10" s="2044"/>
      <c r="C10" s="95"/>
      <c r="D10" s="96"/>
      <c r="E10" s="97"/>
      <c r="F10" s="2046"/>
      <c r="G10" s="2046"/>
    </row>
    <row r="11" spans="1:7" ht="75" customHeight="1" x14ac:dyDescent="0.2">
      <c r="A11" s="2047" t="s">
        <v>198</v>
      </c>
      <c r="B11" s="2044"/>
      <c r="C11" s="92" t="s">
        <v>147</v>
      </c>
      <c r="D11" s="93"/>
      <c r="E11" s="94" t="s">
        <v>148</v>
      </c>
      <c r="F11" s="2046"/>
      <c r="G11" s="2046"/>
    </row>
    <row r="12" spans="1:7" ht="75" customHeight="1" x14ac:dyDescent="0.2">
      <c r="A12" s="2047"/>
      <c r="B12" s="2044"/>
      <c r="C12" s="95"/>
      <c r="D12" s="96"/>
      <c r="E12" s="97"/>
      <c r="F12" s="2046"/>
      <c r="G12" s="2046"/>
    </row>
    <row r="13" spans="1:7" ht="20.25" customHeight="1" x14ac:dyDescent="0.2">
      <c r="A13" s="2047" t="s">
        <v>199</v>
      </c>
      <c r="B13" s="2045"/>
      <c r="C13" s="92" t="s">
        <v>147</v>
      </c>
      <c r="D13" s="93"/>
      <c r="E13" s="94" t="s">
        <v>148</v>
      </c>
      <c r="F13" s="2050"/>
      <c r="G13" s="2050"/>
    </row>
    <row r="14" spans="1:7" ht="20.25" customHeight="1" x14ac:dyDescent="0.2">
      <c r="A14" s="2047"/>
      <c r="B14" s="2045"/>
      <c r="C14" s="95"/>
      <c r="D14" s="96">
        <f>D10+D12</f>
        <v>0</v>
      </c>
      <c r="E14" s="97"/>
      <c r="F14" s="2050"/>
      <c r="G14" s="2050"/>
    </row>
    <row r="15" spans="1:7" ht="7.5" customHeight="1" x14ac:dyDescent="0.2">
      <c r="A15" s="98"/>
      <c r="B15" s="99"/>
      <c r="C15" s="100"/>
      <c r="D15" s="100"/>
      <c r="E15" s="100"/>
      <c r="F15" s="98"/>
      <c r="G15" s="98"/>
    </row>
    <row r="16" spans="1:7" ht="15" customHeight="1" x14ac:dyDescent="0.2">
      <c r="A16" s="2048" t="s">
        <v>187</v>
      </c>
      <c r="B16" s="2049"/>
      <c r="C16" s="2049"/>
      <c r="D16" s="2049"/>
      <c r="E16" s="2049"/>
      <c r="F16" s="2049"/>
      <c r="G16" s="2049"/>
    </row>
    <row r="17" spans="1:7" ht="15" customHeight="1" x14ac:dyDescent="0.2">
      <c r="A17" s="2048" t="s">
        <v>200</v>
      </c>
      <c r="B17" s="2049"/>
      <c r="C17" s="2049"/>
      <c r="D17" s="2049"/>
      <c r="E17" s="2049"/>
      <c r="F17" s="2049"/>
      <c r="G17" s="2049"/>
    </row>
    <row r="18" spans="1:7" ht="15" customHeight="1" x14ac:dyDescent="0.2">
      <c r="A18" s="2048" t="s">
        <v>201</v>
      </c>
      <c r="B18" s="2049"/>
      <c r="C18" s="2049"/>
      <c r="D18" s="2049"/>
      <c r="E18" s="2049"/>
      <c r="F18" s="2049"/>
      <c r="G18" s="2049"/>
    </row>
    <row r="19" spans="1:7" ht="15" customHeight="1" x14ac:dyDescent="0.2">
      <c r="A19" s="2048" t="s">
        <v>202</v>
      </c>
      <c r="B19" s="2049"/>
      <c r="C19" s="2049"/>
      <c r="D19" s="2049"/>
      <c r="E19" s="2049"/>
      <c r="F19" s="2049"/>
      <c r="G19" s="2049"/>
    </row>
    <row r="20" spans="1:7" ht="15" customHeight="1" x14ac:dyDescent="0.2">
      <c r="A20" s="2048" t="s">
        <v>203</v>
      </c>
      <c r="B20" s="2049"/>
      <c r="C20" s="2049"/>
      <c r="D20" s="2049"/>
      <c r="E20" s="2049"/>
      <c r="F20" s="2049"/>
      <c r="G20" s="2049"/>
    </row>
    <row r="21" spans="1:7" ht="15" customHeight="1" x14ac:dyDescent="0.2">
      <c r="A21" s="2048" t="s">
        <v>204</v>
      </c>
      <c r="B21" s="2049"/>
      <c r="C21" s="2049"/>
      <c r="D21" s="2049"/>
      <c r="E21" s="2049"/>
      <c r="F21" s="2049"/>
      <c r="G21" s="2049"/>
    </row>
    <row r="22" spans="1:7" x14ac:dyDescent="0.2">
      <c r="A22" s="101"/>
      <c r="B22" s="103"/>
      <c r="C22" s="103"/>
      <c r="D22" s="103"/>
      <c r="E22" s="103"/>
      <c r="F22" s="103"/>
      <c r="G22" s="103"/>
    </row>
    <row r="23" spans="1:7" x14ac:dyDescent="0.2">
      <c r="A23" s="101"/>
      <c r="B23" s="103"/>
      <c r="C23" s="103"/>
      <c r="D23" s="103"/>
      <c r="E23" s="103"/>
      <c r="F23" s="103"/>
      <c r="G23" s="103"/>
    </row>
    <row r="24" spans="1:7" x14ac:dyDescent="0.2">
      <c r="A24" s="101"/>
      <c r="B24" s="103"/>
      <c r="C24" s="103"/>
      <c r="D24" s="103"/>
      <c r="E24" s="103"/>
      <c r="F24" s="103"/>
      <c r="G24" s="103"/>
    </row>
    <row r="25" spans="1:7" x14ac:dyDescent="0.2">
      <c r="A25" s="101"/>
      <c r="B25" s="103"/>
      <c r="C25" s="103"/>
      <c r="D25" s="103"/>
      <c r="E25" s="103"/>
      <c r="F25" s="103"/>
      <c r="G25" s="103"/>
    </row>
    <row r="26" spans="1:7" x14ac:dyDescent="0.2">
      <c r="A26" s="101"/>
      <c r="B26" s="103"/>
      <c r="C26" s="103"/>
      <c r="D26" s="103"/>
      <c r="E26" s="103"/>
      <c r="F26" s="103"/>
      <c r="G26" s="103"/>
    </row>
    <row r="27" spans="1:7" x14ac:dyDescent="0.2">
      <c r="A27" s="101"/>
      <c r="B27" s="103"/>
      <c r="C27" s="103"/>
      <c r="D27" s="103"/>
      <c r="E27" s="103"/>
      <c r="F27" s="103"/>
      <c r="G27" s="103"/>
    </row>
    <row r="28" spans="1:7" ht="13.5" customHeight="1" x14ac:dyDescent="0.2">
      <c r="A28" s="103"/>
      <c r="B28" s="103"/>
      <c r="C28" s="103"/>
      <c r="D28" s="103"/>
      <c r="E28" s="103"/>
      <c r="F28" s="103"/>
      <c r="G28" s="103"/>
    </row>
    <row r="29" spans="1:7" x14ac:dyDescent="0.2">
      <c r="A29" s="103"/>
      <c r="B29" s="103"/>
      <c r="C29" s="103"/>
      <c r="D29" s="103"/>
      <c r="E29" s="103"/>
      <c r="F29" s="103"/>
      <c r="G29" s="103"/>
    </row>
    <row r="30" spans="1:7" x14ac:dyDescent="0.2">
      <c r="A30" s="103"/>
      <c r="B30" s="103"/>
      <c r="C30" s="103"/>
      <c r="D30" s="103"/>
      <c r="E30" s="103"/>
      <c r="F30" s="103"/>
      <c r="G30" s="103"/>
    </row>
    <row r="31" spans="1:7" x14ac:dyDescent="0.2">
      <c r="A31" s="103"/>
      <c r="B31" s="103"/>
      <c r="C31" s="103"/>
      <c r="D31" s="103"/>
      <c r="E31" s="103"/>
      <c r="F31" s="103"/>
      <c r="G31" s="103"/>
    </row>
    <row r="32" spans="1:7" x14ac:dyDescent="0.2">
      <c r="A32" s="103"/>
      <c r="B32" s="103"/>
      <c r="C32" s="103"/>
      <c r="D32" s="103"/>
      <c r="E32" s="103"/>
      <c r="F32" s="103"/>
      <c r="G32" s="103"/>
    </row>
    <row r="33" spans="1:7" x14ac:dyDescent="0.2">
      <c r="A33" s="2014" t="str">
        <f>IF(基本情報!D13="","事業名：　　　　　　　　　　　　　　　　　　　　",CONCATENATE("事業名：",IF(基本情報!D13="","",基本情報!D13)))</f>
        <v>事業名：　　　　　　　　　　　　　　　　　　　　</v>
      </c>
      <c r="B33" s="2014"/>
      <c r="C33" s="2014"/>
      <c r="D33" s="2014"/>
      <c r="E33" s="2014"/>
      <c r="F33" s="2014"/>
      <c r="G33" s="2014"/>
    </row>
    <row r="34" spans="1:7" x14ac:dyDescent="0.2">
      <c r="A34" s="103"/>
      <c r="B34" s="103"/>
      <c r="C34" s="103"/>
      <c r="D34" s="103"/>
      <c r="E34" s="103"/>
      <c r="F34" s="103"/>
      <c r="G34" s="103"/>
    </row>
  </sheetData>
  <mergeCells count="21">
    <mergeCell ref="A3:G3"/>
    <mergeCell ref="A7:G7"/>
    <mergeCell ref="C8:E8"/>
    <mergeCell ref="A9:A10"/>
    <mergeCell ref="B9:B10"/>
    <mergeCell ref="F9:F10"/>
    <mergeCell ref="G9:G10"/>
    <mergeCell ref="B11:B12"/>
    <mergeCell ref="B13:B14"/>
    <mergeCell ref="A33:G33"/>
    <mergeCell ref="G11:G12"/>
    <mergeCell ref="A13:A14"/>
    <mergeCell ref="A21:G21"/>
    <mergeCell ref="A17:G17"/>
    <mergeCell ref="F13:G14"/>
    <mergeCell ref="A19:G19"/>
    <mergeCell ref="F11:F12"/>
    <mergeCell ref="A20:G20"/>
    <mergeCell ref="A18:G18"/>
    <mergeCell ref="A11:A12"/>
    <mergeCell ref="A16:G16"/>
  </mergeCells>
  <phoneticPr fontId="2"/>
  <pageMargins left="0.98425196850393704" right="0.59055118110236227" top="0.59055118110236227" bottom="0.59055118110236227" header="0" footer="0"/>
  <pageSetup paperSize="9" scale="97" fitToWidth="0"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FF99"/>
  </sheetPr>
  <dimension ref="A1:AQ38"/>
  <sheetViews>
    <sheetView showGridLines="0" view="pageBreakPreview" zoomScaleNormal="100" zoomScaleSheetLayoutView="100" workbookViewId="0"/>
  </sheetViews>
  <sheetFormatPr defaultColWidth="9.59765625" defaultRowHeight="13" x14ac:dyDescent="0.2"/>
  <cols>
    <col min="1" max="1" width="5.69921875" style="1055" customWidth="1"/>
    <col min="2" max="2" width="15.69921875" style="1055" customWidth="1"/>
    <col min="3" max="7" width="2.8984375" style="1055" customWidth="1"/>
    <col min="8" max="8" width="3.69921875" style="1055" customWidth="1"/>
    <col min="9" max="19" width="2.8984375" style="1055" customWidth="1"/>
    <col min="20" max="20" width="13.69921875" style="1055" customWidth="1"/>
    <col min="21" max="21" width="5.69921875" style="1055" customWidth="1"/>
    <col min="22" max="22" width="13.69921875" style="1055" customWidth="1"/>
    <col min="23" max="23" width="5.69921875" style="1055" customWidth="1"/>
    <col min="24" max="24" width="9.59765625" style="1055" customWidth="1"/>
    <col min="25" max="27" width="9.59765625" style="1055"/>
    <col min="28" max="28" width="2.8984375" style="1055" hidden="1" customWidth="1"/>
    <col min="29" max="29" width="5.09765625" style="1055" hidden="1" customWidth="1"/>
    <col min="30" max="16384" width="9.59765625" style="1055"/>
  </cols>
  <sheetData>
    <row r="1" spans="1:43" ht="14" x14ac:dyDescent="0.2">
      <c r="W1" s="245" t="s">
        <v>1469</v>
      </c>
    </row>
    <row r="4" spans="1:43" ht="19" x14ac:dyDescent="0.2">
      <c r="A4" s="2095" t="s">
        <v>1467</v>
      </c>
      <c r="B4" s="2095"/>
      <c r="C4" s="2095"/>
      <c r="D4" s="2095"/>
      <c r="E4" s="2095"/>
      <c r="F4" s="2095"/>
      <c r="G4" s="2095"/>
      <c r="H4" s="2095"/>
      <c r="I4" s="2095"/>
      <c r="J4" s="2095"/>
      <c r="K4" s="2095"/>
      <c r="L4" s="2095"/>
      <c r="M4" s="2095"/>
      <c r="N4" s="2095"/>
      <c r="O4" s="2095"/>
      <c r="P4" s="2095"/>
      <c r="Q4" s="2095"/>
      <c r="R4" s="2095"/>
      <c r="S4" s="2095"/>
      <c r="T4" s="2095"/>
      <c r="U4" s="2095"/>
      <c r="V4" s="2095"/>
      <c r="W4" s="2095"/>
      <c r="X4" s="1505"/>
      <c r="Y4" s="1505"/>
      <c r="Z4" s="1505"/>
      <c r="AA4" s="1505"/>
      <c r="AB4" s="1505"/>
      <c r="AC4" s="1505"/>
      <c r="AD4" s="1505"/>
      <c r="AE4" s="1505"/>
      <c r="AF4" s="1505"/>
      <c r="AG4" s="1505"/>
      <c r="AH4" s="1505"/>
      <c r="AI4" s="1505"/>
      <c r="AJ4" s="1505"/>
      <c r="AK4" s="1505"/>
      <c r="AL4" s="1505"/>
      <c r="AM4" s="1505"/>
      <c r="AN4" s="1505"/>
      <c r="AO4" s="1505"/>
      <c r="AP4" s="1505"/>
      <c r="AQ4" s="1505"/>
    </row>
    <row r="5" spans="1:43" ht="19" x14ac:dyDescent="0.2">
      <c r="A5" s="2102" t="s">
        <v>1526</v>
      </c>
      <c r="B5" s="2102"/>
      <c r="C5" s="2102"/>
      <c r="D5" s="2102"/>
      <c r="E5" s="2102"/>
      <c r="F5" s="2102"/>
      <c r="G5" s="2102"/>
      <c r="H5" s="2102"/>
      <c r="I5" s="2102"/>
      <c r="J5" s="2102"/>
      <c r="K5" s="2102"/>
      <c r="L5" s="2102"/>
      <c r="M5" s="2102"/>
      <c r="N5" s="2102"/>
      <c r="O5" s="2102"/>
      <c r="P5" s="2102"/>
      <c r="Q5" s="2102"/>
      <c r="R5" s="2102"/>
      <c r="S5" s="2102"/>
      <c r="T5" s="2102"/>
      <c r="U5" s="2102"/>
      <c r="V5" s="2102"/>
      <c r="W5" s="2102"/>
      <c r="X5" s="1505"/>
      <c r="Y5" s="1505"/>
      <c r="Z5" s="1505"/>
      <c r="AA5" s="1505"/>
      <c r="AB5" s="1505"/>
      <c r="AC5" s="1505"/>
      <c r="AD5" s="1505"/>
      <c r="AE5" s="1505"/>
      <c r="AF5" s="1505"/>
      <c r="AG5" s="1505"/>
      <c r="AH5" s="1505"/>
      <c r="AI5" s="1505"/>
      <c r="AJ5" s="1505"/>
      <c r="AK5" s="1505"/>
      <c r="AL5" s="1505"/>
      <c r="AM5" s="1505"/>
      <c r="AN5" s="1505"/>
      <c r="AO5" s="1505"/>
      <c r="AP5" s="1505"/>
      <c r="AQ5" s="1505"/>
    </row>
    <row r="8" spans="1:43" ht="31.5" customHeight="1" x14ac:dyDescent="0.2">
      <c r="A8" s="2096" t="s">
        <v>1470</v>
      </c>
      <c r="B8" s="2096"/>
      <c r="C8" s="2096"/>
      <c r="D8" s="2096"/>
      <c r="E8" s="2096"/>
      <c r="F8" s="2096"/>
      <c r="G8" s="2096"/>
      <c r="H8" s="2096"/>
      <c r="I8" s="2096"/>
      <c r="J8" s="2096"/>
      <c r="K8" s="2096"/>
      <c r="L8" s="2096"/>
      <c r="M8" s="2096"/>
      <c r="N8" s="2096"/>
      <c r="O8" s="2096"/>
      <c r="P8" s="2096"/>
      <c r="Q8" s="2096"/>
      <c r="R8" s="2096"/>
      <c r="S8" s="2096"/>
      <c r="T8" s="2096"/>
      <c r="U8" s="2096"/>
      <c r="V8" s="2096"/>
      <c r="W8" s="2096"/>
      <c r="X8" s="1506"/>
      <c r="Y8" s="1506"/>
      <c r="Z8" s="1506"/>
      <c r="AA8" s="1506"/>
      <c r="AB8" s="1506"/>
      <c r="AC8" s="1506"/>
      <c r="AD8" s="1506"/>
      <c r="AE8" s="1506"/>
      <c r="AF8" s="1506"/>
      <c r="AG8" s="1506"/>
      <c r="AH8" s="1506"/>
      <c r="AI8" s="1506"/>
      <c r="AJ8" s="1506"/>
      <c r="AK8" s="1506"/>
      <c r="AL8" s="1506"/>
      <c r="AM8" s="1506"/>
      <c r="AN8" s="1506"/>
      <c r="AO8" s="1506"/>
      <c r="AP8" s="1506"/>
    </row>
    <row r="9" spans="1:43" ht="21" customHeight="1" x14ac:dyDescent="0.2"/>
    <row r="10" spans="1:43" ht="21" customHeight="1" x14ac:dyDescent="0.2">
      <c r="A10" s="2097" t="s">
        <v>1276</v>
      </c>
      <c r="B10" s="2097"/>
      <c r="C10" s="2097"/>
      <c r="D10" s="2097"/>
      <c r="E10" s="2097"/>
      <c r="F10" s="2097"/>
      <c r="G10" s="2097"/>
      <c r="H10" s="2097"/>
      <c r="I10" s="2097"/>
      <c r="J10" s="2097"/>
      <c r="K10" s="2097"/>
      <c r="L10" s="2097"/>
      <c r="M10" s="2097"/>
      <c r="N10" s="2097"/>
      <c r="O10" s="2097"/>
      <c r="P10" s="2097"/>
      <c r="Q10" s="2097"/>
      <c r="R10" s="2097"/>
      <c r="S10" s="2097"/>
    </row>
    <row r="11" spans="1:43" ht="21" customHeight="1" x14ac:dyDescent="0.2">
      <c r="A11" s="1329"/>
      <c r="B11" s="1329"/>
      <c r="C11" s="1329"/>
      <c r="D11" s="1329"/>
      <c r="E11" s="1329"/>
      <c r="F11" s="1329"/>
      <c r="G11" s="1329"/>
      <c r="H11" s="1329"/>
      <c r="I11" s="1329"/>
      <c r="J11" s="1329"/>
      <c r="K11" s="1329"/>
      <c r="L11" s="1329"/>
      <c r="M11" s="1329"/>
      <c r="N11" s="1329"/>
      <c r="O11" s="1329"/>
      <c r="P11" s="1329"/>
      <c r="Q11" s="1329"/>
      <c r="R11" s="1329"/>
      <c r="S11" s="1329"/>
    </row>
    <row r="12" spans="1:43" ht="21" customHeight="1" x14ac:dyDescent="0.2">
      <c r="A12" s="1329" t="s">
        <v>210</v>
      </c>
      <c r="B12" s="1329"/>
      <c r="C12" s="1329"/>
      <c r="D12" s="1329"/>
      <c r="E12" s="1329"/>
      <c r="F12" s="1329"/>
      <c r="G12" s="1329"/>
      <c r="H12" s="1329"/>
      <c r="I12" s="1329"/>
      <c r="J12" s="1329"/>
      <c r="K12" s="1329"/>
      <c r="L12" s="1329"/>
      <c r="M12" s="1329"/>
      <c r="N12" s="1329"/>
      <c r="O12" s="1329"/>
      <c r="P12" s="1329"/>
      <c r="Q12" s="1329"/>
      <c r="R12" s="1329"/>
      <c r="S12" s="1329"/>
    </row>
    <row r="13" spans="1:43" ht="30" customHeight="1" x14ac:dyDescent="0.2">
      <c r="A13" s="2098" t="s">
        <v>211</v>
      </c>
      <c r="B13" s="2098"/>
      <c r="C13" s="2099" t="str">
        <f>IF(基本情報!D13="","",基本情報!D13)</f>
        <v/>
      </c>
      <c r="D13" s="2100"/>
      <c r="E13" s="2100"/>
      <c r="F13" s="2100"/>
      <c r="G13" s="2100"/>
      <c r="H13" s="2100"/>
      <c r="I13" s="2100"/>
      <c r="J13" s="2100"/>
      <c r="K13" s="2100"/>
      <c r="L13" s="2100"/>
      <c r="M13" s="2100"/>
      <c r="N13" s="2100"/>
      <c r="O13" s="2100"/>
      <c r="P13" s="2100"/>
      <c r="Q13" s="2100"/>
      <c r="R13" s="2100"/>
      <c r="S13" s="2100"/>
      <c r="T13" s="2100"/>
      <c r="U13" s="2100"/>
      <c r="V13" s="2100"/>
      <c r="W13" s="2101"/>
    </row>
    <row r="14" spans="1:43" ht="30" customHeight="1" x14ac:dyDescent="0.2">
      <c r="A14" s="2098" t="s">
        <v>212</v>
      </c>
      <c r="B14" s="2098"/>
      <c r="C14" s="2099"/>
      <c r="D14" s="2100"/>
      <c r="E14" s="2100"/>
      <c r="F14" s="2100"/>
      <c r="G14" s="2100"/>
      <c r="H14" s="2100"/>
      <c r="I14" s="2100"/>
      <c r="J14" s="2100"/>
      <c r="K14" s="2100"/>
      <c r="L14" s="2100"/>
      <c r="M14" s="2100"/>
      <c r="N14" s="2100"/>
      <c r="O14" s="2100"/>
      <c r="P14" s="2100"/>
      <c r="Q14" s="2100"/>
      <c r="R14" s="2100"/>
      <c r="S14" s="2100"/>
      <c r="T14" s="2100"/>
      <c r="U14" s="2100"/>
      <c r="V14" s="2100"/>
      <c r="W14" s="2101"/>
    </row>
    <row r="15" spans="1:43" ht="30" customHeight="1" x14ac:dyDescent="0.2">
      <c r="A15" s="2098" t="s">
        <v>213</v>
      </c>
      <c r="B15" s="2098"/>
      <c r="C15" s="2099" t="s">
        <v>1495</v>
      </c>
      <c r="D15" s="2100"/>
      <c r="E15" s="2100"/>
      <c r="F15" s="2100"/>
      <c r="G15" s="2100"/>
      <c r="H15" s="2100"/>
      <c r="I15" s="2100"/>
      <c r="J15" s="2100"/>
      <c r="K15" s="2100"/>
      <c r="L15" s="2100"/>
      <c r="M15" s="2100"/>
      <c r="N15" s="2100"/>
      <c r="O15" s="2100"/>
      <c r="P15" s="2100"/>
      <c r="Q15" s="2100"/>
      <c r="R15" s="2100"/>
      <c r="S15" s="2100"/>
      <c r="T15" s="2100"/>
      <c r="U15" s="2100"/>
      <c r="V15" s="2100"/>
      <c r="W15" s="2101"/>
    </row>
    <row r="16" spans="1:43" ht="21" customHeight="1" x14ac:dyDescent="0.2">
      <c r="B16" s="1507"/>
      <c r="C16" s="1507"/>
      <c r="D16" s="1507"/>
      <c r="E16" s="1507"/>
      <c r="F16" s="1507"/>
      <c r="G16" s="1507"/>
      <c r="H16" s="1507"/>
      <c r="I16" s="1507"/>
      <c r="J16" s="1507"/>
      <c r="K16" s="1507"/>
      <c r="L16" s="1507"/>
      <c r="M16" s="1507"/>
      <c r="N16" s="1507"/>
      <c r="O16" s="1507"/>
      <c r="P16" s="1509"/>
      <c r="Q16" s="1509"/>
      <c r="R16" s="1509"/>
      <c r="S16" s="1509"/>
      <c r="T16" s="1509"/>
      <c r="U16" s="1509"/>
      <c r="V16" s="1509"/>
      <c r="W16" s="1509"/>
    </row>
    <row r="17" spans="1:29" ht="21" customHeight="1" x14ac:dyDescent="0.2">
      <c r="A17" s="244" t="s">
        <v>1473</v>
      </c>
      <c r="B17" s="1507"/>
      <c r="C17" s="1507"/>
      <c r="D17" s="1507"/>
      <c r="E17" s="1507"/>
      <c r="F17" s="1507"/>
      <c r="G17" s="1507"/>
      <c r="H17" s="1507"/>
      <c r="I17" s="1507"/>
      <c r="J17" s="1507"/>
      <c r="K17" s="1507"/>
      <c r="L17" s="1507"/>
      <c r="M17" s="1507"/>
      <c r="N17" s="1507"/>
      <c r="O17" s="1507"/>
      <c r="P17" s="1509"/>
      <c r="Q17" s="1509"/>
      <c r="R17" s="1509"/>
      <c r="S17" s="1509"/>
      <c r="T17" s="1509"/>
      <c r="U17" s="1509"/>
      <c r="V17" s="1509"/>
      <c r="W17" s="1509"/>
    </row>
    <row r="18" spans="1:29" ht="21" customHeight="1" x14ac:dyDescent="0.2">
      <c r="A18" s="2086" t="s">
        <v>1481</v>
      </c>
      <c r="B18" s="2087"/>
      <c r="C18" s="2079" t="s">
        <v>1475</v>
      </c>
      <c r="D18" s="2080"/>
      <c r="E18" s="2080"/>
      <c r="F18" s="2080"/>
      <c r="G18" s="2080"/>
      <c r="H18" s="2080"/>
      <c r="I18" s="2080"/>
      <c r="J18" s="2081" t="str">
        <f>IF(基本情報!G15="個人",基本情報!G20,CONCATENATE(基本情報!G17,"　",基本情報!G18,"　",基本情報!G20))</f>
        <v>　　</v>
      </c>
      <c r="K18" s="2081"/>
      <c r="L18" s="2081"/>
      <c r="M18" s="2081"/>
      <c r="N18" s="2081"/>
      <c r="O18" s="2081"/>
      <c r="P18" s="2081"/>
      <c r="Q18" s="2081"/>
      <c r="R18" s="2081"/>
      <c r="S18" s="2081"/>
      <c r="T18" s="2081"/>
      <c r="U18" s="2081"/>
      <c r="V18" s="2081"/>
      <c r="W18" s="2082"/>
    </row>
    <row r="19" spans="1:29" ht="21" customHeight="1" x14ac:dyDescent="0.2">
      <c r="A19" s="2088"/>
      <c r="B19" s="2089"/>
      <c r="C19" s="1511" t="s">
        <v>424</v>
      </c>
      <c r="D19" s="1515"/>
      <c r="E19" s="2083" t="str">
        <f>IF(基本情報!G22="","",基本情報!G22)</f>
        <v/>
      </c>
      <c r="F19" s="2083"/>
      <c r="G19" s="2083"/>
      <c r="H19" s="2083"/>
      <c r="I19" s="2083"/>
      <c r="J19" s="2083"/>
      <c r="K19" s="2083"/>
      <c r="L19" s="2083"/>
      <c r="M19" s="2083"/>
      <c r="N19" s="2083"/>
      <c r="O19" s="2083"/>
      <c r="P19" s="2083"/>
      <c r="Q19" s="2083"/>
      <c r="R19" s="2083"/>
      <c r="S19" s="2083"/>
      <c r="T19" s="1513" t="s">
        <v>214</v>
      </c>
      <c r="U19" s="2084" t="str">
        <f>IF(基本情報!G23="","",基本情報!G23)</f>
        <v/>
      </c>
      <c r="V19" s="2084"/>
      <c r="W19" s="2085"/>
    </row>
    <row r="20" spans="1:29" ht="21" customHeight="1" x14ac:dyDescent="0.2">
      <c r="A20" s="2086" t="s">
        <v>1291</v>
      </c>
      <c r="B20" s="2087"/>
      <c r="C20" s="2079" t="s">
        <v>1475</v>
      </c>
      <c r="D20" s="2080"/>
      <c r="E20" s="2080"/>
      <c r="F20" s="2080"/>
      <c r="G20" s="2080"/>
      <c r="H20" s="2080"/>
      <c r="I20" s="2080"/>
      <c r="J20" s="2081" t="str">
        <f>IF(基本情報!G25="個人",基本情報!G30,CONCATENATE(基本情報!G27,"　",基本情報!G28,"　",基本情報!G30))</f>
        <v>　　</v>
      </c>
      <c r="K20" s="2081"/>
      <c r="L20" s="2081"/>
      <c r="M20" s="2081"/>
      <c r="N20" s="2081"/>
      <c r="O20" s="2081"/>
      <c r="P20" s="2081"/>
      <c r="Q20" s="2081"/>
      <c r="R20" s="2081"/>
      <c r="S20" s="2081"/>
      <c r="T20" s="2081"/>
      <c r="U20" s="2081"/>
      <c r="V20" s="2081"/>
      <c r="W20" s="2082"/>
    </row>
    <row r="21" spans="1:29" ht="21" customHeight="1" x14ac:dyDescent="0.2">
      <c r="A21" s="2088"/>
      <c r="B21" s="2089"/>
      <c r="C21" s="1511" t="s">
        <v>424</v>
      </c>
      <c r="D21" s="1515"/>
      <c r="E21" s="2083" t="str">
        <f>IF(基本情報!G32="","",基本情報!G32)</f>
        <v/>
      </c>
      <c r="F21" s="2083"/>
      <c r="G21" s="2083"/>
      <c r="H21" s="2083"/>
      <c r="I21" s="2083"/>
      <c r="J21" s="2083"/>
      <c r="K21" s="2083"/>
      <c r="L21" s="2083"/>
      <c r="M21" s="2083"/>
      <c r="N21" s="2083"/>
      <c r="O21" s="2083"/>
      <c r="P21" s="2083"/>
      <c r="Q21" s="2083"/>
      <c r="R21" s="2083"/>
      <c r="S21" s="2083"/>
      <c r="T21" s="1513" t="s">
        <v>214</v>
      </c>
      <c r="U21" s="2084" t="str">
        <f>IF(基本情報!G33="","",基本情報!G33)</f>
        <v/>
      </c>
      <c r="V21" s="2084"/>
      <c r="W21" s="2085"/>
    </row>
    <row r="22" spans="1:29" ht="21" customHeight="1" x14ac:dyDescent="0.2">
      <c r="A22" s="2086" t="s">
        <v>1522</v>
      </c>
      <c r="B22" s="2087"/>
      <c r="C22" s="2079" t="s">
        <v>1475</v>
      </c>
      <c r="D22" s="2080"/>
      <c r="E22" s="2080"/>
      <c r="F22" s="2080"/>
      <c r="G22" s="2080"/>
      <c r="H22" s="2080"/>
      <c r="I22" s="2080"/>
      <c r="J22" s="2081"/>
      <c r="K22" s="2081"/>
      <c r="L22" s="2081"/>
      <c r="M22" s="2081"/>
      <c r="N22" s="2081"/>
      <c r="O22" s="2081"/>
      <c r="P22" s="2081"/>
      <c r="Q22" s="2081"/>
      <c r="R22" s="2081"/>
      <c r="S22" s="2081"/>
      <c r="T22" s="2081"/>
      <c r="U22" s="2081"/>
      <c r="V22" s="2081"/>
      <c r="W22" s="2082"/>
    </row>
    <row r="23" spans="1:29" ht="21" customHeight="1" x14ac:dyDescent="0.2">
      <c r="A23" s="2088"/>
      <c r="B23" s="2089"/>
      <c r="C23" s="1511" t="s">
        <v>424</v>
      </c>
      <c r="D23" s="1515"/>
      <c r="E23" s="2083"/>
      <c r="F23" s="2083"/>
      <c r="G23" s="2083"/>
      <c r="H23" s="2083"/>
      <c r="I23" s="2083"/>
      <c r="J23" s="2083"/>
      <c r="K23" s="2083"/>
      <c r="L23" s="2083"/>
      <c r="M23" s="2083"/>
      <c r="N23" s="2083"/>
      <c r="O23" s="2083"/>
      <c r="P23" s="2083"/>
      <c r="Q23" s="2083"/>
      <c r="R23" s="2083"/>
      <c r="S23" s="2083"/>
      <c r="T23" s="1513" t="s">
        <v>214</v>
      </c>
      <c r="U23" s="2084"/>
      <c r="V23" s="2084"/>
      <c r="W23" s="2085"/>
    </row>
    <row r="24" spans="1:29" ht="21" customHeight="1" x14ac:dyDescent="0.2">
      <c r="A24" s="2086" t="s">
        <v>1476</v>
      </c>
      <c r="B24" s="2087"/>
      <c r="C24" s="2067" t="s">
        <v>1477</v>
      </c>
      <c r="D24" s="2068"/>
      <c r="E24" s="2068"/>
      <c r="F24" s="2068"/>
      <c r="G24" s="2068"/>
      <c r="H24" s="2068"/>
      <c r="I24" s="2068"/>
      <c r="J24" s="2068"/>
      <c r="K24" s="2068"/>
      <c r="L24" s="2068"/>
      <c r="M24" s="2068"/>
      <c r="N24" s="2068"/>
      <c r="O24" s="1517" t="s">
        <v>1478</v>
      </c>
      <c r="Q24" s="1519"/>
      <c r="R24" s="2066"/>
      <c r="S24" s="2066"/>
      <c r="T24" s="2066"/>
      <c r="U24" s="1517" t="s">
        <v>1479</v>
      </c>
      <c r="V24" s="1514"/>
      <c r="W24" s="1520" t="s">
        <v>205</v>
      </c>
    </row>
    <row r="25" spans="1:29" ht="21" customHeight="1" x14ac:dyDescent="0.2">
      <c r="A25" s="2103"/>
      <c r="B25" s="2104"/>
      <c r="C25" s="1521" t="s">
        <v>1480</v>
      </c>
      <c r="D25" s="103"/>
      <c r="E25" s="103"/>
      <c r="F25" s="103"/>
      <c r="G25" s="103"/>
      <c r="H25" s="103"/>
      <c r="I25" s="2071"/>
      <c r="J25" s="2071"/>
      <c r="K25" s="2071"/>
      <c r="L25" s="2071"/>
      <c r="M25" s="2071"/>
      <c r="N25" s="2071"/>
      <c r="O25" s="2071"/>
      <c r="P25" s="2071"/>
      <c r="Q25" s="2071"/>
      <c r="R25" s="2071"/>
      <c r="S25" s="2071"/>
      <c r="T25" s="2071"/>
      <c r="U25" s="2071"/>
      <c r="V25" s="2071"/>
      <c r="W25" s="2072"/>
    </row>
    <row r="26" spans="1:29" ht="21" customHeight="1" x14ac:dyDescent="0.2">
      <c r="A26" s="2088"/>
      <c r="B26" s="2089"/>
      <c r="C26" s="1511" t="s">
        <v>424</v>
      </c>
      <c r="D26" s="1515"/>
      <c r="E26" s="2065"/>
      <c r="F26" s="2065"/>
      <c r="G26" s="2065"/>
      <c r="H26" s="2065"/>
      <c r="I26" s="2065"/>
      <c r="J26" s="2065"/>
      <c r="K26" s="2065"/>
      <c r="L26" s="2065"/>
      <c r="M26" s="2065"/>
      <c r="N26" s="2065"/>
      <c r="O26" s="2065"/>
      <c r="P26" s="2065"/>
      <c r="Q26" s="2065"/>
      <c r="R26" s="2065"/>
      <c r="S26" s="2065"/>
      <c r="T26" s="1513" t="s">
        <v>214</v>
      </c>
      <c r="U26" s="2069"/>
      <c r="V26" s="2069"/>
      <c r="W26" s="2070"/>
    </row>
    <row r="27" spans="1:29" ht="18" customHeight="1" x14ac:dyDescent="0.2">
      <c r="A27" s="2090" t="s">
        <v>1471</v>
      </c>
      <c r="B27" s="2090"/>
      <c r="C27" s="2090"/>
      <c r="D27" s="2090"/>
      <c r="E27" s="2090"/>
      <c r="F27" s="2090"/>
      <c r="G27" s="2090"/>
      <c r="H27" s="2090"/>
      <c r="I27" s="2090"/>
      <c r="J27" s="2090"/>
      <c r="K27" s="2090"/>
      <c r="L27" s="2090"/>
      <c r="M27" s="2090"/>
      <c r="N27" s="2090"/>
      <c r="O27" s="2090"/>
      <c r="P27" s="2090"/>
      <c r="Q27" s="2090"/>
      <c r="R27" s="2090"/>
      <c r="S27" s="2090"/>
      <c r="T27" s="2090"/>
      <c r="U27" s="2090"/>
      <c r="V27" s="2090"/>
      <c r="W27" s="2090"/>
      <c r="X27" s="2090"/>
      <c r="Y27" s="2090"/>
      <c r="Z27" s="2090"/>
    </row>
    <row r="28" spans="1:29" ht="21" customHeight="1" x14ac:dyDescent="0.2">
      <c r="A28" s="110"/>
      <c r="B28" s="110"/>
      <c r="C28" s="110"/>
      <c r="D28" s="110"/>
      <c r="E28" s="110"/>
      <c r="F28" s="110"/>
      <c r="G28" s="110"/>
      <c r="H28" s="110"/>
      <c r="I28" s="110"/>
      <c r="J28" s="110"/>
      <c r="K28" s="110"/>
      <c r="L28" s="110"/>
      <c r="M28" s="110"/>
      <c r="N28" s="110"/>
      <c r="O28" s="110"/>
      <c r="P28" s="110"/>
      <c r="Q28" s="110"/>
      <c r="R28" s="224"/>
      <c r="S28" s="224"/>
      <c r="T28" s="224"/>
      <c r="U28" s="224"/>
      <c r="V28" s="110"/>
      <c r="W28" s="1293"/>
    </row>
    <row r="29" spans="1:29" ht="18" customHeight="1" x14ac:dyDescent="0.2">
      <c r="A29" s="109" t="s">
        <v>217</v>
      </c>
      <c r="B29" s="109"/>
      <c r="C29" s="109"/>
      <c r="D29" s="109"/>
      <c r="E29" s="109"/>
      <c r="F29" s="109"/>
      <c r="G29" s="109"/>
      <c r="H29" s="109"/>
      <c r="I29" s="109"/>
      <c r="J29" s="109"/>
      <c r="K29" s="109"/>
      <c r="L29" s="109"/>
      <c r="M29" s="109"/>
      <c r="N29" s="109"/>
      <c r="O29" s="109"/>
      <c r="P29" s="109"/>
      <c r="Q29" s="109"/>
      <c r="R29" s="110"/>
      <c r="S29" s="110"/>
      <c r="T29" s="110"/>
      <c r="U29" s="110"/>
      <c r="V29" s="110"/>
      <c r="W29" s="110"/>
      <c r="X29" s="1502" t="s">
        <v>1434</v>
      </c>
      <c r="Y29" s="1503"/>
      <c r="Z29" s="1498"/>
      <c r="AA29" s="1499"/>
    </row>
    <row r="30" spans="1:29" ht="15" customHeight="1" x14ac:dyDescent="0.2">
      <c r="A30" s="2073" t="s">
        <v>1335</v>
      </c>
      <c r="B30" s="2074"/>
      <c r="C30" s="2074"/>
      <c r="D30" s="2074"/>
      <c r="E30" s="2074"/>
      <c r="F30" s="2074"/>
      <c r="G30" s="2074"/>
      <c r="H30" s="2074"/>
      <c r="I30" s="2074"/>
      <c r="J30" s="2074"/>
      <c r="K30" s="2074"/>
      <c r="L30" s="2074"/>
      <c r="M30" s="2074"/>
      <c r="N30" s="2074"/>
      <c r="O30" s="2074"/>
      <c r="P30" s="2074"/>
      <c r="Q30" s="2074"/>
      <c r="R30" s="2074"/>
      <c r="S30" s="2075"/>
      <c r="T30" s="2058" t="s">
        <v>1337</v>
      </c>
      <c r="U30" s="2059"/>
      <c r="V30" s="2058" t="s">
        <v>1322</v>
      </c>
      <c r="W30" s="2059"/>
      <c r="X30" s="1336" t="s">
        <v>1435</v>
      </c>
      <c r="Y30" s="1504"/>
      <c r="Z30" s="1500" t="s">
        <v>1436</v>
      </c>
      <c r="AA30" s="1501"/>
    </row>
    <row r="31" spans="1:29" ht="21" customHeight="1" x14ac:dyDescent="0.2">
      <c r="A31" s="2076"/>
      <c r="B31" s="2077"/>
      <c r="C31" s="2077"/>
      <c r="D31" s="2077"/>
      <c r="E31" s="2077"/>
      <c r="F31" s="2077"/>
      <c r="G31" s="2077"/>
      <c r="H31" s="2077"/>
      <c r="I31" s="2077"/>
      <c r="J31" s="2077"/>
      <c r="K31" s="2077"/>
      <c r="L31" s="2077"/>
      <c r="M31" s="2077"/>
      <c r="N31" s="2077"/>
      <c r="O31" s="2077"/>
      <c r="P31" s="2077"/>
      <c r="Q31" s="2077"/>
      <c r="R31" s="2077"/>
      <c r="S31" s="2078"/>
      <c r="T31" s="1327"/>
      <c r="U31" s="1326" t="s">
        <v>601</v>
      </c>
      <c r="V31" s="1543">
        <f>AC31</f>
        <v>0</v>
      </c>
      <c r="W31" s="1326" t="s">
        <v>601</v>
      </c>
      <c r="X31" s="2091"/>
      <c r="Y31" s="2092"/>
      <c r="Z31" s="2093"/>
      <c r="AA31" s="2094"/>
      <c r="AB31" s="1055">
        <v>1</v>
      </c>
      <c r="AC31" s="1055">
        <f>IF(AB31=1,'参考様式1-2'!I57,'参考様式1-3'!J58)</f>
        <v>0</v>
      </c>
    </row>
    <row r="32" spans="1:29" ht="15" customHeight="1" x14ac:dyDescent="0.2">
      <c r="A32" s="2073" t="s">
        <v>1336</v>
      </c>
      <c r="B32" s="2074"/>
      <c r="C32" s="2074"/>
      <c r="D32" s="2074"/>
      <c r="E32" s="2074"/>
      <c r="F32" s="2074"/>
      <c r="G32" s="2074"/>
      <c r="H32" s="2074"/>
      <c r="I32" s="2074"/>
      <c r="J32" s="2074"/>
      <c r="K32" s="2074"/>
      <c r="L32" s="2074"/>
      <c r="M32" s="2074"/>
      <c r="N32" s="2074"/>
      <c r="O32" s="2074"/>
      <c r="P32" s="2074"/>
      <c r="Q32" s="2074"/>
      <c r="R32" s="2074"/>
      <c r="S32" s="2075"/>
      <c r="T32" s="2058" t="s">
        <v>1337</v>
      </c>
      <c r="U32" s="2059"/>
      <c r="V32" s="2058" t="s">
        <v>1322</v>
      </c>
      <c r="W32" s="2059"/>
    </row>
    <row r="33" spans="1:23" ht="21" customHeight="1" x14ac:dyDescent="0.2">
      <c r="A33" s="2076"/>
      <c r="B33" s="2077"/>
      <c r="C33" s="2077"/>
      <c r="D33" s="2077"/>
      <c r="E33" s="2077"/>
      <c r="F33" s="2077"/>
      <c r="G33" s="2077"/>
      <c r="H33" s="2077"/>
      <c r="I33" s="2077"/>
      <c r="J33" s="2077"/>
      <c r="K33" s="2077"/>
      <c r="L33" s="2077"/>
      <c r="M33" s="2077"/>
      <c r="N33" s="2077"/>
      <c r="O33" s="2077"/>
      <c r="P33" s="2077"/>
      <c r="Q33" s="2077"/>
      <c r="R33" s="2077"/>
      <c r="S33" s="2078"/>
      <c r="T33" s="1327"/>
      <c r="U33" s="1326" t="s">
        <v>601</v>
      </c>
      <c r="V33" s="1543">
        <f>'参考様式1-1'!I15</f>
        <v>0</v>
      </c>
      <c r="W33" s="1326" t="s">
        <v>601</v>
      </c>
    </row>
    <row r="34" spans="1:23" ht="21" customHeight="1" x14ac:dyDescent="0.2">
      <c r="A34" s="2058" t="s">
        <v>218</v>
      </c>
      <c r="B34" s="2060"/>
      <c r="C34" s="2060"/>
      <c r="D34" s="2060"/>
      <c r="E34" s="2060"/>
      <c r="F34" s="2060"/>
      <c r="G34" s="2060"/>
      <c r="H34" s="2060"/>
      <c r="I34" s="2060"/>
      <c r="J34" s="2060"/>
      <c r="K34" s="2060"/>
      <c r="L34" s="2060"/>
      <c r="M34" s="2060"/>
      <c r="N34" s="2060"/>
      <c r="O34" s="2060"/>
      <c r="P34" s="2060"/>
      <c r="Q34" s="2060"/>
      <c r="R34" s="2060"/>
      <c r="S34" s="2060"/>
      <c r="T34" s="2060"/>
      <c r="U34" s="2059"/>
      <c r="V34" s="2058" t="s">
        <v>219</v>
      </c>
      <c r="W34" s="2059"/>
    </row>
    <row r="35" spans="1:23" ht="75.650000000000006" customHeight="1" x14ac:dyDescent="0.2">
      <c r="A35" s="2061"/>
      <c r="B35" s="2062"/>
      <c r="C35" s="2062"/>
      <c r="D35" s="2062"/>
      <c r="E35" s="2062"/>
      <c r="F35" s="2062"/>
      <c r="G35" s="2062"/>
      <c r="H35" s="2062"/>
      <c r="I35" s="2062"/>
      <c r="J35" s="2062"/>
      <c r="K35" s="2062"/>
      <c r="L35" s="2062"/>
      <c r="M35" s="2062"/>
      <c r="N35" s="2062"/>
      <c r="O35" s="2062"/>
      <c r="P35" s="2062"/>
      <c r="Q35" s="2062"/>
      <c r="R35" s="2062"/>
      <c r="S35" s="2062"/>
      <c r="T35" s="2062"/>
      <c r="U35" s="2063"/>
      <c r="V35" s="2058"/>
      <c r="W35" s="2059"/>
    </row>
    <row r="36" spans="1:23" ht="15" customHeight="1" x14ac:dyDescent="0.2">
      <c r="A36" s="111"/>
      <c r="B36" s="111"/>
      <c r="C36" s="111"/>
      <c r="D36" s="111"/>
      <c r="E36" s="111"/>
      <c r="F36" s="111"/>
      <c r="G36" s="111"/>
      <c r="H36" s="111"/>
      <c r="I36" s="111"/>
      <c r="J36" s="111"/>
      <c r="K36" s="111"/>
      <c r="L36" s="111"/>
      <c r="M36" s="111"/>
      <c r="N36" s="111"/>
      <c r="O36" s="111"/>
      <c r="P36" s="111"/>
      <c r="Q36" s="111"/>
      <c r="R36" s="111"/>
      <c r="S36" s="111"/>
      <c r="T36" s="111"/>
      <c r="U36" s="111"/>
      <c r="V36" s="111"/>
      <c r="W36" s="110"/>
    </row>
    <row r="37" spans="1:23" ht="45.75" customHeight="1" x14ac:dyDescent="0.2">
      <c r="A37" s="1295" t="s">
        <v>220</v>
      </c>
      <c r="B37" s="2064" t="s">
        <v>1581</v>
      </c>
      <c r="C37" s="2064"/>
      <c r="D37" s="2064"/>
      <c r="E37" s="2064"/>
      <c r="F37" s="2064"/>
      <c r="G37" s="2064"/>
      <c r="H37" s="2064"/>
      <c r="I37" s="2064"/>
      <c r="J37" s="2064"/>
      <c r="K37" s="2064"/>
      <c r="L37" s="2064"/>
      <c r="M37" s="2064"/>
      <c r="N37" s="2064"/>
      <c r="O37" s="2064"/>
      <c r="P37" s="2064"/>
      <c r="Q37" s="2064"/>
      <c r="R37" s="2064"/>
      <c r="S37" s="2064"/>
      <c r="T37" s="2064"/>
      <c r="U37" s="2064"/>
      <c r="V37" s="2064"/>
      <c r="W37" s="2064"/>
    </row>
    <row r="38" spans="1:23" ht="21" customHeight="1" x14ac:dyDescent="0.2">
      <c r="A38" s="111" t="s">
        <v>221</v>
      </c>
      <c r="B38" s="2057" t="s">
        <v>1338</v>
      </c>
      <c r="C38" s="2057"/>
      <c r="D38" s="2057"/>
      <c r="E38" s="2057"/>
      <c r="F38" s="2057"/>
      <c r="G38" s="2057"/>
      <c r="H38" s="2057"/>
      <c r="I38" s="2057"/>
      <c r="J38" s="2057"/>
      <c r="K38" s="2057"/>
      <c r="L38" s="2057"/>
      <c r="M38" s="2057"/>
      <c r="N38" s="2057"/>
      <c r="O38" s="2057"/>
      <c r="P38" s="2057"/>
      <c r="Q38" s="2057"/>
      <c r="R38" s="2057"/>
      <c r="S38" s="2057"/>
      <c r="T38" s="2057"/>
      <c r="U38" s="2057"/>
      <c r="V38" s="2057"/>
      <c r="W38" s="2057"/>
    </row>
  </sheetData>
  <mergeCells count="47">
    <mergeCell ref="A27:Z27"/>
    <mergeCell ref="X31:Y31"/>
    <mergeCell ref="Z31:AA31"/>
    <mergeCell ref="V30:W30"/>
    <mergeCell ref="A4:W4"/>
    <mergeCell ref="A8:W8"/>
    <mergeCell ref="A10:S10"/>
    <mergeCell ref="A15:B15"/>
    <mergeCell ref="A14:B14"/>
    <mergeCell ref="A13:B13"/>
    <mergeCell ref="C14:W14"/>
    <mergeCell ref="C15:W15"/>
    <mergeCell ref="C13:W13"/>
    <mergeCell ref="A5:W5"/>
    <mergeCell ref="A24:B26"/>
    <mergeCell ref="A18:B19"/>
    <mergeCell ref="A20:B21"/>
    <mergeCell ref="A22:B23"/>
    <mergeCell ref="U23:W23"/>
    <mergeCell ref="E21:S21"/>
    <mergeCell ref="U21:W21"/>
    <mergeCell ref="C20:I20"/>
    <mergeCell ref="E23:S23"/>
    <mergeCell ref="C18:I18"/>
    <mergeCell ref="J22:W22"/>
    <mergeCell ref="E19:S19"/>
    <mergeCell ref="U19:W19"/>
    <mergeCell ref="J18:W18"/>
    <mergeCell ref="J20:W20"/>
    <mergeCell ref="C22:I22"/>
    <mergeCell ref="V32:W32"/>
    <mergeCell ref="T32:U32"/>
    <mergeCell ref="A30:S31"/>
    <mergeCell ref="A32:S33"/>
    <mergeCell ref="T30:U30"/>
    <mergeCell ref="E26:S26"/>
    <mergeCell ref="R24:T24"/>
    <mergeCell ref="C24:H24"/>
    <mergeCell ref="I24:N24"/>
    <mergeCell ref="U26:W26"/>
    <mergeCell ref="I25:W25"/>
    <mergeCell ref="B38:W38"/>
    <mergeCell ref="V34:W34"/>
    <mergeCell ref="V35:W35"/>
    <mergeCell ref="A34:U34"/>
    <mergeCell ref="A35:U35"/>
    <mergeCell ref="B37:W37"/>
  </mergeCells>
  <phoneticPr fontId="2"/>
  <dataValidations count="1">
    <dataValidation type="list" allowBlank="1" showInputMessage="1" showErrorMessage="1" sqref="V34 V35:W35" xr:uid="{00000000-0002-0000-0700-000000000000}">
      <formula1>"適,不適"</formula1>
    </dataValidation>
  </dataValidations>
  <pageMargins left="0.98425196850393704" right="0.59055118110236227" top="0.59055118110236227" bottom="0.59055118110236227"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Option Button 4">
              <controlPr defaultSize="0" autoFill="0" autoLine="0" autoPict="0">
                <anchor moveWithCells="1">
                  <from>
                    <xdr:col>23</xdr:col>
                    <xdr:colOff>571500</xdr:colOff>
                    <xdr:row>30</xdr:row>
                    <xdr:rowOff>12700</xdr:rowOff>
                  </from>
                  <to>
                    <xdr:col>24</xdr:col>
                    <xdr:colOff>241300</xdr:colOff>
                    <xdr:row>31</xdr:row>
                    <xdr:rowOff>0</xdr:rowOff>
                  </to>
                </anchor>
              </controlPr>
            </control>
          </mc:Choice>
        </mc:AlternateContent>
        <mc:AlternateContent xmlns:mc="http://schemas.openxmlformats.org/markup-compatibility/2006">
          <mc:Choice Requires="x14">
            <control shapeId="3077" r:id="rId5" name="Option Button 5">
              <controlPr defaultSize="0" autoFill="0" autoLine="0" autoPict="0">
                <anchor moveWithCells="1">
                  <from>
                    <xdr:col>25</xdr:col>
                    <xdr:colOff>533400</xdr:colOff>
                    <xdr:row>30</xdr:row>
                    <xdr:rowOff>0</xdr:rowOff>
                  </from>
                  <to>
                    <xdr:col>26</xdr:col>
                    <xdr:colOff>203200</xdr:colOff>
                    <xdr:row>31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74F9-8901-4CD6-9143-5E8CBCF19E34}">
  <sheetPr>
    <tabColor rgb="FF99FF99"/>
  </sheetPr>
  <dimension ref="A1:AT53"/>
  <sheetViews>
    <sheetView showGridLines="0" view="pageBreakPreview" zoomScaleNormal="100" zoomScaleSheetLayoutView="100" workbookViewId="0"/>
  </sheetViews>
  <sheetFormatPr defaultColWidth="9.59765625" defaultRowHeight="13" x14ac:dyDescent="0.2"/>
  <cols>
    <col min="1" max="1" width="5.69921875" style="110" customWidth="1"/>
    <col min="2" max="2" width="15.69921875" style="110" customWidth="1"/>
    <col min="3" max="23" width="2.8984375" style="110" customWidth="1"/>
    <col min="24" max="24" width="5.69921875" style="110" customWidth="1"/>
    <col min="25" max="25" width="13.69921875" style="110" customWidth="1"/>
    <col min="26" max="26" width="4.69921875" style="110" customWidth="1"/>
    <col min="27" max="27" width="9.59765625" style="110" customWidth="1"/>
    <col min="28" max="30" width="9.59765625" style="110"/>
    <col min="31" max="31" width="2.8984375" style="110" hidden="1" customWidth="1"/>
    <col min="32" max="32" width="5.09765625" style="110" hidden="1" customWidth="1"/>
    <col min="33" max="16384" width="9.59765625" style="110"/>
  </cols>
  <sheetData>
    <row r="1" spans="1:46" ht="14" x14ac:dyDescent="0.2">
      <c r="Z1" s="245" t="s">
        <v>1468</v>
      </c>
    </row>
    <row r="4" spans="1:46" ht="19" x14ac:dyDescent="0.2">
      <c r="A4" s="2095" t="s">
        <v>43</v>
      </c>
      <c r="B4" s="2095"/>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1505"/>
      <c r="AB4" s="1505"/>
      <c r="AC4" s="1505"/>
      <c r="AD4" s="1505"/>
      <c r="AE4" s="1505"/>
      <c r="AF4" s="1505"/>
      <c r="AG4" s="1505"/>
      <c r="AH4" s="1505"/>
      <c r="AI4" s="1505"/>
      <c r="AJ4" s="1505"/>
      <c r="AK4" s="1505"/>
      <c r="AL4" s="1505"/>
      <c r="AM4" s="1505"/>
      <c r="AN4" s="1505"/>
      <c r="AO4" s="1505"/>
      <c r="AP4" s="1505"/>
      <c r="AQ4" s="1505"/>
      <c r="AR4" s="1505"/>
      <c r="AS4" s="1505"/>
      <c r="AT4" s="1505"/>
    </row>
    <row r="5" spans="1:46" s="1055" customFormat="1" ht="19" x14ac:dyDescent="0.2">
      <c r="A5" s="2102" t="s">
        <v>1521</v>
      </c>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1505"/>
      <c r="AB5" s="1505"/>
      <c r="AC5" s="1505"/>
      <c r="AD5" s="1505"/>
      <c r="AE5" s="1505"/>
      <c r="AF5" s="1505"/>
      <c r="AG5" s="1505"/>
      <c r="AH5" s="1505"/>
      <c r="AI5" s="1505"/>
      <c r="AJ5" s="1505"/>
      <c r="AK5" s="1505"/>
      <c r="AL5" s="1505"/>
      <c r="AM5" s="1505"/>
      <c r="AN5" s="1505"/>
      <c r="AO5" s="1505"/>
      <c r="AP5" s="1505"/>
      <c r="AQ5" s="1505"/>
    </row>
    <row r="8" spans="1:46" ht="31.5" customHeight="1" x14ac:dyDescent="0.2">
      <c r="A8" s="2096" t="s">
        <v>1275</v>
      </c>
      <c r="B8" s="2096"/>
      <c r="C8" s="2096"/>
      <c r="D8" s="2096"/>
      <c r="E8" s="2096"/>
      <c r="F8" s="2096"/>
      <c r="G8" s="2096"/>
      <c r="H8" s="2096"/>
      <c r="I8" s="2096"/>
      <c r="J8" s="2096"/>
      <c r="K8" s="2096"/>
      <c r="L8" s="2096"/>
      <c r="M8" s="2096"/>
      <c r="N8" s="2096"/>
      <c r="O8" s="2096"/>
      <c r="P8" s="2096"/>
      <c r="Q8" s="2096"/>
      <c r="R8" s="2096"/>
      <c r="S8" s="2096"/>
      <c r="T8" s="2096"/>
      <c r="U8" s="2096"/>
      <c r="V8" s="2096"/>
      <c r="W8" s="2096"/>
      <c r="X8" s="2096"/>
      <c r="Y8" s="2096"/>
      <c r="Z8" s="2096"/>
      <c r="AA8" s="1506"/>
      <c r="AB8" s="1506"/>
      <c r="AC8" s="1506"/>
      <c r="AD8" s="1506"/>
      <c r="AE8" s="1506"/>
      <c r="AF8" s="1506"/>
      <c r="AG8" s="1506"/>
      <c r="AH8" s="1506"/>
      <c r="AI8" s="1506"/>
      <c r="AJ8" s="1506"/>
      <c r="AK8" s="1506"/>
      <c r="AL8" s="1506"/>
      <c r="AM8" s="1506"/>
      <c r="AN8" s="1506"/>
      <c r="AO8" s="1506"/>
      <c r="AP8" s="1506"/>
      <c r="AQ8" s="1506"/>
      <c r="AR8" s="1506"/>
      <c r="AS8" s="1506"/>
    </row>
    <row r="9" spans="1:46" ht="21" customHeight="1" x14ac:dyDescent="0.2"/>
    <row r="10" spans="1:46" ht="21" customHeight="1" x14ac:dyDescent="0.2">
      <c r="A10" s="244" t="s">
        <v>1276</v>
      </c>
      <c r="B10" s="244"/>
      <c r="C10" s="244"/>
      <c r="D10" s="244"/>
      <c r="E10" s="244"/>
      <c r="F10" s="244"/>
      <c r="G10" s="244"/>
      <c r="H10" s="244"/>
      <c r="I10" s="244"/>
      <c r="J10" s="244"/>
      <c r="K10" s="244"/>
      <c r="L10" s="244"/>
      <c r="M10" s="244"/>
      <c r="N10" s="244"/>
      <c r="O10" s="244"/>
      <c r="P10" s="244"/>
      <c r="Q10" s="244"/>
      <c r="R10" s="244"/>
      <c r="S10" s="244"/>
      <c r="T10" s="1329"/>
      <c r="U10" s="1329"/>
      <c r="V10" s="1329"/>
    </row>
    <row r="11" spans="1:46" s="103" customFormat="1" ht="21" customHeight="1" x14ac:dyDescent="0.2">
      <c r="A11" s="1329"/>
    </row>
    <row r="12" spans="1:46" s="106" customFormat="1" ht="21" customHeight="1" x14ac:dyDescent="0.2">
      <c r="A12" s="104"/>
      <c r="B12" s="105"/>
      <c r="C12" s="105"/>
      <c r="D12" s="105"/>
      <c r="E12" s="105"/>
      <c r="F12" s="105"/>
      <c r="G12" s="105"/>
      <c r="H12" s="1497"/>
      <c r="N12" s="2106"/>
      <c r="O12" s="2106"/>
      <c r="R12" s="106" t="s">
        <v>208</v>
      </c>
      <c r="S12" s="2106"/>
      <c r="T12" s="2106"/>
      <c r="U12" s="2106"/>
      <c r="V12" s="1497" t="s">
        <v>148</v>
      </c>
      <c r="W12" s="104" t="s">
        <v>1487</v>
      </c>
      <c r="Y12" s="1487" t="str">
        <f>IF(S12="","",IF(S12="一級","大臣","知事"))</f>
        <v/>
      </c>
      <c r="Z12" s="1491" t="s">
        <v>151</v>
      </c>
      <c r="AC12" s="104"/>
    </row>
    <row r="13" spans="1:46" s="106" customFormat="1" ht="21" customHeight="1" x14ac:dyDescent="0.2">
      <c r="A13" s="107"/>
      <c r="B13" s="105"/>
      <c r="C13" s="105"/>
      <c r="D13" s="105"/>
      <c r="E13" s="105"/>
      <c r="F13" s="105"/>
      <c r="G13" s="105"/>
      <c r="H13" s="105"/>
      <c r="I13" s="105"/>
      <c r="N13" s="105"/>
      <c r="O13" s="105"/>
      <c r="Q13" s="1526" t="s">
        <v>1484</v>
      </c>
      <c r="R13" s="105"/>
      <c r="S13" s="105" t="s">
        <v>208</v>
      </c>
      <c r="T13" s="2106" t="str">
        <f>IF(S12="","",IF(S12="一級","－",""))</f>
        <v/>
      </c>
      <c r="U13" s="2106"/>
      <c r="V13" s="2106"/>
      <c r="W13" s="2106"/>
      <c r="X13" s="1524" t="s">
        <v>216</v>
      </c>
      <c r="Y13" s="1488"/>
      <c r="Z13" s="1524" t="s">
        <v>205</v>
      </c>
      <c r="AA13" s="1524"/>
      <c r="AB13" s="1524"/>
      <c r="AC13" s="104"/>
    </row>
    <row r="14" spans="1:46" s="106" customFormat="1" ht="21" customHeight="1" x14ac:dyDescent="0.2">
      <c r="A14" s="107"/>
      <c r="B14" s="105"/>
      <c r="C14" s="105"/>
      <c r="D14" s="105"/>
      <c r="E14" s="105"/>
      <c r="G14" s="105"/>
      <c r="H14" s="105"/>
      <c r="J14" s="105"/>
      <c r="K14" s="105"/>
      <c r="M14" s="1524"/>
      <c r="N14" s="1524"/>
      <c r="O14" s="1524"/>
      <c r="P14" s="1524"/>
      <c r="Q14" s="1497" t="s">
        <v>206</v>
      </c>
      <c r="R14" s="1524"/>
      <c r="S14" s="2108"/>
      <c r="T14" s="2108"/>
      <c r="U14" s="2108"/>
      <c r="V14" s="2108"/>
      <c r="W14" s="2108"/>
      <c r="X14" s="2108"/>
      <c r="Y14" s="2108"/>
      <c r="Z14" s="2108"/>
      <c r="AA14" s="1524"/>
      <c r="AB14" s="1524"/>
      <c r="AC14" s="1497"/>
    </row>
    <row r="15" spans="1:46" s="106" customFormat="1" ht="21" customHeight="1" x14ac:dyDescent="0.2">
      <c r="A15" s="107"/>
      <c r="B15" s="105"/>
      <c r="C15" s="105"/>
      <c r="D15" s="105"/>
      <c r="F15" s="105"/>
      <c r="G15" s="105"/>
      <c r="H15" s="105"/>
      <c r="I15" s="105"/>
      <c r="J15" s="105"/>
      <c r="K15" s="105"/>
      <c r="M15" s="1524"/>
      <c r="N15" s="1524"/>
      <c r="O15" s="1524"/>
      <c r="P15" s="1524"/>
      <c r="Q15" s="1497" t="s">
        <v>207</v>
      </c>
      <c r="R15" s="1524"/>
      <c r="S15" s="2108"/>
      <c r="T15" s="2108"/>
      <c r="U15" s="2108"/>
      <c r="V15" s="2108"/>
      <c r="W15" s="2108"/>
      <c r="X15" s="2108"/>
      <c r="Y15" s="2108"/>
      <c r="Z15" s="2108"/>
      <c r="AA15" s="1524"/>
      <c r="AB15" s="1524"/>
    </row>
    <row r="16" spans="1:46" s="106" customFormat="1" ht="21" customHeight="1" x14ac:dyDescent="0.2">
      <c r="A16" s="107"/>
      <c r="B16" s="105"/>
      <c r="C16" s="105"/>
      <c r="D16" s="105"/>
      <c r="E16" s="105"/>
      <c r="H16" s="1524"/>
      <c r="I16" s="1524" t="s">
        <v>1482</v>
      </c>
      <c r="J16" s="2106"/>
      <c r="K16" s="2106"/>
      <c r="L16" s="1524"/>
      <c r="O16" s="105"/>
      <c r="P16" s="1497" t="s">
        <v>209</v>
      </c>
      <c r="Q16" s="2106"/>
      <c r="R16" s="2106"/>
      <c r="S16" s="2106"/>
      <c r="T16" s="104" t="s">
        <v>1485</v>
      </c>
      <c r="V16" s="1487"/>
      <c r="X16" s="1488" t="s">
        <v>1486</v>
      </c>
      <c r="Y16" s="1488"/>
      <c r="Z16" s="1524" t="s">
        <v>205</v>
      </c>
      <c r="AA16" s="1524"/>
      <c r="AB16" s="1524"/>
      <c r="AC16" s="104"/>
    </row>
    <row r="17" spans="1:26" ht="21" customHeight="1" x14ac:dyDescent="0.2">
      <c r="A17" s="1329"/>
      <c r="B17" s="1329"/>
      <c r="C17" s="1329"/>
      <c r="D17" s="1329"/>
      <c r="E17" s="1329"/>
      <c r="F17" s="1329"/>
      <c r="G17" s="1329"/>
      <c r="H17" s="1329"/>
      <c r="I17" s="1329"/>
      <c r="J17" s="1329"/>
      <c r="K17" s="1329"/>
      <c r="L17" s="1329"/>
      <c r="M17" s="1329"/>
      <c r="N17" s="1329"/>
      <c r="O17" s="1329"/>
      <c r="P17" s="1329"/>
      <c r="Q17" s="1329"/>
      <c r="R17" s="1329"/>
      <c r="S17" s="1329"/>
      <c r="T17" s="1329"/>
      <c r="U17" s="1329"/>
      <c r="V17" s="1329"/>
    </row>
    <row r="18" spans="1:26" ht="21" customHeight="1" x14ac:dyDescent="0.2">
      <c r="A18" s="1329" t="s">
        <v>210</v>
      </c>
      <c r="B18" s="1329"/>
      <c r="C18" s="1329"/>
      <c r="D18" s="1329"/>
      <c r="E18" s="1329"/>
      <c r="F18" s="1329"/>
      <c r="G18" s="1329"/>
      <c r="H18" s="1329"/>
      <c r="I18" s="1329"/>
      <c r="J18" s="1329"/>
      <c r="K18" s="1329"/>
      <c r="L18" s="1329"/>
      <c r="M18" s="1329"/>
      <c r="N18" s="1329"/>
      <c r="O18" s="1329"/>
      <c r="P18" s="1329"/>
      <c r="Q18" s="1329"/>
      <c r="R18" s="1329"/>
      <c r="S18" s="1329"/>
      <c r="T18" s="1329"/>
      <c r="U18" s="1329"/>
      <c r="V18" s="1329"/>
    </row>
    <row r="19" spans="1:26" ht="30" customHeight="1" x14ac:dyDescent="0.2">
      <c r="A19" s="2098" t="s">
        <v>211</v>
      </c>
      <c r="B19" s="2098"/>
      <c r="C19" s="2099" t="str">
        <f>IF(基本情報!D13="","",基本情報!D13)</f>
        <v/>
      </c>
      <c r="D19" s="2100"/>
      <c r="E19" s="2100"/>
      <c r="F19" s="2100"/>
      <c r="G19" s="2100"/>
      <c r="H19" s="2100"/>
      <c r="I19" s="2100"/>
      <c r="J19" s="2100"/>
      <c r="K19" s="2100"/>
      <c r="L19" s="2100"/>
      <c r="M19" s="2100"/>
      <c r="N19" s="2100"/>
      <c r="O19" s="2100"/>
      <c r="P19" s="2100"/>
      <c r="Q19" s="2100"/>
      <c r="R19" s="2100"/>
      <c r="S19" s="2100"/>
      <c r="T19" s="2100"/>
      <c r="U19" s="2100"/>
      <c r="V19" s="2100"/>
      <c r="W19" s="2100"/>
      <c r="X19" s="2100"/>
      <c r="Y19" s="2100"/>
      <c r="Z19" s="2101"/>
    </row>
    <row r="20" spans="1:26" ht="30" customHeight="1" x14ac:dyDescent="0.2">
      <c r="A20" s="2098" t="s">
        <v>212</v>
      </c>
      <c r="B20" s="2098"/>
      <c r="C20" s="2099"/>
      <c r="D20" s="2100"/>
      <c r="E20" s="2100"/>
      <c r="F20" s="2100"/>
      <c r="G20" s="2100"/>
      <c r="H20" s="2100"/>
      <c r="I20" s="2100"/>
      <c r="J20" s="2100"/>
      <c r="K20" s="2100"/>
      <c r="L20" s="2100"/>
      <c r="M20" s="2100"/>
      <c r="N20" s="2100"/>
      <c r="O20" s="2100"/>
      <c r="P20" s="2100"/>
      <c r="Q20" s="2100"/>
      <c r="R20" s="2100"/>
      <c r="S20" s="2100"/>
      <c r="T20" s="2100"/>
      <c r="U20" s="2100"/>
      <c r="V20" s="2100"/>
      <c r="W20" s="2100"/>
      <c r="X20" s="2100"/>
      <c r="Y20" s="2100"/>
      <c r="Z20" s="2101"/>
    </row>
    <row r="21" spans="1:26" ht="30" customHeight="1" x14ac:dyDescent="0.2">
      <c r="A21" s="2098" t="s">
        <v>213</v>
      </c>
      <c r="B21" s="2098"/>
      <c r="C21" s="2099" t="s">
        <v>1494</v>
      </c>
      <c r="D21" s="2100"/>
      <c r="E21" s="2100"/>
      <c r="F21" s="2100"/>
      <c r="G21" s="2100"/>
      <c r="H21" s="2100"/>
      <c r="I21" s="2100"/>
      <c r="J21" s="2100"/>
      <c r="K21" s="2100"/>
      <c r="L21" s="2100"/>
      <c r="M21" s="2100"/>
      <c r="N21" s="2100"/>
      <c r="O21" s="2100"/>
      <c r="P21" s="2100"/>
      <c r="Q21" s="2100"/>
      <c r="R21" s="2100"/>
      <c r="S21" s="2100"/>
      <c r="T21" s="2100"/>
      <c r="U21" s="2100"/>
      <c r="V21" s="2100"/>
      <c r="W21" s="2100"/>
      <c r="X21" s="2100"/>
      <c r="Y21" s="2100"/>
      <c r="Z21" s="2101"/>
    </row>
    <row r="22" spans="1:26" ht="21" customHeight="1" x14ac:dyDescent="0.2">
      <c r="B22" s="1507"/>
      <c r="C22" s="1507"/>
      <c r="D22" s="1507"/>
      <c r="E22" s="1507"/>
      <c r="F22" s="1507"/>
      <c r="G22" s="1507"/>
      <c r="H22" s="1507"/>
      <c r="I22" s="1507"/>
      <c r="J22" s="1507"/>
      <c r="K22" s="1507"/>
      <c r="L22" s="1507"/>
      <c r="M22" s="1507"/>
      <c r="N22" s="1507"/>
      <c r="O22" s="1507"/>
      <c r="P22" s="1509"/>
      <c r="Q22" s="1509"/>
      <c r="R22" s="1509"/>
      <c r="S22" s="1509"/>
      <c r="T22" s="1509"/>
      <c r="U22" s="1509"/>
      <c r="V22" s="1509"/>
      <c r="W22" s="1509"/>
      <c r="X22" s="1509"/>
      <c r="Y22" s="1509"/>
      <c r="Z22" s="1509"/>
    </row>
    <row r="23" spans="1:26" ht="21" customHeight="1" x14ac:dyDescent="0.2">
      <c r="A23" s="244" t="s">
        <v>1473</v>
      </c>
      <c r="B23" s="1507"/>
      <c r="C23" s="1507"/>
      <c r="D23" s="1507"/>
      <c r="E23" s="1507"/>
      <c r="F23" s="1507"/>
      <c r="G23" s="1507"/>
      <c r="H23" s="1507"/>
      <c r="I23" s="1507"/>
      <c r="J23" s="1507"/>
      <c r="K23" s="1507"/>
      <c r="L23" s="1507"/>
      <c r="M23" s="1507"/>
      <c r="N23" s="1507"/>
      <c r="O23" s="1507"/>
      <c r="P23" s="1509"/>
      <c r="Q23" s="1509"/>
      <c r="R23" s="1509"/>
      <c r="S23" s="1509"/>
      <c r="T23" s="1509"/>
      <c r="U23" s="1509"/>
      <c r="V23" s="1509"/>
      <c r="W23" s="1509"/>
      <c r="X23" s="1509"/>
      <c r="Y23" s="1509"/>
      <c r="Z23" s="1509"/>
    </row>
    <row r="24" spans="1:26" ht="21" customHeight="1" x14ac:dyDescent="0.2">
      <c r="A24" s="2086" t="s">
        <v>1481</v>
      </c>
      <c r="B24" s="2087"/>
      <c r="C24" s="2079" t="s">
        <v>1475</v>
      </c>
      <c r="D24" s="2080"/>
      <c r="E24" s="2080"/>
      <c r="F24" s="2080"/>
      <c r="G24" s="2080"/>
      <c r="H24" s="2080"/>
      <c r="I24" s="2080"/>
      <c r="J24" s="2081" t="str">
        <f>IF(基本情報!G15="個人",基本情報!G20,CONCATENATE(基本情報!G17,"　",基本情報!G18,"　",基本情報!G20))</f>
        <v>　　</v>
      </c>
      <c r="K24" s="2081"/>
      <c r="L24" s="2081"/>
      <c r="M24" s="2081"/>
      <c r="N24" s="2081"/>
      <c r="O24" s="2081"/>
      <c r="P24" s="2081"/>
      <c r="Q24" s="2081"/>
      <c r="R24" s="2081"/>
      <c r="S24" s="2081"/>
      <c r="T24" s="2081"/>
      <c r="U24" s="2081"/>
      <c r="V24" s="2081"/>
      <c r="W24" s="2081"/>
      <c r="X24" s="2081"/>
      <c r="Y24" s="2081"/>
      <c r="Z24" s="2082"/>
    </row>
    <row r="25" spans="1:26" ht="21" customHeight="1" x14ac:dyDescent="0.2">
      <c r="A25" s="2088"/>
      <c r="B25" s="2089"/>
      <c r="C25" s="1511" t="s">
        <v>424</v>
      </c>
      <c r="D25" s="1515"/>
      <c r="E25" s="2083" t="str">
        <f>IF(基本情報!G22="","",基本情報!G22)</f>
        <v/>
      </c>
      <c r="F25" s="2083"/>
      <c r="G25" s="2083"/>
      <c r="H25" s="2083"/>
      <c r="I25" s="2083"/>
      <c r="J25" s="2083"/>
      <c r="K25" s="2083"/>
      <c r="L25" s="2083"/>
      <c r="M25" s="2083"/>
      <c r="N25" s="2083"/>
      <c r="O25" s="2083"/>
      <c r="P25" s="2083"/>
      <c r="Q25" s="2083"/>
      <c r="R25" s="2083"/>
      <c r="S25" s="2083"/>
      <c r="T25" s="1523"/>
      <c r="U25" s="1523"/>
      <c r="V25" s="1523"/>
      <c r="W25" s="1513" t="s">
        <v>214</v>
      </c>
      <c r="X25" s="2109" t="str">
        <f>IF(基本情報!G23="","",基本情報!G23)</f>
        <v/>
      </c>
      <c r="Y25" s="2109"/>
      <c r="Z25" s="2110"/>
    </row>
    <row r="26" spans="1:26" ht="21" customHeight="1" x14ac:dyDescent="0.2">
      <c r="A26" s="2086" t="s">
        <v>1291</v>
      </c>
      <c r="B26" s="2087"/>
      <c r="C26" s="2079" t="s">
        <v>1475</v>
      </c>
      <c r="D26" s="2080"/>
      <c r="E26" s="2080"/>
      <c r="F26" s="2080"/>
      <c r="G26" s="2080"/>
      <c r="H26" s="2080"/>
      <c r="I26" s="2080"/>
      <c r="J26" s="2081" t="str">
        <f>IF(基本情報!G25="個人",基本情報!G30,CONCATENATE(基本情報!G27,"　",基本情報!G28,"　",基本情報!G30))</f>
        <v>　　</v>
      </c>
      <c r="K26" s="2081"/>
      <c r="L26" s="2081"/>
      <c r="M26" s="2081"/>
      <c r="N26" s="2081"/>
      <c r="O26" s="2081"/>
      <c r="P26" s="2081"/>
      <c r="Q26" s="2081"/>
      <c r="R26" s="2081"/>
      <c r="S26" s="2081"/>
      <c r="T26" s="2081"/>
      <c r="U26" s="2081"/>
      <c r="V26" s="2081"/>
      <c r="W26" s="2081"/>
      <c r="X26" s="2081"/>
      <c r="Y26" s="2081"/>
      <c r="Z26" s="2082"/>
    </row>
    <row r="27" spans="1:26" ht="21" customHeight="1" x14ac:dyDescent="0.2">
      <c r="A27" s="2088"/>
      <c r="B27" s="2089"/>
      <c r="C27" s="1511" t="s">
        <v>424</v>
      </c>
      <c r="D27" s="1515"/>
      <c r="E27" s="2083" t="str">
        <f>IF(基本情報!G32="","",基本情報!G32)</f>
        <v/>
      </c>
      <c r="F27" s="2083"/>
      <c r="G27" s="2083"/>
      <c r="H27" s="2083"/>
      <c r="I27" s="2083"/>
      <c r="J27" s="2083"/>
      <c r="K27" s="2083"/>
      <c r="L27" s="2083"/>
      <c r="M27" s="2083"/>
      <c r="N27" s="2083"/>
      <c r="O27" s="2083"/>
      <c r="P27" s="2083"/>
      <c r="Q27" s="2083"/>
      <c r="R27" s="2083"/>
      <c r="S27" s="2083"/>
      <c r="T27" s="1523"/>
      <c r="U27" s="1523"/>
      <c r="V27" s="1523"/>
      <c r="W27" s="1513" t="s">
        <v>214</v>
      </c>
      <c r="X27" s="2109" t="str">
        <f>IF(基本情報!G33="","",基本情報!G33)</f>
        <v/>
      </c>
      <c r="Y27" s="2109"/>
      <c r="Z27" s="2110"/>
    </row>
    <row r="28" spans="1:26" ht="21" customHeight="1" x14ac:dyDescent="0.2">
      <c r="A28" s="2086" t="s">
        <v>1522</v>
      </c>
      <c r="B28" s="2087"/>
      <c r="C28" s="2079" t="s">
        <v>1475</v>
      </c>
      <c r="D28" s="2080"/>
      <c r="E28" s="2080"/>
      <c r="F28" s="2080"/>
      <c r="G28" s="2080"/>
      <c r="H28" s="2080"/>
      <c r="I28" s="2080"/>
      <c r="J28" s="2081"/>
      <c r="K28" s="2081"/>
      <c r="L28" s="2081"/>
      <c r="M28" s="2081"/>
      <c r="N28" s="2081"/>
      <c r="O28" s="2081"/>
      <c r="P28" s="2081"/>
      <c r="Q28" s="2081"/>
      <c r="R28" s="2081"/>
      <c r="S28" s="2081"/>
      <c r="T28" s="2081"/>
      <c r="U28" s="2081"/>
      <c r="V28" s="2081"/>
      <c r="W28" s="2081"/>
      <c r="X28" s="2081"/>
      <c r="Y28" s="2081"/>
      <c r="Z28" s="2082"/>
    </row>
    <row r="29" spans="1:26" ht="21" customHeight="1" x14ac:dyDescent="0.2">
      <c r="A29" s="2088"/>
      <c r="B29" s="2089"/>
      <c r="C29" s="1511" t="s">
        <v>424</v>
      </c>
      <c r="D29" s="1515"/>
      <c r="E29" s="2083"/>
      <c r="F29" s="2083"/>
      <c r="G29" s="2083"/>
      <c r="H29" s="2083"/>
      <c r="I29" s="2083"/>
      <c r="J29" s="2083"/>
      <c r="K29" s="2083"/>
      <c r="L29" s="2083"/>
      <c r="M29" s="2083"/>
      <c r="N29" s="2083"/>
      <c r="O29" s="2083"/>
      <c r="P29" s="2083"/>
      <c r="Q29" s="2083"/>
      <c r="R29" s="2083"/>
      <c r="S29" s="2083"/>
      <c r="T29" s="1523"/>
      <c r="U29" s="1523"/>
      <c r="V29" s="1523"/>
      <c r="W29" s="1513" t="s">
        <v>214</v>
      </c>
      <c r="X29" s="2109"/>
      <c r="Y29" s="2109"/>
      <c r="Z29" s="2110"/>
    </row>
    <row r="30" spans="1:26" ht="21" customHeight="1" x14ac:dyDescent="0.2">
      <c r="A30" s="2086" t="s">
        <v>215</v>
      </c>
      <c r="B30" s="2087"/>
      <c r="C30" s="1516" t="s">
        <v>208</v>
      </c>
      <c r="D30" s="2068" t="str">
        <f>IF(S12="","",S12)</f>
        <v/>
      </c>
      <c r="E30" s="2068"/>
      <c r="F30" s="1512" t="s">
        <v>151</v>
      </c>
      <c r="G30" s="2117" t="s">
        <v>1483</v>
      </c>
      <c r="H30" s="2117"/>
      <c r="I30" s="1489" t="s">
        <v>208</v>
      </c>
      <c r="J30" s="2111" t="str">
        <f>IF(Y12="","",Y12)</f>
        <v/>
      </c>
      <c r="K30" s="2111"/>
      <c r="L30" s="110" t="s">
        <v>151</v>
      </c>
      <c r="M30" s="1489" t="s">
        <v>1488</v>
      </c>
      <c r="Q30" s="2118" t="str">
        <f>IF(T13="","",T13)</f>
        <v/>
      </c>
      <c r="R30" s="2118"/>
      <c r="S30" s="2118"/>
      <c r="T30" s="2118"/>
      <c r="U30" s="2118"/>
      <c r="V30" s="2118"/>
      <c r="W30" s="1528" t="s">
        <v>151</v>
      </c>
      <c r="X30" s="1527" t="s">
        <v>1486</v>
      </c>
      <c r="Y30" s="1514" t="str">
        <f>IF(Y13="","",Y13)</f>
        <v/>
      </c>
      <c r="Z30" s="1520" t="s">
        <v>205</v>
      </c>
    </row>
    <row r="31" spans="1:26" ht="25" customHeight="1" x14ac:dyDescent="0.2">
      <c r="A31" s="2103"/>
      <c r="B31" s="2104"/>
      <c r="C31" s="2112" t="s">
        <v>1493</v>
      </c>
      <c r="D31" s="2071"/>
      <c r="E31" s="2071"/>
      <c r="F31" s="2071"/>
      <c r="G31" s="2071"/>
      <c r="H31" s="2071" t="str">
        <f>IF(S14="","",S14)</f>
        <v/>
      </c>
      <c r="I31" s="2071"/>
      <c r="J31" s="2071"/>
      <c r="K31" s="2071"/>
      <c r="L31" s="2071"/>
      <c r="M31" s="2071"/>
      <c r="N31" s="2071"/>
      <c r="O31" s="2071"/>
      <c r="P31" s="2071"/>
      <c r="Q31" s="2071"/>
      <c r="R31" s="2071"/>
      <c r="S31" s="2071"/>
      <c r="T31" s="2071"/>
      <c r="U31" s="2071"/>
      <c r="V31" s="2071"/>
      <c r="W31" s="2071"/>
      <c r="X31" s="2071"/>
      <c r="Y31" s="2071"/>
      <c r="Z31" s="2072"/>
    </row>
    <row r="32" spans="1:26" ht="25" customHeight="1" x14ac:dyDescent="0.2">
      <c r="A32" s="2103"/>
      <c r="B32" s="2104"/>
      <c r="C32" s="2113" t="s">
        <v>1492</v>
      </c>
      <c r="D32" s="2114"/>
      <c r="E32" s="2114"/>
      <c r="F32" s="2114"/>
      <c r="G32" s="2114"/>
      <c r="H32" s="2071" t="str">
        <f>IF(S15="","",S15)</f>
        <v/>
      </c>
      <c r="I32" s="2071"/>
      <c r="J32" s="2071"/>
      <c r="K32" s="2071"/>
      <c r="L32" s="2071"/>
      <c r="M32" s="2071"/>
      <c r="N32" s="2071"/>
      <c r="O32" s="2071"/>
      <c r="P32" s="2071"/>
      <c r="Q32" s="2071"/>
      <c r="R32" s="2071"/>
      <c r="S32" s="2071"/>
      <c r="T32" s="2071"/>
      <c r="U32" s="2071"/>
      <c r="V32" s="2071"/>
      <c r="W32" s="2071"/>
      <c r="X32" s="2071"/>
      <c r="Y32" s="2071"/>
      <c r="Z32" s="2072"/>
    </row>
    <row r="33" spans="1:32" ht="25" customHeight="1" x14ac:dyDescent="0.2">
      <c r="A33" s="2103"/>
      <c r="B33" s="2104"/>
      <c r="C33" s="1521" t="s">
        <v>208</v>
      </c>
      <c r="D33" s="2115" t="str">
        <f>IF(J16="","",J16)</f>
        <v/>
      </c>
      <c r="E33" s="2115"/>
      <c r="F33" s="1508" t="s">
        <v>151</v>
      </c>
      <c r="G33" s="106" t="s">
        <v>1489</v>
      </c>
      <c r="H33" s="106"/>
      <c r="I33" s="106"/>
      <c r="J33" s="1490"/>
      <c r="K33" s="1490"/>
      <c r="L33" s="110" t="s">
        <v>208</v>
      </c>
      <c r="M33" s="2116" t="str">
        <f>IF(Q16="","",Q16)</f>
        <v/>
      </c>
      <c r="N33" s="2116"/>
      <c r="O33" s="2116"/>
      <c r="P33" s="110" t="s">
        <v>151</v>
      </c>
      <c r="Q33" s="110" t="s">
        <v>1490</v>
      </c>
      <c r="X33" s="1526" t="s">
        <v>1486</v>
      </c>
      <c r="Y33" s="108" t="str">
        <f>IF(Y16="","",Y16)</f>
        <v/>
      </c>
      <c r="Z33" s="1522" t="s">
        <v>205</v>
      </c>
    </row>
    <row r="34" spans="1:32" ht="21" customHeight="1" x14ac:dyDescent="0.2">
      <c r="A34" s="2088"/>
      <c r="B34" s="2089"/>
      <c r="C34" s="1511" t="s">
        <v>1491</v>
      </c>
      <c r="D34" s="1515"/>
      <c r="E34" s="2065"/>
      <c r="F34" s="2065"/>
      <c r="G34" s="2065"/>
      <c r="H34" s="2065"/>
      <c r="I34" s="2065"/>
      <c r="J34" s="2065"/>
      <c r="K34" s="2065"/>
      <c r="L34" s="2065"/>
      <c r="M34" s="2065"/>
      <c r="N34" s="2065"/>
      <c r="O34" s="2065"/>
      <c r="P34" s="2065"/>
      <c r="Q34" s="2065"/>
      <c r="R34" s="2065"/>
      <c r="S34" s="2065"/>
      <c r="T34" s="2065"/>
      <c r="U34" s="2065"/>
      <c r="V34" s="2065"/>
      <c r="W34" s="2065"/>
      <c r="X34" s="2065"/>
      <c r="Y34" s="2065"/>
      <c r="Z34" s="2107"/>
    </row>
    <row r="35" spans="1:32" ht="21" customHeight="1" x14ac:dyDescent="0.2">
      <c r="A35" s="2086" t="s">
        <v>1476</v>
      </c>
      <c r="B35" s="2087"/>
      <c r="C35" s="1516" t="s">
        <v>1477</v>
      </c>
      <c r="D35" s="1517"/>
      <c r="E35" s="1517"/>
      <c r="F35" s="1517"/>
      <c r="G35" s="1517"/>
      <c r="H35" s="1517"/>
      <c r="I35" s="1517"/>
      <c r="J35" s="2068"/>
      <c r="K35" s="2068"/>
      <c r="L35" s="2068"/>
      <c r="M35" s="2068"/>
      <c r="N35" s="2068"/>
      <c r="O35" s="1517" t="s">
        <v>1478</v>
      </c>
      <c r="Q35" s="1519"/>
      <c r="R35" s="2066"/>
      <c r="S35" s="2066"/>
      <c r="T35" s="2066"/>
      <c r="U35" s="2066"/>
      <c r="V35" s="2066"/>
      <c r="W35" s="2066"/>
      <c r="X35" s="1517" t="s">
        <v>1479</v>
      </c>
      <c r="Y35" s="1514"/>
      <c r="Z35" s="1520" t="s">
        <v>205</v>
      </c>
    </row>
    <row r="36" spans="1:32" ht="21" customHeight="1" x14ac:dyDescent="0.2">
      <c r="A36" s="2103"/>
      <c r="B36" s="2104"/>
      <c r="C36" s="1521" t="s">
        <v>1480</v>
      </c>
      <c r="D36" s="103"/>
      <c r="E36" s="103"/>
      <c r="F36" s="103"/>
      <c r="G36" s="103"/>
      <c r="H36" s="2071"/>
      <c r="I36" s="2071"/>
      <c r="J36" s="2071"/>
      <c r="K36" s="2071"/>
      <c r="L36" s="2071"/>
      <c r="M36" s="2071"/>
      <c r="N36" s="2071"/>
      <c r="O36" s="2071"/>
      <c r="P36" s="2071"/>
      <c r="Q36" s="2071"/>
      <c r="R36" s="2071"/>
      <c r="S36" s="2071"/>
      <c r="T36" s="2071"/>
      <c r="U36" s="2071"/>
      <c r="V36" s="2071"/>
      <c r="W36" s="2071"/>
      <c r="X36" s="2071"/>
      <c r="Y36" s="2071"/>
      <c r="Z36" s="2072"/>
    </row>
    <row r="37" spans="1:32" ht="21" customHeight="1" x14ac:dyDescent="0.2">
      <c r="A37" s="2088"/>
      <c r="B37" s="2089"/>
      <c r="C37" s="1511" t="s">
        <v>424</v>
      </c>
      <c r="D37" s="1515"/>
      <c r="E37" s="2065"/>
      <c r="F37" s="2065"/>
      <c r="G37" s="2065"/>
      <c r="H37" s="2065"/>
      <c r="I37" s="2065"/>
      <c r="J37" s="2065"/>
      <c r="K37" s="2065"/>
      <c r="L37" s="2065"/>
      <c r="M37" s="2065"/>
      <c r="N37" s="2065"/>
      <c r="O37" s="2065"/>
      <c r="P37" s="2065"/>
      <c r="Q37" s="2065"/>
      <c r="R37" s="2065"/>
      <c r="S37" s="2065"/>
      <c r="T37" s="2065"/>
      <c r="U37" s="2065"/>
      <c r="V37" s="2065"/>
      <c r="W37" s="2065"/>
      <c r="X37" s="2065"/>
      <c r="Y37" s="2065"/>
      <c r="Z37" s="2107"/>
    </row>
    <row r="38" spans="1:32" ht="21" customHeight="1" x14ac:dyDescent="0.2">
      <c r="A38" s="1542" t="s">
        <v>1471</v>
      </c>
      <c r="B38" s="1514"/>
      <c r="C38" s="1510"/>
      <c r="D38" s="1514"/>
      <c r="E38" s="1518"/>
      <c r="F38" s="1518"/>
      <c r="G38" s="1518"/>
      <c r="H38" s="1518"/>
      <c r="I38" s="1518"/>
      <c r="J38" s="1518"/>
      <c r="K38" s="1518"/>
      <c r="L38" s="1518"/>
      <c r="M38" s="1518"/>
      <c r="N38" s="1518"/>
      <c r="O38" s="1518"/>
      <c r="P38" s="1518"/>
      <c r="Q38" s="1518"/>
      <c r="R38" s="1518"/>
      <c r="S38" s="1518"/>
      <c r="T38" s="1518"/>
      <c r="U38" s="1518"/>
      <c r="V38" s="1518"/>
      <c r="W38" s="1518"/>
      <c r="X38" s="1518"/>
      <c r="Y38" s="1518"/>
      <c r="Z38" s="1518"/>
    </row>
    <row r="39" spans="1:32" ht="21" customHeight="1" x14ac:dyDescent="0.2">
      <c r="A39" s="1598"/>
      <c r="B39" s="108"/>
      <c r="C39" s="1509"/>
      <c r="D39" s="108"/>
      <c r="E39" s="1594"/>
      <c r="F39" s="1594"/>
      <c r="G39" s="1594"/>
      <c r="H39" s="1594"/>
      <c r="I39" s="1594"/>
      <c r="J39" s="1594"/>
      <c r="K39" s="1594"/>
      <c r="L39" s="1594"/>
      <c r="M39" s="1594"/>
      <c r="N39" s="1594"/>
      <c r="O39" s="1594"/>
      <c r="P39" s="1594"/>
      <c r="Q39" s="1594"/>
      <c r="R39" s="1594"/>
      <c r="S39" s="1594"/>
      <c r="T39" s="1594"/>
      <c r="U39" s="1594"/>
      <c r="V39" s="1594"/>
      <c r="W39" s="1594"/>
      <c r="X39" s="1594"/>
      <c r="Y39" s="1594"/>
      <c r="Z39" s="1594"/>
    </row>
    <row r="40" spans="1:32" s="1540" customFormat="1" ht="13.5" customHeight="1" x14ac:dyDescent="0.2">
      <c r="A40" s="2105" t="s">
        <v>1330</v>
      </c>
      <c r="B40" s="2105"/>
      <c r="C40" s="2105"/>
      <c r="D40" s="2105"/>
      <c r="E40" s="2105"/>
      <c r="F40" s="2105"/>
      <c r="G40" s="2105"/>
      <c r="H40" s="2105"/>
      <c r="I40" s="2105"/>
      <c r="J40" s="2105"/>
      <c r="K40" s="2105"/>
      <c r="L40" s="2105"/>
      <c r="M40" s="2105"/>
      <c r="N40" s="2105"/>
      <c r="O40" s="2105"/>
      <c r="P40" s="2105"/>
      <c r="Q40" s="2105"/>
      <c r="R40" s="2105"/>
      <c r="S40" s="2105"/>
      <c r="T40" s="2105"/>
      <c r="U40" s="2105"/>
      <c r="V40" s="2105"/>
      <c r="W40" s="2105"/>
      <c r="X40" s="2105"/>
      <c r="Y40" s="2105"/>
      <c r="Z40" s="2105"/>
      <c r="AA40" s="1539"/>
      <c r="AB40" s="1539"/>
      <c r="AC40" s="1539"/>
    </row>
    <row r="41" spans="1:32" s="1541" customFormat="1" ht="13.5" customHeight="1" x14ac:dyDescent="0.2">
      <c r="A41" s="2105"/>
      <c r="B41" s="2105"/>
      <c r="C41" s="2105"/>
      <c r="D41" s="2105"/>
      <c r="E41" s="2105"/>
      <c r="F41" s="2105"/>
      <c r="G41" s="2105"/>
      <c r="H41" s="2105"/>
      <c r="I41" s="2105"/>
      <c r="J41" s="2105"/>
      <c r="K41" s="2105"/>
      <c r="L41" s="2105"/>
      <c r="M41" s="2105"/>
      <c r="N41" s="2105"/>
      <c r="O41" s="2105"/>
      <c r="P41" s="2105"/>
      <c r="Q41" s="2105"/>
      <c r="R41" s="2105"/>
      <c r="S41" s="2105"/>
      <c r="T41" s="2105"/>
      <c r="U41" s="2105"/>
      <c r="V41" s="2105"/>
      <c r="W41" s="2105"/>
      <c r="X41" s="2105"/>
      <c r="Y41" s="2105"/>
      <c r="Z41" s="2105"/>
    </row>
    <row r="42" spans="1:32" ht="21" customHeight="1" x14ac:dyDescent="0.2">
      <c r="R42" s="224"/>
      <c r="S42" s="224"/>
      <c r="T42" s="224"/>
      <c r="U42" s="224"/>
      <c r="V42" s="224"/>
      <c r="W42" s="224"/>
      <c r="X42" s="224"/>
      <c r="Z42" s="1293"/>
    </row>
    <row r="43" spans="1:32" ht="21" customHeight="1" x14ac:dyDescent="0.2">
      <c r="A43" s="109" t="s">
        <v>217</v>
      </c>
      <c r="B43" s="109"/>
      <c r="C43" s="109"/>
      <c r="D43" s="109"/>
      <c r="E43" s="109"/>
      <c r="F43" s="109"/>
      <c r="G43" s="109"/>
      <c r="H43" s="109"/>
      <c r="I43" s="109"/>
      <c r="J43" s="109"/>
      <c r="K43" s="109"/>
      <c r="L43" s="109"/>
      <c r="M43" s="109"/>
      <c r="N43" s="109"/>
      <c r="O43" s="109"/>
      <c r="P43" s="109"/>
      <c r="Q43" s="109"/>
    </row>
    <row r="44" spans="1:32" ht="15" customHeight="1" x14ac:dyDescent="0.2">
      <c r="A44" s="2073" t="s">
        <v>1335</v>
      </c>
      <c r="B44" s="2074"/>
      <c r="C44" s="2074"/>
      <c r="D44" s="2074"/>
      <c r="E44" s="2074"/>
      <c r="F44" s="2074"/>
      <c r="G44" s="2074"/>
      <c r="H44" s="2074"/>
      <c r="I44" s="2074"/>
      <c r="J44" s="2074"/>
      <c r="K44" s="2074"/>
      <c r="L44" s="2074"/>
      <c r="M44" s="2074"/>
      <c r="N44" s="2074"/>
      <c r="O44" s="2074"/>
      <c r="P44" s="2074"/>
      <c r="Q44" s="2074"/>
      <c r="R44" s="2074"/>
      <c r="S44" s="2075"/>
      <c r="T44" s="2058" t="s">
        <v>1337</v>
      </c>
      <c r="U44" s="2060"/>
      <c r="V44" s="2060"/>
      <c r="W44" s="2060"/>
      <c r="X44" s="2059"/>
      <c r="Y44" s="2058" t="s">
        <v>1322</v>
      </c>
      <c r="Z44" s="2059"/>
      <c r="AA44" s="1538" t="s">
        <v>1434</v>
      </c>
      <c r="AB44" s="1529"/>
      <c r="AC44" s="1530"/>
      <c r="AD44" s="1531"/>
    </row>
    <row r="45" spans="1:32" ht="21" customHeight="1" x14ac:dyDescent="0.2">
      <c r="A45" s="2076"/>
      <c r="B45" s="2077"/>
      <c r="C45" s="2077"/>
      <c r="D45" s="2077"/>
      <c r="E45" s="2077"/>
      <c r="F45" s="2077"/>
      <c r="G45" s="2077"/>
      <c r="H45" s="2077"/>
      <c r="I45" s="2077"/>
      <c r="J45" s="2077"/>
      <c r="K45" s="2077"/>
      <c r="L45" s="2077"/>
      <c r="M45" s="2077"/>
      <c r="N45" s="2077"/>
      <c r="O45" s="2077"/>
      <c r="P45" s="2077"/>
      <c r="Q45" s="2077"/>
      <c r="R45" s="2077"/>
      <c r="S45" s="2078"/>
      <c r="T45" s="2076"/>
      <c r="U45" s="2077"/>
      <c r="V45" s="2077"/>
      <c r="W45" s="2077"/>
      <c r="X45" s="1525" t="s">
        <v>601</v>
      </c>
      <c r="Y45" s="1543">
        <f>AF45</f>
        <v>0</v>
      </c>
      <c r="Z45" s="1326" t="s">
        <v>601</v>
      </c>
      <c r="AA45" s="106" t="s">
        <v>1435</v>
      </c>
      <c r="AB45" s="1532"/>
      <c r="AC45" s="1491" t="s">
        <v>1497</v>
      </c>
      <c r="AD45" s="1533"/>
      <c r="AE45" s="110">
        <v>2</v>
      </c>
      <c r="AF45" s="110">
        <f>IF(AE45=1,'参考様式1-2'!I57,'参考様式1-3'!J58)</f>
        <v>0</v>
      </c>
    </row>
    <row r="46" spans="1:32" ht="15" customHeight="1" x14ac:dyDescent="0.2">
      <c r="A46" s="2073" t="s">
        <v>1336</v>
      </c>
      <c r="B46" s="2074"/>
      <c r="C46" s="2074"/>
      <c r="D46" s="2074"/>
      <c r="E46" s="2074"/>
      <c r="F46" s="2074"/>
      <c r="G46" s="2074"/>
      <c r="H46" s="2074"/>
      <c r="I46" s="2074"/>
      <c r="J46" s="2074"/>
      <c r="K46" s="2074"/>
      <c r="L46" s="2074"/>
      <c r="M46" s="2074"/>
      <c r="N46" s="2074"/>
      <c r="O46" s="2074"/>
      <c r="P46" s="2074"/>
      <c r="Q46" s="2074"/>
      <c r="R46" s="2074"/>
      <c r="S46" s="2075"/>
      <c r="T46" s="2058" t="s">
        <v>1337</v>
      </c>
      <c r="U46" s="2060"/>
      <c r="V46" s="2060"/>
      <c r="W46" s="2060"/>
      <c r="X46" s="2059"/>
      <c r="Y46" s="2058" t="s">
        <v>1322</v>
      </c>
      <c r="Z46" s="2059"/>
      <c r="AA46" s="1534"/>
      <c r="AB46" s="1535"/>
      <c r="AC46" s="1536"/>
      <c r="AD46" s="1537"/>
    </row>
    <row r="47" spans="1:32" ht="21" customHeight="1" x14ac:dyDescent="0.2">
      <c r="A47" s="2076"/>
      <c r="B47" s="2077"/>
      <c r="C47" s="2077"/>
      <c r="D47" s="2077"/>
      <c r="E47" s="2077"/>
      <c r="F47" s="2077"/>
      <c r="G47" s="2077"/>
      <c r="H47" s="2077"/>
      <c r="I47" s="2077"/>
      <c r="J47" s="2077"/>
      <c r="K47" s="2077"/>
      <c r="L47" s="2077"/>
      <c r="M47" s="2077"/>
      <c r="N47" s="2077"/>
      <c r="O47" s="2077"/>
      <c r="P47" s="2077"/>
      <c r="Q47" s="2077"/>
      <c r="R47" s="2077"/>
      <c r="S47" s="2078"/>
      <c r="T47" s="2076"/>
      <c r="U47" s="2077"/>
      <c r="V47" s="2077"/>
      <c r="W47" s="2077"/>
      <c r="X47" s="1525" t="s">
        <v>601</v>
      </c>
      <c r="Y47" s="1543">
        <f>'参考様式1-1'!I15</f>
        <v>0</v>
      </c>
      <c r="Z47" s="1326" t="s">
        <v>601</v>
      </c>
    </row>
    <row r="48" spans="1:32" ht="21" customHeight="1" x14ac:dyDescent="0.2">
      <c r="A48" s="2058" t="s">
        <v>218</v>
      </c>
      <c r="B48" s="2060"/>
      <c r="C48" s="2060"/>
      <c r="D48" s="2060"/>
      <c r="E48" s="2060"/>
      <c r="F48" s="2060"/>
      <c r="G48" s="2060"/>
      <c r="H48" s="2060"/>
      <c r="I48" s="2060"/>
      <c r="J48" s="2060"/>
      <c r="K48" s="2060"/>
      <c r="L48" s="2060"/>
      <c r="M48" s="2060"/>
      <c r="N48" s="2060"/>
      <c r="O48" s="2060"/>
      <c r="P48" s="2060"/>
      <c r="Q48" s="2060"/>
      <c r="R48" s="2060"/>
      <c r="S48" s="2060"/>
      <c r="T48" s="2060"/>
      <c r="U48" s="2060"/>
      <c r="V48" s="2060"/>
      <c r="W48" s="2060"/>
      <c r="X48" s="2059"/>
      <c r="Y48" s="2058" t="s">
        <v>219</v>
      </c>
      <c r="Z48" s="2059"/>
    </row>
    <row r="49" spans="1:26" ht="75.650000000000006" customHeight="1" x14ac:dyDescent="0.2">
      <c r="A49" s="2061"/>
      <c r="B49" s="2062"/>
      <c r="C49" s="2062"/>
      <c r="D49" s="2062"/>
      <c r="E49" s="2062"/>
      <c r="F49" s="2062"/>
      <c r="G49" s="2062"/>
      <c r="H49" s="2062"/>
      <c r="I49" s="2062"/>
      <c r="J49" s="2062"/>
      <c r="K49" s="2062"/>
      <c r="L49" s="2062"/>
      <c r="M49" s="2062"/>
      <c r="N49" s="2062"/>
      <c r="O49" s="2062"/>
      <c r="P49" s="2062"/>
      <c r="Q49" s="2062"/>
      <c r="R49" s="2062"/>
      <c r="S49" s="2062"/>
      <c r="T49" s="2062"/>
      <c r="U49" s="2062"/>
      <c r="V49" s="2062"/>
      <c r="W49" s="2062"/>
      <c r="X49" s="2063"/>
      <c r="Y49" s="2058"/>
      <c r="Z49" s="2059"/>
    </row>
    <row r="50" spans="1:26" ht="15" customHeight="1" x14ac:dyDescent="0.2">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row>
    <row r="51" spans="1:26" ht="45.75" customHeight="1" x14ac:dyDescent="0.2">
      <c r="A51" s="1295" t="s">
        <v>220</v>
      </c>
      <c r="B51" s="2064" t="s">
        <v>1581</v>
      </c>
      <c r="C51" s="2064"/>
      <c r="D51" s="2064"/>
      <c r="E51" s="2064"/>
      <c r="F51" s="2064"/>
      <c r="G51" s="2064"/>
      <c r="H51" s="2064"/>
      <c r="I51" s="2064"/>
      <c r="J51" s="2064"/>
      <c r="K51" s="2064"/>
      <c r="L51" s="2064"/>
      <c r="M51" s="2064"/>
      <c r="N51" s="2064"/>
      <c r="O51" s="2064"/>
      <c r="P51" s="2064"/>
      <c r="Q51" s="2064"/>
      <c r="R51" s="2064"/>
      <c r="S51" s="2064"/>
      <c r="T51" s="2064"/>
      <c r="U51" s="2064"/>
      <c r="V51" s="2064"/>
      <c r="W51" s="2064"/>
      <c r="X51" s="2064"/>
      <c r="Y51" s="2064"/>
      <c r="Z51" s="2064"/>
    </row>
    <row r="52" spans="1:26" ht="21" customHeight="1" x14ac:dyDescent="0.2">
      <c r="A52" s="111" t="s">
        <v>221</v>
      </c>
      <c r="B52" s="2057" t="s">
        <v>1338</v>
      </c>
      <c r="C52" s="2057"/>
      <c r="D52" s="2057"/>
      <c r="E52" s="2057"/>
      <c r="F52" s="2057"/>
      <c r="G52" s="2057"/>
      <c r="H52" s="2057"/>
      <c r="I52" s="2057"/>
      <c r="J52" s="2057"/>
      <c r="K52" s="2057"/>
      <c r="L52" s="2057"/>
      <c r="M52" s="2057"/>
      <c r="N52" s="2057"/>
      <c r="O52" s="2057"/>
      <c r="P52" s="2057"/>
      <c r="Q52" s="2057"/>
      <c r="R52" s="2057"/>
      <c r="S52" s="2057"/>
      <c r="T52" s="2057"/>
      <c r="U52" s="2057"/>
      <c r="V52" s="2057"/>
      <c r="W52" s="2057"/>
      <c r="X52" s="2057"/>
      <c r="Y52" s="2057"/>
      <c r="Z52" s="2057"/>
    </row>
    <row r="53" spans="1:26" ht="21" customHeight="1" x14ac:dyDescent="0.2">
      <c r="A53" s="1295"/>
      <c r="B53" s="1495"/>
      <c r="C53" s="1495"/>
      <c r="D53" s="1495"/>
      <c r="E53" s="1495"/>
      <c r="F53" s="1495"/>
      <c r="G53" s="1495"/>
      <c r="H53" s="1495"/>
      <c r="I53" s="1495"/>
      <c r="J53" s="1495"/>
      <c r="K53" s="1495"/>
      <c r="L53" s="1495"/>
      <c r="M53" s="1495"/>
      <c r="N53" s="1495"/>
      <c r="O53" s="1495"/>
      <c r="P53" s="1495"/>
      <c r="Q53" s="1495"/>
      <c r="R53" s="1495"/>
      <c r="S53" s="1495"/>
      <c r="T53" s="1495"/>
      <c r="U53" s="1495"/>
      <c r="V53" s="1495"/>
      <c r="W53" s="1495"/>
      <c r="X53" s="1495"/>
      <c r="Y53" s="1495"/>
      <c r="Z53" s="1495"/>
    </row>
  </sheetData>
  <mergeCells count="63">
    <mergeCell ref="S12:U12"/>
    <mergeCell ref="E37:Z37"/>
    <mergeCell ref="C31:G31"/>
    <mergeCell ref="C32:G32"/>
    <mergeCell ref="H32:Z32"/>
    <mergeCell ref="D33:E33"/>
    <mergeCell ref="M33:O33"/>
    <mergeCell ref="G30:H30"/>
    <mergeCell ref="Q30:V30"/>
    <mergeCell ref="A24:B25"/>
    <mergeCell ref="C24:I24"/>
    <mergeCell ref="J24:Z24"/>
    <mergeCell ref="E25:S25"/>
    <mergeCell ref="E29:S29"/>
    <mergeCell ref="X29:Z29"/>
    <mergeCell ref="T45:W45"/>
    <mergeCell ref="S14:Z14"/>
    <mergeCell ref="S15:Z15"/>
    <mergeCell ref="T13:W13"/>
    <mergeCell ref="J16:K16"/>
    <mergeCell ref="X25:Z25"/>
    <mergeCell ref="H36:Z36"/>
    <mergeCell ref="C26:I26"/>
    <mergeCell ref="J26:Z26"/>
    <mergeCell ref="E27:S27"/>
    <mergeCell ref="X27:Z27"/>
    <mergeCell ref="C28:I28"/>
    <mergeCell ref="J28:Z28"/>
    <mergeCell ref="H31:Z31"/>
    <mergeCell ref="D30:E30"/>
    <mergeCell ref="J30:K30"/>
    <mergeCell ref="B52:Z52"/>
    <mergeCell ref="E34:Z34"/>
    <mergeCell ref="B51:Z51"/>
    <mergeCell ref="A46:S47"/>
    <mergeCell ref="Y46:Z46"/>
    <mergeCell ref="A48:X48"/>
    <mergeCell ref="Y48:Z48"/>
    <mergeCell ref="A49:X49"/>
    <mergeCell ref="Y49:Z49"/>
    <mergeCell ref="T47:W47"/>
    <mergeCell ref="T46:X46"/>
    <mergeCell ref="A44:S45"/>
    <mergeCell ref="Y44:Z44"/>
    <mergeCell ref="A35:B37"/>
    <mergeCell ref="J35:N35"/>
    <mergeCell ref="R35:W35"/>
    <mergeCell ref="T44:X44"/>
    <mergeCell ref="A4:Z4"/>
    <mergeCell ref="A8:Z8"/>
    <mergeCell ref="A19:B19"/>
    <mergeCell ref="C19:Z19"/>
    <mergeCell ref="A20:B20"/>
    <mergeCell ref="C20:Z20"/>
    <mergeCell ref="A5:Z5"/>
    <mergeCell ref="A40:Z41"/>
    <mergeCell ref="A26:B27"/>
    <mergeCell ref="A28:B29"/>
    <mergeCell ref="A30:B34"/>
    <mergeCell ref="N12:O12"/>
    <mergeCell ref="Q16:S16"/>
    <mergeCell ref="A21:B21"/>
    <mergeCell ref="C21:Z21"/>
  </mergeCells>
  <phoneticPr fontId="2"/>
  <dataValidations count="2">
    <dataValidation type="list" allowBlank="1" showInputMessage="1" showErrorMessage="1" sqref="Y48 Y49:Z49" xr:uid="{5CA75973-EFA7-4CAB-9ADB-97AA9A8FF97A}">
      <formula1>"適,不適"</formula1>
    </dataValidation>
    <dataValidation type="list" allowBlank="1" showInputMessage="1" showErrorMessage="1" sqref="J16:K16 S12" xr:uid="{89EDC98F-7FBE-40EE-B2D5-94CC373680FC}">
      <formula1>"一級,二級"</formula1>
    </dataValidation>
  </dataValidations>
  <pageMargins left="0.98425196850393704" right="0.59055118110236227" top="0.59055118110236227" bottom="0.59055118110236227" header="0" footer="0"/>
  <pageSetup paperSize="9" scale="85" fitToHeight="0" orientation="portrait" r:id="rId1"/>
  <rowBreaks count="1" manualBreakCount="1">
    <brk id="4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Option Button 1">
              <controlPr defaultSize="0" autoFill="0" autoLine="0" autoPict="0">
                <anchor moveWithCells="1">
                  <from>
                    <xdr:col>26</xdr:col>
                    <xdr:colOff>571500</xdr:colOff>
                    <xdr:row>45</xdr:row>
                    <xdr:rowOff>12700</xdr:rowOff>
                  </from>
                  <to>
                    <xdr:col>27</xdr:col>
                    <xdr:colOff>241300</xdr:colOff>
                    <xdr:row>46</xdr:row>
                    <xdr:rowOff>69850</xdr:rowOff>
                  </to>
                </anchor>
              </controlPr>
            </control>
          </mc:Choice>
        </mc:AlternateContent>
        <mc:AlternateContent xmlns:mc="http://schemas.openxmlformats.org/markup-compatibility/2006">
          <mc:Choice Requires="x14">
            <control shapeId="59394" r:id="rId5" name="Option Button 2">
              <controlPr defaultSize="0" autoFill="0" autoLine="0" autoPict="0">
                <anchor moveWithCells="1">
                  <from>
                    <xdr:col>28</xdr:col>
                    <xdr:colOff>533400</xdr:colOff>
                    <xdr:row>45</xdr:row>
                    <xdr:rowOff>0</xdr:rowOff>
                  </from>
                  <to>
                    <xdr:col>29</xdr:col>
                    <xdr:colOff>203200</xdr:colOff>
                    <xdr:row>46</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99"/>
  </sheetPr>
  <dimension ref="A1:E47"/>
  <sheetViews>
    <sheetView showGridLines="0" view="pageBreakPreview" zoomScaleNormal="100" zoomScaleSheetLayoutView="100" workbookViewId="0"/>
  </sheetViews>
  <sheetFormatPr defaultColWidth="9.59765625" defaultRowHeight="13" x14ac:dyDescent="0.2"/>
  <cols>
    <col min="1" max="1" width="8.09765625" style="1108" customWidth="1"/>
    <col min="2" max="2" width="11.59765625" style="1108" customWidth="1"/>
    <col min="3" max="4" width="3.8984375" style="1108" customWidth="1"/>
    <col min="5" max="5" width="66.69921875" style="1108" customWidth="1"/>
    <col min="6" max="16384" width="9.59765625" style="1108"/>
  </cols>
  <sheetData>
    <row r="1" spans="1:5" ht="15" customHeight="1" x14ac:dyDescent="0.2">
      <c r="A1" s="103"/>
      <c r="B1" s="103"/>
      <c r="C1" s="103"/>
      <c r="D1" s="103"/>
      <c r="E1" s="245"/>
    </row>
    <row r="2" spans="1:5" ht="18.75" customHeight="1" x14ac:dyDescent="0.2">
      <c r="A2" s="1329" t="s">
        <v>1340</v>
      </c>
      <c r="B2" s="103"/>
      <c r="C2" s="103"/>
      <c r="D2" s="103"/>
      <c r="E2" s="103"/>
    </row>
    <row r="3" spans="1:5" ht="16.5" customHeight="1" x14ac:dyDescent="0.2">
      <c r="A3" s="2129" t="s">
        <v>223</v>
      </c>
      <c r="B3" s="2129"/>
      <c r="C3" s="2129"/>
      <c r="D3" s="2129" t="s">
        <v>224</v>
      </c>
      <c r="E3" s="2129"/>
    </row>
    <row r="4" spans="1:5" ht="17.25" customHeight="1" x14ac:dyDescent="0.2">
      <c r="A4" s="2123" t="s">
        <v>225</v>
      </c>
      <c r="B4" s="2124"/>
      <c r="C4" s="2125" t="s">
        <v>163</v>
      </c>
      <c r="D4" s="116" t="s">
        <v>163</v>
      </c>
      <c r="E4" s="117" t="s">
        <v>226</v>
      </c>
    </row>
    <row r="5" spans="1:5" ht="24" customHeight="1" x14ac:dyDescent="0.2">
      <c r="A5" s="2123"/>
      <c r="B5" s="2124"/>
      <c r="C5" s="2125"/>
      <c r="D5" s="118" t="s">
        <v>163</v>
      </c>
      <c r="E5" s="119" t="s">
        <v>227</v>
      </c>
    </row>
    <row r="6" spans="1:5" ht="17.25" customHeight="1" x14ac:dyDescent="0.2">
      <c r="A6" s="2123" t="s">
        <v>228</v>
      </c>
      <c r="B6" s="2124"/>
      <c r="C6" s="2125" t="s">
        <v>163</v>
      </c>
      <c r="D6" s="116" t="s">
        <v>163</v>
      </c>
      <c r="E6" s="117" t="s">
        <v>229</v>
      </c>
    </row>
    <row r="7" spans="1:5" ht="17.25" customHeight="1" x14ac:dyDescent="0.2">
      <c r="A7" s="2123"/>
      <c r="B7" s="2124"/>
      <c r="C7" s="2125"/>
      <c r="D7" s="120" t="s">
        <v>163</v>
      </c>
      <c r="E7" s="121" t="s">
        <v>230</v>
      </c>
    </row>
    <row r="8" spans="1:5" ht="17.25" customHeight="1" x14ac:dyDescent="0.2">
      <c r="A8" s="2123"/>
      <c r="B8" s="2124"/>
      <c r="C8" s="2125"/>
      <c r="D8" s="120" t="s">
        <v>163</v>
      </c>
      <c r="E8" s="121" t="s">
        <v>231</v>
      </c>
    </row>
    <row r="9" spans="1:5" ht="24" customHeight="1" x14ac:dyDescent="0.2">
      <c r="A9" s="2123"/>
      <c r="B9" s="2124"/>
      <c r="C9" s="2125"/>
      <c r="D9" s="118" t="s">
        <v>163</v>
      </c>
      <c r="E9" s="119" t="s">
        <v>232</v>
      </c>
    </row>
    <row r="10" spans="1:5" ht="17.25" customHeight="1" x14ac:dyDescent="0.2">
      <c r="A10" s="2123" t="s">
        <v>233</v>
      </c>
      <c r="B10" s="2124"/>
      <c r="C10" s="2125" t="s">
        <v>163</v>
      </c>
      <c r="D10" s="116" t="s">
        <v>163</v>
      </c>
      <c r="E10" s="117" t="s">
        <v>234</v>
      </c>
    </row>
    <row r="11" spans="1:5" ht="17.25" customHeight="1" x14ac:dyDescent="0.2">
      <c r="A11" s="2123"/>
      <c r="B11" s="2124"/>
      <c r="C11" s="2125"/>
      <c r="D11" s="120" t="s">
        <v>163</v>
      </c>
      <c r="E11" s="121" t="s">
        <v>235</v>
      </c>
    </row>
    <row r="12" spans="1:5" ht="17.25" customHeight="1" x14ac:dyDescent="0.2">
      <c r="A12" s="2123"/>
      <c r="B12" s="2124"/>
      <c r="C12" s="2125"/>
      <c r="D12" s="120" t="s">
        <v>163</v>
      </c>
      <c r="E12" s="121" t="s">
        <v>236</v>
      </c>
    </row>
    <row r="13" spans="1:5" ht="17.25" customHeight="1" x14ac:dyDescent="0.2">
      <c r="A13" s="2123"/>
      <c r="B13" s="2124"/>
      <c r="C13" s="2125"/>
      <c r="D13" s="120" t="s">
        <v>163</v>
      </c>
      <c r="E13" s="121" t="s">
        <v>237</v>
      </c>
    </row>
    <row r="14" spans="1:5" ht="17.25" customHeight="1" x14ac:dyDescent="0.2">
      <c r="A14" s="2123"/>
      <c r="B14" s="2124"/>
      <c r="C14" s="2125"/>
      <c r="D14" s="118" t="s">
        <v>163</v>
      </c>
      <c r="E14" s="122" t="s">
        <v>238</v>
      </c>
    </row>
    <row r="15" spans="1:5" ht="17.25" customHeight="1" x14ac:dyDescent="0.2">
      <c r="A15" s="2126" t="s">
        <v>239</v>
      </c>
      <c r="B15" s="2128"/>
      <c r="C15" s="2125" t="s">
        <v>163</v>
      </c>
      <c r="D15" s="116" t="s">
        <v>163</v>
      </c>
      <c r="E15" s="117" t="s">
        <v>240</v>
      </c>
    </row>
    <row r="16" spans="1:5" ht="17.25" customHeight="1" x14ac:dyDescent="0.2">
      <c r="A16" s="2126"/>
      <c r="B16" s="2128"/>
      <c r="C16" s="2125"/>
      <c r="D16" s="120" t="s">
        <v>163</v>
      </c>
      <c r="E16" s="121" t="s">
        <v>235</v>
      </c>
    </row>
    <row r="17" spans="1:5" ht="17.25" customHeight="1" x14ac:dyDescent="0.2">
      <c r="A17" s="2126"/>
      <c r="B17" s="2128"/>
      <c r="C17" s="2125"/>
      <c r="D17" s="120" t="s">
        <v>163</v>
      </c>
      <c r="E17" s="121" t="s">
        <v>241</v>
      </c>
    </row>
    <row r="18" spans="1:5" ht="17.25" customHeight="1" x14ac:dyDescent="0.2">
      <c r="A18" s="2126"/>
      <c r="B18" s="2128"/>
      <c r="C18" s="2125"/>
      <c r="D18" s="120" t="s">
        <v>163</v>
      </c>
      <c r="E18" s="121" t="s">
        <v>242</v>
      </c>
    </row>
    <row r="19" spans="1:5" ht="17.25" customHeight="1" x14ac:dyDescent="0.2">
      <c r="A19" s="2126"/>
      <c r="B19" s="2128"/>
      <c r="C19" s="2125"/>
      <c r="D19" s="120" t="s">
        <v>163</v>
      </c>
      <c r="E19" s="121" t="s">
        <v>243</v>
      </c>
    </row>
    <row r="20" spans="1:5" ht="17.25" customHeight="1" x14ac:dyDescent="0.2">
      <c r="A20" s="2126"/>
      <c r="B20" s="2128"/>
      <c r="C20" s="2125"/>
      <c r="D20" s="120" t="s">
        <v>163</v>
      </c>
      <c r="E20" s="121" t="s">
        <v>244</v>
      </c>
    </row>
    <row r="21" spans="1:5" ht="17.25" customHeight="1" x14ac:dyDescent="0.2">
      <c r="A21" s="2126"/>
      <c r="B21" s="2128"/>
      <c r="C21" s="2125"/>
      <c r="D21" s="118" t="s">
        <v>163</v>
      </c>
      <c r="E21" s="119" t="s">
        <v>245</v>
      </c>
    </row>
    <row r="22" spans="1:5" ht="17.25" customHeight="1" x14ac:dyDescent="0.2">
      <c r="A22" s="2123" t="s">
        <v>246</v>
      </c>
      <c r="B22" s="2124"/>
      <c r="C22" s="2125" t="s">
        <v>163</v>
      </c>
      <c r="D22" s="116" t="s">
        <v>163</v>
      </c>
      <c r="E22" s="117" t="s">
        <v>247</v>
      </c>
    </row>
    <row r="23" spans="1:5" ht="17.25" customHeight="1" x14ac:dyDescent="0.2">
      <c r="A23" s="2123"/>
      <c r="B23" s="2124"/>
      <c r="C23" s="2125"/>
      <c r="D23" s="120" t="s">
        <v>163</v>
      </c>
      <c r="E23" s="121" t="s">
        <v>248</v>
      </c>
    </row>
    <row r="24" spans="1:5" ht="17.25" customHeight="1" x14ac:dyDescent="0.2">
      <c r="A24" s="2123"/>
      <c r="B24" s="2124"/>
      <c r="C24" s="2125"/>
      <c r="D24" s="120" t="s">
        <v>163</v>
      </c>
      <c r="E24" s="121" t="s">
        <v>249</v>
      </c>
    </row>
    <row r="25" spans="1:5" ht="17.25" customHeight="1" x14ac:dyDescent="0.2">
      <c r="A25" s="2123"/>
      <c r="B25" s="2124"/>
      <c r="C25" s="2125"/>
      <c r="D25" s="120" t="s">
        <v>163</v>
      </c>
      <c r="E25" s="121" t="s">
        <v>250</v>
      </c>
    </row>
    <row r="26" spans="1:5" ht="17.25" customHeight="1" x14ac:dyDescent="0.2">
      <c r="A26" s="2123"/>
      <c r="B26" s="2124"/>
      <c r="C26" s="2125"/>
      <c r="D26" s="120" t="s">
        <v>163</v>
      </c>
      <c r="E26" s="121" t="s">
        <v>251</v>
      </c>
    </row>
    <row r="27" spans="1:5" ht="17.25" customHeight="1" x14ac:dyDescent="0.2">
      <c r="A27" s="2123"/>
      <c r="B27" s="2124"/>
      <c r="C27" s="2125"/>
      <c r="D27" s="118" t="s">
        <v>163</v>
      </c>
      <c r="E27" s="119" t="s">
        <v>252</v>
      </c>
    </row>
    <row r="28" spans="1:5" ht="17.25" customHeight="1" x14ac:dyDescent="0.2">
      <c r="A28" s="2123" t="s">
        <v>253</v>
      </c>
      <c r="B28" s="2124"/>
      <c r="C28" s="2125" t="s">
        <v>163</v>
      </c>
      <c r="D28" s="116" t="s">
        <v>163</v>
      </c>
      <c r="E28" s="117" t="s">
        <v>254</v>
      </c>
    </row>
    <row r="29" spans="1:5" ht="17.25" customHeight="1" x14ac:dyDescent="0.2">
      <c r="A29" s="2123"/>
      <c r="B29" s="2124"/>
      <c r="C29" s="2125"/>
      <c r="D29" s="120" t="s">
        <v>163</v>
      </c>
      <c r="E29" s="121" t="s">
        <v>255</v>
      </c>
    </row>
    <row r="30" spans="1:5" ht="17.25" customHeight="1" x14ac:dyDescent="0.2">
      <c r="A30" s="2123"/>
      <c r="B30" s="2124"/>
      <c r="C30" s="2125"/>
      <c r="D30" s="120" t="s">
        <v>163</v>
      </c>
      <c r="E30" s="121" t="s">
        <v>256</v>
      </c>
    </row>
    <row r="31" spans="1:5" ht="24" customHeight="1" x14ac:dyDescent="0.2">
      <c r="A31" s="2123"/>
      <c r="B31" s="2124"/>
      <c r="C31" s="2125"/>
      <c r="D31" s="118" t="s">
        <v>163</v>
      </c>
      <c r="E31" s="119" t="s">
        <v>257</v>
      </c>
    </row>
    <row r="32" spans="1:5" ht="24" customHeight="1" x14ac:dyDescent="0.2">
      <c r="A32" s="2123" t="s">
        <v>258</v>
      </c>
      <c r="B32" s="2124"/>
      <c r="C32" s="123" t="s">
        <v>163</v>
      </c>
      <c r="D32" s="124" t="s">
        <v>163</v>
      </c>
      <c r="E32" s="125" t="s">
        <v>259</v>
      </c>
    </row>
    <row r="33" spans="1:5" ht="15" customHeight="1" x14ac:dyDescent="0.2">
      <c r="A33" s="2126" t="s">
        <v>260</v>
      </c>
      <c r="B33" s="2127" t="s">
        <v>261</v>
      </c>
      <c r="C33" s="2125" t="s">
        <v>163</v>
      </c>
      <c r="D33" s="116" t="s">
        <v>163</v>
      </c>
      <c r="E33" s="117" t="s">
        <v>262</v>
      </c>
    </row>
    <row r="34" spans="1:5" ht="15" customHeight="1" x14ac:dyDescent="0.2">
      <c r="A34" s="2126"/>
      <c r="B34" s="2127"/>
      <c r="C34" s="2125"/>
      <c r="D34" s="118" t="s">
        <v>163</v>
      </c>
      <c r="E34" s="119" t="s">
        <v>263</v>
      </c>
    </row>
    <row r="35" spans="1:5" ht="24" customHeight="1" x14ac:dyDescent="0.2">
      <c r="A35" s="2126"/>
      <c r="B35" s="126" t="s">
        <v>264</v>
      </c>
      <c r="C35" s="123" t="s">
        <v>163</v>
      </c>
      <c r="D35" s="124" t="s">
        <v>163</v>
      </c>
      <c r="E35" s="125" t="s">
        <v>265</v>
      </c>
    </row>
    <row r="36" spans="1:5" ht="24" customHeight="1" x14ac:dyDescent="0.2">
      <c r="A36" s="2126"/>
      <c r="B36" s="127" t="s">
        <v>266</v>
      </c>
      <c r="C36" s="123" t="s">
        <v>163</v>
      </c>
      <c r="D36" s="124" t="s">
        <v>163</v>
      </c>
      <c r="E36" s="125" t="s">
        <v>267</v>
      </c>
    </row>
    <row r="37" spans="1:5" ht="9" customHeight="1" x14ac:dyDescent="0.2">
      <c r="A37" s="1334"/>
      <c r="B37" s="1330"/>
      <c r="C37" s="1330"/>
      <c r="D37" s="1330"/>
      <c r="E37" s="1330"/>
    </row>
    <row r="38" spans="1:5" ht="41.5" customHeight="1" x14ac:dyDescent="0.2">
      <c r="A38" s="2121" t="s">
        <v>268</v>
      </c>
      <c r="B38" s="2122"/>
      <c r="C38" s="2122"/>
      <c r="D38" s="2122"/>
      <c r="E38" s="2122"/>
    </row>
    <row r="39" spans="1:5" ht="7.5" customHeight="1" x14ac:dyDescent="0.2">
      <c r="A39" s="1335"/>
      <c r="B39" s="1330"/>
      <c r="C39" s="1330"/>
      <c r="D39" s="1330"/>
      <c r="E39" s="1330"/>
    </row>
    <row r="40" spans="1:5" ht="12.75" customHeight="1" x14ac:dyDescent="0.2">
      <c r="A40" s="2119" t="s">
        <v>269</v>
      </c>
      <c r="B40" s="2119"/>
      <c r="C40" s="2119"/>
      <c r="D40" s="2119"/>
      <c r="E40" s="2119"/>
    </row>
    <row r="41" spans="1:5" ht="12.75" customHeight="1" x14ac:dyDescent="0.2">
      <c r="A41" s="2119" t="s">
        <v>270</v>
      </c>
      <c r="B41" s="2119"/>
      <c r="C41" s="2119"/>
      <c r="D41" s="2119"/>
      <c r="E41" s="2119"/>
    </row>
    <row r="42" spans="1:5" ht="12.75" customHeight="1" x14ac:dyDescent="0.2">
      <c r="A42" s="2119" t="s">
        <v>1277</v>
      </c>
      <c r="B42" s="2119"/>
      <c r="C42" s="2119"/>
      <c r="D42" s="2119"/>
      <c r="E42" s="2119"/>
    </row>
    <row r="43" spans="1:5" ht="12.75" customHeight="1" x14ac:dyDescent="0.2">
      <c r="A43" s="2119" t="s">
        <v>1278</v>
      </c>
      <c r="B43" s="2119"/>
      <c r="C43" s="2119"/>
      <c r="D43" s="2119"/>
      <c r="E43" s="2119"/>
    </row>
    <row r="44" spans="1:5" ht="12.75" customHeight="1" x14ac:dyDescent="0.2">
      <c r="A44" s="2120" t="s">
        <v>271</v>
      </c>
      <c r="B44" s="2120"/>
      <c r="C44" s="2120"/>
      <c r="D44" s="2120"/>
      <c r="E44" s="2120"/>
    </row>
    <row r="45" spans="1:5" ht="12.75" customHeight="1" x14ac:dyDescent="0.2">
      <c r="A45" s="2119" t="s">
        <v>1279</v>
      </c>
      <c r="B45" s="2119"/>
      <c r="C45" s="2119"/>
      <c r="D45" s="2119"/>
      <c r="E45" s="2119"/>
    </row>
    <row r="46" spans="1:5" ht="12.75" customHeight="1" x14ac:dyDescent="0.2">
      <c r="A46" s="2119" t="s">
        <v>1280</v>
      </c>
      <c r="B46" s="2119"/>
      <c r="C46" s="2119"/>
      <c r="D46" s="2119"/>
      <c r="E46" s="2119"/>
    </row>
    <row r="47" spans="1:5" ht="12.75" customHeight="1" x14ac:dyDescent="0.2">
      <c r="A47" s="2120" t="s">
        <v>272</v>
      </c>
      <c r="B47" s="2120"/>
      <c r="C47" s="2120"/>
      <c r="D47" s="2120"/>
      <c r="E47" s="2120"/>
    </row>
  </sheetData>
  <mergeCells count="27">
    <mergeCell ref="A3:C3"/>
    <mergeCell ref="D3:E3"/>
    <mergeCell ref="A4:B5"/>
    <mergeCell ref="C4:C5"/>
    <mergeCell ref="A6:B9"/>
    <mergeCell ref="C6:C9"/>
    <mergeCell ref="A10:B14"/>
    <mergeCell ref="C10:C14"/>
    <mergeCell ref="A15:B21"/>
    <mergeCell ref="C15:C21"/>
    <mergeCell ref="A22:B27"/>
    <mergeCell ref="C22:C27"/>
    <mergeCell ref="A28:B31"/>
    <mergeCell ref="C28:C31"/>
    <mergeCell ref="A32:B32"/>
    <mergeCell ref="A33:A36"/>
    <mergeCell ref="B33:B34"/>
    <mergeCell ref="C33:C34"/>
    <mergeCell ref="A45:E45"/>
    <mergeCell ref="A46:E46"/>
    <mergeCell ref="A47:E47"/>
    <mergeCell ref="A38:E38"/>
    <mergeCell ref="A40:E40"/>
    <mergeCell ref="A41:E41"/>
    <mergeCell ref="A42:E42"/>
    <mergeCell ref="A43:E43"/>
    <mergeCell ref="A44:E44"/>
  </mergeCells>
  <phoneticPr fontId="2"/>
  <dataValidations count="1">
    <dataValidation type="list" allowBlank="1" showInputMessage="1" showErrorMessage="1" sqref="C4:D36" xr:uid="{00000000-0002-0000-0800-000000000000}">
      <formula1>"□,■"</formula1>
    </dataValidation>
  </dataValidations>
  <pageMargins left="0.98425196850393704" right="0.59055118110236227" top="0.59055118110236227" bottom="0.39370078740157483" header="0" footer="0"/>
  <pageSetup paperSize="9" scale="98"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99"/>
  </sheetPr>
  <dimension ref="A1:E36"/>
  <sheetViews>
    <sheetView showGridLines="0" view="pageBreakPreview" zoomScaleNormal="100" zoomScaleSheetLayoutView="100" workbookViewId="0"/>
  </sheetViews>
  <sheetFormatPr defaultColWidth="9.59765625" defaultRowHeight="13" x14ac:dyDescent="0.2"/>
  <cols>
    <col min="1" max="1" width="24.09765625" style="1108" customWidth="1"/>
    <col min="2" max="2" width="11" style="1108" customWidth="1"/>
    <col min="3" max="3" width="28.09765625" style="1108" customWidth="1"/>
    <col min="4" max="4" width="31.59765625" style="1108" customWidth="1"/>
    <col min="5" max="16384" width="9.59765625" style="1108"/>
  </cols>
  <sheetData>
    <row r="1" spans="1:5" ht="15" customHeight="1" x14ac:dyDescent="0.2">
      <c r="A1" s="103"/>
      <c r="B1" s="1299"/>
      <c r="C1" s="103"/>
      <c r="D1" s="1328" t="s">
        <v>273</v>
      </c>
    </row>
    <row r="2" spans="1:5" ht="18" customHeight="1" x14ac:dyDescent="0.2">
      <c r="A2" s="128"/>
      <c r="B2" s="128"/>
      <c r="C2" s="103"/>
      <c r="D2" s="103"/>
    </row>
    <row r="3" spans="1:5" ht="18.75" customHeight="1" x14ac:dyDescent="0.2">
      <c r="A3" s="2051" t="s">
        <v>274</v>
      </c>
      <c r="B3" s="2051"/>
      <c r="C3" s="2130"/>
      <c r="D3" s="2130"/>
      <c r="E3" s="1273" t="s">
        <v>275</v>
      </c>
    </row>
    <row r="4" spans="1:5" ht="18" customHeight="1" x14ac:dyDescent="0.2">
      <c r="A4" s="129"/>
      <c r="B4" s="129"/>
      <c r="C4" s="103"/>
      <c r="D4" s="103"/>
    </row>
    <row r="5" spans="1:5" ht="18" customHeight="1" x14ac:dyDescent="0.2">
      <c r="A5" s="129"/>
      <c r="B5" s="129"/>
      <c r="C5" s="103"/>
      <c r="D5" s="103"/>
    </row>
    <row r="6" spans="1:5" ht="18" customHeight="1" x14ac:dyDescent="0.2">
      <c r="A6" s="128"/>
      <c r="B6" s="128"/>
      <c r="C6" s="103"/>
      <c r="D6" s="103"/>
    </row>
    <row r="7" spans="1:5" ht="49.5" customHeight="1" x14ac:dyDescent="0.2">
      <c r="A7" s="130" t="s">
        <v>276</v>
      </c>
      <c r="B7" s="2133" t="s">
        <v>277</v>
      </c>
      <c r="C7" s="2134"/>
      <c r="D7" s="130" t="s">
        <v>278</v>
      </c>
    </row>
    <row r="8" spans="1:5" ht="30" customHeight="1" x14ac:dyDescent="0.2">
      <c r="A8" s="2131" t="s">
        <v>279</v>
      </c>
      <c r="B8" s="2135" t="s">
        <v>280</v>
      </c>
      <c r="C8" s="2136"/>
      <c r="D8" s="2131" t="s">
        <v>281</v>
      </c>
    </row>
    <row r="9" spans="1:5" ht="30" customHeight="1" x14ac:dyDescent="0.2">
      <c r="A9" s="2131"/>
      <c r="B9" s="2137" t="s">
        <v>282</v>
      </c>
      <c r="C9" s="2138"/>
      <c r="D9" s="2131"/>
    </row>
    <row r="10" spans="1:5" ht="30" customHeight="1" x14ac:dyDescent="0.2">
      <c r="A10" s="128"/>
      <c r="B10" s="128"/>
      <c r="C10" s="103"/>
      <c r="D10" s="103"/>
    </row>
    <row r="11" spans="1:5" ht="30" customHeight="1" x14ac:dyDescent="0.2">
      <c r="A11" s="128"/>
      <c r="B11" s="128"/>
      <c r="C11" s="103"/>
      <c r="D11" s="103"/>
    </row>
    <row r="12" spans="1:5" ht="18" customHeight="1" x14ac:dyDescent="0.2">
      <c r="A12" s="2132" t="s">
        <v>283</v>
      </c>
      <c r="B12" s="2132"/>
      <c r="C12" s="2052"/>
      <c r="D12" s="2052"/>
    </row>
    <row r="13" spans="1:5" ht="49.5" customHeight="1" x14ac:dyDescent="0.2">
      <c r="A13" s="130" t="s">
        <v>284</v>
      </c>
      <c r="B13" s="2133" t="s">
        <v>285</v>
      </c>
      <c r="C13" s="2134"/>
      <c r="D13" s="103"/>
    </row>
    <row r="14" spans="1:5" ht="36" customHeight="1" x14ac:dyDescent="0.2">
      <c r="A14" s="130" t="s">
        <v>286</v>
      </c>
      <c r="B14" s="2139" t="s">
        <v>279</v>
      </c>
      <c r="C14" s="2140"/>
      <c r="D14" s="103"/>
    </row>
    <row r="15" spans="1:5" ht="36" customHeight="1" x14ac:dyDescent="0.2">
      <c r="A15" s="130" t="s">
        <v>286</v>
      </c>
      <c r="B15" s="2139" t="s">
        <v>279</v>
      </c>
      <c r="C15" s="2140"/>
      <c r="D15" s="103"/>
    </row>
    <row r="16" spans="1:5" x14ac:dyDescent="0.2">
      <c r="A16" s="101"/>
      <c r="B16" s="101"/>
      <c r="C16" s="103"/>
      <c r="D16" s="103"/>
    </row>
    <row r="17" spans="1:4" ht="14" x14ac:dyDescent="0.2">
      <c r="A17" s="128"/>
      <c r="B17" s="128"/>
      <c r="C17" s="103"/>
      <c r="D17" s="103"/>
    </row>
    <row r="18" spans="1:4" ht="14" x14ac:dyDescent="0.2">
      <c r="A18" s="128"/>
      <c r="B18" s="128"/>
      <c r="C18" s="103"/>
      <c r="D18" s="103"/>
    </row>
    <row r="19" spans="1:4" ht="14" x14ac:dyDescent="0.2">
      <c r="A19" s="128"/>
      <c r="B19" s="128"/>
      <c r="C19" s="103"/>
      <c r="D19" s="103"/>
    </row>
    <row r="20" spans="1:4" ht="14" x14ac:dyDescent="0.2">
      <c r="A20" s="128"/>
      <c r="B20" s="128"/>
      <c r="C20" s="103"/>
      <c r="D20" s="103"/>
    </row>
    <row r="21" spans="1:4" ht="14" x14ac:dyDescent="0.2">
      <c r="A21" s="128"/>
      <c r="B21" s="128"/>
      <c r="C21" s="103"/>
      <c r="D21" s="103"/>
    </row>
    <row r="22" spans="1:4" ht="14" x14ac:dyDescent="0.2">
      <c r="A22" s="128"/>
      <c r="B22" s="128"/>
      <c r="C22" s="103"/>
      <c r="D22" s="103"/>
    </row>
    <row r="23" spans="1:4" ht="14" x14ac:dyDescent="0.2">
      <c r="A23" s="128"/>
      <c r="B23" s="128"/>
      <c r="C23" s="103"/>
      <c r="D23" s="103"/>
    </row>
    <row r="24" spans="1:4" ht="14" x14ac:dyDescent="0.2">
      <c r="A24" s="128"/>
      <c r="B24" s="128"/>
      <c r="C24" s="103"/>
      <c r="D24" s="103"/>
    </row>
    <row r="25" spans="1:4" ht="14" x14ac:dyDescent="0.2">
      <c r="A25" s="128"/>
      <c r="B25" s="128"/>
      <c r="C25" s="103"/>
      <c r="D25" s="103"/>
    </row>
    <row r="26" spans="1:4" ht="14" x14ac:dyDescent="0.2">
      <c r="A26" s="128"/>
      <c r="B26" s="128"/>
      <c r="C26" s="103"/>
      <c r="D26" s="103"/>
    </row>
    <row r="27" spans="1:4" ht="14" x14ac:dyDescent="0.2">
      <c r="A27" s="128"/>
      <c r="B27" s="128"/>
      <c r="C27" s="103"/>
      <c r="D27" s="103"/>
    </row>
    <row r="28" spans="1:4" ht="14" x14ac:dyDescent="0.2">
      <c r="A28" s="128"/>
      <c r="B28" s="128"/>
      <c r="C28" s="103"/>
      <c r="D28" s="103"/>
    </row>
    <row r="29" spans="1:4" ht="14" x14ac:dyDescent="0.2">
      <c r="A29" s="128"/>
      <c r="B29" s="128"/>
      <c r="C29" s="103"/>
      <c r="D29" s="103"/>
    </row>
    <row r="30" spans="1:4" ht="14" x14ac:dyDescent="0.2">
      <c r="A30" s="128"/>
      <c r="B30" s="128"/>
      <c r="C30" s="103"/>
      <c r="D30" s="103"/>
    </row>
    <row r="31" spans="1:4" ht="14" x14ac:dyDescent="0.2">
      <c r="A31" s="128"/>
      <c r="B31" s="128"/>
      <c r="C31" s="103"/>
      <c r="D31" s="103"/>
    </row>
    <row r="32" spans="1:4" ht="14" x14ac:dyDescent="0.2">
      <c r="A32" s="128"/>
      <c r="B32" s="128"/>
      <c r="C32" s="103"/>
      <c r="D32" s="103"/>
    </row>
    <row r="33" spans="1:4" ht="14" x14ac:dyDescent="0.2">
      <c r="A33" s="128"/>
      <c r="B33" s="128"/>
      <c r="C33" s="103"/>
      <c r="D33" s="103"/>
    </row>
    <row r="34" spans="1:4" ht="14" x14ac:dyDescent="0.2">
      <c r="A34" s="128"/>
      <c r="B34" s="128"/>
      <c r="C34" s="103"/>
      <c r="D34" s="103"/>
    </row>
    <row r="35" spans="1:4" x14ac:dyDescent="0.2">
      <c r="A35" s="2014" t="str">
        <f>IF(基本情報!D13="","事業名：　　　　　　　　　　　　　　　　　　　　",CONCATENATE("事業名：",IF(基本情報!D13="","",基本情報!D13)))</f>
        <v>事業名：　　　　　　　　　　　　　　　　　　　　</v>
      </c>
      <c r="B35" s="2014"/>
      <c r="C35" s="2014"/>
      <c r="D35" s="2014"/>
    </row>
    <row r="36" spans="1:4" ht="13.5" customHeight="1" x14ac:dyDescent="0.2">
      <c r="A36" s="131" t="s">
        <v>287</v>
      </c>
      <c r="B36" s="131"/>
      <c r="C36" s="103"/>
      <c r="D36" s="103"/>
    </row>
  </sheetData>
  <mergeCells count="11">
    <mergeCell ref="A3:D3"/>
    <mergeCell ref="A8:A9"/>
    <mergeCell ref="D8:D9"/>
    <mergeCell ref="A12:D12"/>
    <mergeCell ref="A35:D35"/>
    <mergeCell ref="B7:C7"/>
    <mergeCell ref="B8:C8"/>
    <mergeCell ref="B9:C9"/>
    <mergeCell ref="B13:C13"/>
    <mergeCell ref="B14:C14"/>
    <mergeCell ref="B15:C15"/>
  </mergeCells>
  <phoneticPr fontId="2"/>
  <pageMargins left="0.98425196850393704" right="0.59055118110236227" top="0.59055118110236227" bottom="0.59055118110236227" header="0" footer="0"/>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FF99"/>
  </sheetPr>
  <dimension ref="A1:X34"/>
  <sheetViews>
    <sheetView showGridLines="0" view="pageBreakPreview" zoomScaleNormal="100" zoomScaleSheetLayoutView="100" workbookViewId="0"/>
  </sheetViews>
  <sheetFormatPr defaultColWidth="9.09765625" defaultRowHeight="13" x14ac:dyDescent="0.2"/>
  <cols>
    <col min="1" max="1" width="4" style="65" customWidth="1"/>
    <col min="2" max="2" width="2.69921875" style="65" customWidth="1"/>
    <col min="3" max="3" width="15.59765625" style="65" customWidth="1"/>
    <col min="4" max="4" width="15.09765625" style="65" customWidth="1"/>
    <col min="5" max="5" width="5.09765625" style="65" customWidth="1"/>
    <col min="6" max="6" width="15.09765625" style="65" customWidth="1"/>
    <col min="7" max="7" width="1.3984375" style="65" customWidth="1"/>
    <col min="8" max="8" width="11.8984375" style="65" customWidth="1"/>
    <col min="9" max="10" width="1.3984375" style="65" customWidth="1"/>
    <col min="11" max="11" width="10" style="65" customWidth="1"/>
    <col min="12" max="12" width="1.3984375" style="65" customWidth="1"/>
    <col min="13" max="13" width="15.09765625" style="65" customWidth="1"/>
    <col min="14" max="14" width="5.09765625" style="65" customWidth="1"/>
    <col min="15" max="15" width="1.3984375" style="65" customWidth="1"/>
    <col min="16" max="16" width="11.8984375" style="65" customWidth="1"/>
    <col min="17" max="18" width="1.3984375" style="65" customWidth="1"/>
    <col min="19" max="19" width="10" style="65" customWidth="1"/>
    <col min="20" max="21" width="1.3984375" style="65" customWidth="1"/>
    <col min="22" max="22" width="11.8984375" style="65" customWidth="1"/>
    <col min="23" max="23" width="1.3984375" style="65" customWidth="1"/>
    <col min="24" max="16384" width="9.09765625" style="65"/>
  </cols>
  <sheetData>
    <row r="1" spans="1:24" ht="15" customHeight="1" x14ac:dyDescent="0.2">
      <c r="A1" s="132"/>
      <c r="B1" s="133"/>
      <c r="C1" s="133"/>
      <c r="D1" s="134"/>
      <c r="E1" s="135"/>
      <c r="F1" s="135"/>
      <c r="G1" s="135"/>
      <c r="H1" s="136"/>
      <c r="I1" s="134"/>
      <c r="J1" s="135"/>
      <c r="K1" s="136"/>
      <c r="L1" s="134"/>
      <c r="M1" s="134"/>
      <c r="N1" s="134"/>
      <c r="O1" s="134"/>
      <c r="P1" s="134"/>
      <c r="Q1" s="134"/>
      <c r="R1" s="134"/>
      <c r="S1" s="134"/>
      <c r="T1" s="134"/>
      <c r="U1" s="135"/>
      <c r="V1" s="2200" t="s">
        <v>288</v>
      </c>
      <c r="W1" s="2200"/>
    </row>
    <row r="2" spans="1:24" ht="19.399999999999999" customHeight="1" x14ac:dyDescent="0.2">
      <c r="A2" s="2201" t="s">
        <v>289</v>
      </c>
      <c r="B2" s="2201"/>
      <c r="C2" s="2201"/>
      <c r="D2" s="2201"/>
      <c r="E2" s="2201"/>
      <c r="F2" s="2201"/>
      <c r="G2" s="2201"/>
      <c r="H2" s="2201"/>
      <c r="I2" s="2201"/>
      <c r="J2" s="2201"/>
      <c r="K2" s="2201"/>
      <c r="L2" s="2201"/>
      <c r="M2" s="2201"/>
      <c r="N2" s="2201"/>
      <c r="O2" s="2201"/>
      <c r="P2" s="2201"/>
      <c r="Q2" s="2201"/>
      <c r="R2" s="2201"/>
      <c r="S2" s="2201"/>
      <c r="T2" s="2201"/>
      <c r="U2" s="2201"/>
      <c r="V2" s="2201"/>
      <c r="W2" s="2201"/>
    </row>
    <row r="3" spans="1:24" s="137" customFormat="1" ht="17" thickBot="1" x14ac:dyDescent="0.25">
      <c r="A3" s="2202" t="s">
        <v>290</v>
      </c>
      <c r="B3" s="2202"/>
      <c r="C3" s="2202"/>
      <c r="D3" s="2202"/>
      <c r="E3" s="2202"/>
      <c r="F3" s="2202"/>
      <c r="G3" s="2202"/>
      <c r="H3" s="2202"/>
      <c r="I3" s="2202"/>
      <c r="J3" s="2202"/>
      <c r="K3" s="2202"/>
      <c r="L3" s="2202"/>
      <c r="M3" s="2202"/>
      <c r="N3" s="2202"/>
      <c r="O3" s="2202"/>
      <c r="P3" s="2202"/>
      <c r="Q3" s="2202"/>
      <c r="R3" s="2202"/>
      <c r="S3" s="2202"/>
      <c r="T3" s="2202"/>
      <c r="U3" s="2202"/>
      <c r="V3" s="2202"/>
      <c r="W3" s="2202"/>
    </row>
    <row r="4" spans="1:24" ht="27" customHeight="1" x14ac:dyDescent="0.2">
      <c r="A4" s="2203" t="s">
        <v>291</v>
      </c>
      <c r="B4" s="2204"/>
      <c r="C4" s="2204"/>
      <c r="D4" s="138" t="s">
        <v>292</v>
      </c>
      <c r="E4" s="2207" t="s">
        <v>293</v>
      </c>
      <c r="F4" s="2208" t="s">
        <v>294</v>
      </c>
      <c r="G4" s="2209"/>
      <c r="H4" s="2209"/>
      <c r="I4" s="2210"/>
      <c r="J4" s="2211" t="s">
        <v>295</v>
      </c>
      <c r="K4" s="2212"/>
      <c r="L4" s="2213"/>
      <c r="M4" s="139" t="s">
        <v>296</v>
      </c>
      <c r="N4" s="2207" t="s">
        <v>293</v>
      </c>
      <c r="O4" s="2209" t="s">
        <v>297</v>
      </c>
      <c r="P4" s="2209"/>
      <c r="Q4" s="2210"/>
      <c r="R4" s="2211" t="s">
        <v>298</v>
      </c>
      <c r="S4" s="2222"/>
      <c r="T4" s="2223"/>
      <c r="U4" s="2211" t="s">
        <v>299</v>
      </c>
      <c r="V4" s="2222"/>
      <c r="W4" s="2230"/>
      <c r="X4" s="1273" t="s">
        <v>275</v>
      </c>
    </row>
    <row r="5" spans="1:24" ht="19.5" customHeight="1" x14ac:dyDescent="0.2">
      <c r="A5" s="2205"/>
      <c r="B5" s="2206"/>
      <c r="C5" s="2206"/>
      <c r="D5" s="140" t="s">
        <v>300</v>
      </c>
      <c r="E5" s="2206"/>
      <c r="F5" s="140" t="s">
        <v>300</v>
      </c>
      <c r="G5" s="2233" t="s">
        <v>301</v>
      </c>
      <c r="H5" s="2234"/>
      <c r="I5" s="2235"/>
      <c r="J5" s="2214"/>
      <c r="K5" s="2215"/>
      <c r="L5" s="2216"/>
      <c r="M5" s="2236" t="s">
        <v>302</v>
      </c>
      <c r="N5" s="2220"/>
      <c r="O5" s="2239" t="s">
        <v>302</v>
      </c>
      <c r="P5" s="2240"/>
      <c r="Q5" s="2236"/>
      <c r="R5" s="2224"/>
      <c r="S5" s="2225"/>
      <c r="T5" s="2226"/>
      <c r="U5" s="2224"/>
      <c r="V5" s="2225"/>
      <c r="W5" s="2231"/>
    </row>
    <row r="6" spans="1:24" ht="19.5" customHeight="1" x14ac:dyDescent="0.2">
      <c r="A6" s="2205"/>
      <c r="B6" s="2206"/>
      <c r="C6" s="2206"/>
      <c r="D6" s="141" t="s">
        <v>303</v>
      </c>
      <c r="E6" s="2206"/>
      <c r="F6" s="141" t="s">
        <v>303</v>
      </c>
      <c r="G6" s="2224"/>
      <c r="H6" s="2215"/>
      <c r="I6" s="2216"/>
      <c r="J6" s="2214"/>
      <c r="K6" s="2215"/>
      <c r="L6" s="2216"/>
      <c r="M6" s="2237"/>
      <c r="N6" s="2220"/>
      <c r="O6" s="2241"/>
      <c r="P6" s="2242"/>
      <c r="Q6" s="2237"/>
      <c r="R6" s="2224"/>
      <c r="S6" s="2225"/>
      <c r="T6" s="2226"/>
      <c r="U6" s="2224"/>
      <c r="V6" s="2225"/>
      <c r="W6" s="2231"/>
    </row>
    <row r="7" spans="1:24" ht="19.5" customHeight="1" thickBot="1" x14ac:dyDescent="0.25">
      <c r="A7" s="2205"/>
      <c r="B7" s="2206"/>
      <c r="C7" s="2206"/>
      <c r="D7" s="142" t="s">
        <v>304</v>
      </c>
      <c r="E7" s="2206"/>
      <c r="F7" s="142" t="s">
        <v>305</v>
      </c>
      <c r="G7" s="2224"/>
      <c r="H7" s="2215"/>
      <c r="I7" s="2216"/>
      <c r="J7" s="2217"/>
      <c r="K7" s="2218"/>
      <c r="L7" s="2219"/>
      <c r="M7" s="2238"/>
      <c r="N7" s="2221"/>
      <c r="O7" s="2243"/>
      <c r="P7" s="2244"/>
      <c r="Q7" s="2238"/>
      <c r="R7" s="2227"/>
      <c r="S7" s="2228"/>
      <c r="T7" s="2229"/>
      <c r="U7" s="2227"/>
      <c r="V7" s="2228"/>
      <c r="W7" s="2232"/>
    </row>
    <row r="8" spans="1:24" ht="17.899999999999999" customHeight="1" x14ac:dyDescent="0.2">
      <c r="A8" s="2191" t="s">
        <v>306</v>
      </c>
      <c r="B8" s="2193"/>
      <c r="C8" s="2194"/>
      <c r="D8" s="143"/>
      <c r="E8" s="2170" t="s">
        <v>149</v>
      </c>
      <c r="F8" s="144"/>
      <c r="G8" s="2173"/>
      <c r="H8" s="2174"/>
      <c r="I8" s="2167"/>
      <c r="J8" s="2173"/>
      <c r="K8" s="2174"/>
      <c r="L8" s="2167"/>
      <c r="M8" s="2167"/>
      <c r="N8" s="2170" t="s">
        <v>149</v>
      </c>
      <c r="O8" s="2173"/>
      <c r="P8" s="2174"/>
      <c r="Q8" s="2167"/>
      <c r="R8" s="2173"/>
      <c r="S8" s="2174"/>
      <c r="T8" s="2167"/>
      <c r="U8" s="2177">
        <f>SUM(G8,J8,O8,R8)</f>
        <v>0</v>
      </c>
      <c r="V8" s="2178"/>
      <c r="W8" s="2179"/>
    </row>
    <row r="9" spans="1:24" ht="17.899999999999999" customHeight="1" x14ac:dyDescent="0.2">
      <c r="A9" s="2181"/>
      <c r="B9" s="2185"/>
      <c r="C9" s="2186"/>
      <c r="D9" s="145"/>
      <c r="E9" s="2171"/>
      <c r="F9" s="146"/>
      <c r="G9" s="2175"/>
      <c r="H9" s="2176"/>
      <c r="I9" s="2168"/>
      <c r="J9" s="2175"/>
      <c r="K9" s="2176"/>
      <c r="L9" s="2168"/>
      <c r="M9" s="2168"/>
      <c r="N9" s="2171"/>
      <c r="O9" s="2175"/>
      <c r="P9" s="2176"/>
      <c r="Q9" s="2168"/>
      <c r="R9" s="2175"/>
      <c r="S9" s="2176"/>
      <c r="T9" s="2168"/>
      <c r="U9" s="2146"/>
      <c r="V9" s="2147"/>
      <c r="W9" s="2150"/>
    </row>
    <row r="10" spans="1:24" ht="17.899999999999999" customHeight="1" thickBot="1" x14ac:dyDescent="0.25">
      <c r="A10" s="2192"/>
      <c r="B10" s="2195"/>
      <c r="C10" s="2196"/>
      <c r="D10" s="147"/>
      <c r="E10" s="2190"/>
      <c r="F10" s="148"/>
      <c r="G10" s="149" t="s">
        <v>147</v>
      </c>
      <c r="H10" s="150"/>
      <c r="I10" s="151" t="s">
        <v>148</v>
      </c>
      <c r="J10" s="149" t="s">
        <v>147</v>
      </c>
      <c r="K10" s="150"/>
      <c r="L10" s="151" t="s">
        <v>148</v>
      </c>
      <c r="M10" s="2189"/>
      <c r="N10" s="2190"/>
      <c r="O10" s="149" t="s">
        <v>147</v>
      </c>
      <c r="P10" s="150"/>
      <c r="Q10" s="151" t="s">
        <v>148</v>
      </c>
      <c r="R10" s="149" t="s">
        <v>147</v>
      </c>
      <c r="S10" s="150"/>
      <c r="T10" s="151" t="s">
        <v>148</v>
      </c>
      <c r="U10" s="152" t="s">
        <v>147</v>
      </c>
      <c r="V10" s="153">
        <f>SUM(H10,K10,P10,S10)</f>
        <v>0</v>
      </c>
      <c r="W10" s="154" t="s">
        <v>148</v>
      </c>
    </row>
    <row r="11" spans="1:24" ht="17.899999999999999" customHeight="1" x14ac:dyDescent="0.2">
      <c r="A11" s="2180" t="s">
        <v>306</v>
      </c>
      <c r="B11" s="2183"/>
      <c r="C11" s="2184"/>
      <c r="D11" s="143"/>
      <c r="E11" s="2170" t="s">
        <v>149</v>
      </c>
      <c r="F11" s="144"/>
      <c r="G11" s="2173"/>
      <c r="H11" s="2174"/>
      <c r="I11" s="2167"/>
      <c r="J11" s="2173"/>
      <c r="K11" s="2174"/>
      <c r="L11" s="2167"/>
      <c r="M11" s="2167"/>
      <c r="N11" s="2170" t="s">
        <v>149</v>
      </c>
      <c r="O11" s="2173"/>
      <c r="P11" s="2174"/>
      <c r="Q11" s="2167"/>
      <c r="R11" s="2173"/>
      <c r="S11" s="2174"/>
      <c r="T11" s="2167"/>
      <c r="U11" s="2177">
        <f>SUM(G11,J11,O11,R11)</f>
        <v>0</v>
      </c>
      <c r="V11" s="2178"/>
      <c r="W11" s="2179"/>
    </row>
    <row r="12" spans="1:24" ht="17.899999999999999" customHeight="1" x14ac:dyDescent="0.2">
      <c r="A12" s="2181"/>
      <c r="B12" s="2185"/>
      <c r="C12" s="2186"/>
      <c r="D12" s="145"/>
      <c r="E12" s="2171"/>
      <c r="F12" s="146"/>
      <c r="G12" s="2175"/>
      <c r="H12" s="2176"/>
      <c r="I12" s="2168"/>
      <c r="J12" s="2175"/>
      <c r="K12" s="2176"/>
      <c r="L12" s="2168"/>
      <c r="M12" s="2168"/>
      <c r="N12" s="2171"/>
      <c r="O12" s="2175"/>
      <c r="P12" s="2176"/>
      <c r="Q12" s="2168"/>
      <c r="R12" s="2175"/>
      <c r="S12" s="2176"/>
      <c r="T12" s="2168"/>
      <c r="U12" s="2146"/>
      <c r="V12" s="2147"/>
      <c r="W12" s="2150"/>
    </row>
    <row r="13" spans="1:24" ht="17.899999999999999" customHeight="1" thickBot="1" x14ac:dyDescent="0.25">
      <c r="A13" s="2197"/>
      <c r="B13" s="2198"/>
      <c r="C13" s="2199"/>
      <c r="D13" s="147"/>
      <c r="E13" s="2190"/>
      <c r="F13" s="148"/>
      <c r="G13" s="149" t="s">
        <v>147</v>
      </c>
      <c r="H13" s="150"/>
      <c r="I13" s="151" t="s">
        <v>148</v>
      </c>
      <c r="J13" s="149" t="s">
        <v>147</v>
      </c>
      <c r="K13" s="150"/>
      <c r="L13" s="151" t="s">
        <v>148</v>
      </c>
      <c r="M13" s="2189"/>
      <c r="N13" s="2190"/>
      <c r="O13" s="149" t="s">
        <v>147</v>
      </c>
      <c r="P13" s="150"/>
      <c r="Q13" s="151" t="s">
        <v>148</v>
      </c>
      <c r="R13" s="149" t="s">
        <v>147</v>
      </c>
      <c r="S13" s="150"/>
      <c r="T13" s="151" t="s">
        <v>148</v>
      </c>
      <c r="U13" s="155" t="s">
        <v>147</v>
      </c>
      <c r="V13" s="153">
        <f>SUM(H13,K13,P13,S13)</f>
        <v>0</v>
      </c>
      <c r="W13" s="156" t="s">
        <v>148</v>
      </c>
    </row>
    <row r="14" spans="1:24" ht="17.899999999999999" customHeight="1" x14ac:dyDescent="0.2">
      <c r="A14" s="2191" t="s">
        <v>306</v>
      </c>
      <c r="B14" s="2193"/>
      <c r="C14" s="2194"/>
      <c r="D14" s="143"/>
      <c r="E14" s="2170" t="s">
        <v>149</v>
      </c>
      <c r="F14" s="144"/>
      <c r="G14" s="2173"/>
      <c r="H14" s="2174"/>
      <c r="I14" s="2167"/>
      <c r="J14" s="2173"/>
      <c r="K14" s="2174"/>
      <c r="L14" s="2167"/>
      <c r="M14" s="2167"/>
      <c r="N14" s="2170" t="s">
        <v>149</v>
      </c>
      <c r="O14" s="2173"/>
      <c r="P14" s="2174"/>
      <c r="Q14" s="2167"/>
      <c r="R14" s="2173"/>
      <c r="S14" s="2174"/>
      <c r="T14" s="2167"/>
      <c r="U14" s="2177">
        <f>SUM(G14,J14,O14,R14)</f>
        <v>0</v>
      </c>
      <c r="V14" s="2178"/>
      <c r="W14" s="2179"/>
    </row>
    <row r="15" spans="1:24" ht="17.899999999999999" customHeight="1" x14ac:dyDescent="0.2">
      <c r="A15" s="2181"/>
      <c r="B15" s="2185"/>
      <c r="C15" s="2186"/>
      <c r="D15" s="145"/>
      <c r="E15" s="2171"/>
      <c r="F15" s="146"/>
      <c r="G15" s="2175"/>
      <c r="H15" s="2176"/>
      <c r="I15" s="2168"/>
      <c r="J15" s="2175"/>
      <c r="K15" s="2176"/>
      <c r="L15" s="2168"/>
      <c r="M15" s="2168"/>
      <c r="N15" s="2171"/>
      <c r="O15" s="2175"/>
      <c r="P15" s="2176"/>
      <c r="Q15" s="2168"/>
      <c r="R15" s="2175"/>
      <c r="S15" s="2176"/>
      <c r="T15" s="2168"/>
      <c r="U15" s="2146"/>
      <c r="V15" s="2147"/>
      <c r="W15" s="2150"/>
    </row>
    <row r="16" spans="1:24" ht="17.899999999999999" customHeight="1" thickBot="1" x14ac:dyDescent="0.25">
      <c r="A16" s="2192"/>
      <c r="B16" s="2195"/>
      <c r="C16" s="2196"/>
      <c r="D16" s="147"/>
      <c r="E16" s="2190"/>
      <c r="F16" s="148"/>
      <c r="G16" s="149" t="s">
        <v>147</v>
      </c>
      <c r="H16" s="150"/>
      <c r="I16" s="151" t="s">
        <v>148</v>
      </c>
      <c r="J16" s="149" t="s">
        <v>147</v>
      </c>
      <c r="K16" s="150"/>
      <c r="L16" s="151" t="s">
        <v>148</v>
      </c>
      <c r="M16" s="2189"/>
      <c r="N16" s="2190"/>
      <c r="O16" s="149" t="s">
        <v>147</v>
      </c>
      <c r="P16" s="150"/>
      <c r="Q16" s="151" t="s">
        <v>148</v>
      </c>
      <c r="R16" s="149" t="s">
        <v>147</v>
      </c>
      <c r="S16" s="150"/>
      <c r="T16" s="151" t="s">
        <v>148</v>
      </c>
      <c r="U16" s="155" t="s">
        <v>147</v>
      </c>
      <c r="V16" s="153">
        <f>SUM(H16,K16,P16,S16)</f>
        <v>0</v>
      </c>
      <c r="W16" s="156" t="s">
        <v>148</v>
      </c>
    </row>
    <row r="17" spans="1:23" ht="17.899999999999999" customHeight="1" x14ac:dyDescent="0.2">
      <c r="A17" s="2191" t="s">
        <v>307</v>
      </c>
      <c r="B17" s="2193"/>
      <c r="C17" s="2194"/>
      <c r="D17" s="143"/>
      <c r="E17" s="2170" t="s">
        <v>149</v>
      </c>
      <c r="F17" s="144"/>
      <c r="G17" s="2173"/>
      <c r="H17" s="2174"/>
      <c r="I17" s="2167"/>
      <c r="J17" s="2173"/>
      <c r="K17" s="2174"/>
      <c r="L17" s="2167"/>
      <c r="M17" s="2167"/>
      <c r="N17" s="2170" t="s">
        <v>149</v>
      </c>
      <c r="O17" s="2173"/>
      <c r="P17" s="2174"/>
      <c r="Q17" s="2167"/>
      <c r="R17" s="2173"/>
      <c r="S17" s="2174"/>
      <c r="T17" s="2167"/>
      <c r="U17" s="2177">
        <f>SUM(G17,J17,O17,R17)</f>
        <v>0</v>
      </c>
      <c r="V17" s="2178"/>
      <c r="W17" s="2179"/>
    </row>
    <row r="18" spans="1:23" ht="17.899999999999999" customHeight="1" x14ac:dyDescent="0.2">
      <c r="A18" s="2181"/>
      <c r="B18" s="2185"/>
      <c r="C18" s="2186"/>
      <c r="D18" s="145"/>
      <c r="E18" s="2171"/>
      <c r="F18" s="146"/>
      <c r="G18" s="2175"/>
      <c r="H18" s="2176"/>
      <c r="I18" s="2168"/>
      <c r="J18" s="2175"/>
      <c r="K18" s="2176"/>
      <c r="L18" s="2168"/>
      <c r="M18" s="2168"/>
      <c r="N18" s="2171"/>
      <c r="O18" s="2175"/>
      <c r="P18" s="2176"/>
      <c r="Q18" s="2168"/>
      <c r="R18" s="2175"/>
      <c r="S18" s="2176"/>
      <c r="T18" s="2168"/>
      <c r="U18" s="2146"/>
      <c r="V18" s="2147"/>
      <c r="W18" s="2150"/>
    </row>
    <row r="19" spans="1:23" ht="17.899999999999999" customHeight="1" thickBot="1" x14ac:dyDescent="0.25">
      <c r="A19" s="2192"/>
      <c r="B19" s="2195"/>
      <c r="C19" s="2196"/>
      <c r="D19" s="147"/>
      <c r="E19" s="2190"/>
      <c r="F19" s="148"/>
      <c r="G19" s="149" t="s">
        <v>147</v>
      </c>
      <c r="H19" s="150"/>
      <c r="I19" s="151" t="s">
        <v>148</v>
      </c>
      <c r="J19" s="149" t="s">
        <v>147</v>
      </c>
      <c r="K19" s="150"/>
      <c r="L19" s="151" t="s">
        <v>148</v>
      </c>
      <c r="M19" s="2189"/>
      <c r="N19" s="2190"/>
      <c r="O19" s="149" t="s">
        <v>147</v>
      </c>
      <c r="P19" s="150"/>
      <c r="Q19" s="151" t="s">
        <v>148</v>
      </c>
      <c r="R19" s="149" t="s">
        <v>147</v>
      </c>
      <c r="S19" s="150"/>
      <c r="T19" s="151" t="s">
        <v>148</v>
      </c>
      <c r="U19" s="155" t="s">
        <v>147</v>
      </c>
      <c r="V19" s="153">
        <f>SUM(H19,K19,P19,S19)</f>
        <v>0</v>
      </c>
      <c r="W19" s="156" t="s">
        <v>148</v>
      </c>
    </row>
    <row r="20" spans="1:23" ht="17.899999999999999" customHeight="1" x14ac:dyDescent="0.2">
      <c r="A20" s="2180" t="s">
        <v>306</v>
      </c>
      <c r="B20" s="2183"/>
      <c r="C20" s="2184"/>
      <c r="D20" s="143"/>
      <c r="E20" s="2170" t="s">
        <v>149</v>
      </c>
      <c r="F20" s="144"/>
      <c r="G20" s="2173"/>
      <c r="H20" s="2174"/>
      <c r="I20" s="2167"/>
      <c r="J20" s="2173"/>
      <c r="K20" s="2174"/>
      <c r="L20" s="2167"/>
      <c r="M20" s="2167"/>
      <c r="N20" s="2170" t="s">
        <v>149</v>
      </c>
      <c r="O20" s="2173"/>
      <c r="P20" s="2174"/>
      <c r="Q20" s="2167"/>
      <c r="R20" s="2173"/>
      <c r="S20" s="2174"/>
      <c r="T20" s="2167"/>
      <c r="U20" s="2177">
        <f>SUM(G20,J20,O20,R20)</f>
        <v>0</v>
      </c>
      <c r="V20" s="2178"/>
      <c r="W20" s="2179"/>
    </row>
    <row r="21" spans="1:23" ht="17.899999999999999" customHeight="1" x14ac:dyDescent="0.2">
      <c r="A21" s="2181"/>
      <c r="B21" s="2185"/>
      <c r="C21" s="2186"/>
      <c r="D21" s="145"/>
      <c r="E21" s="2171"/>
      <c r="F21" s="146"/>
      <c r="G21" s="2175"/>
      <c r="H21" s="2176"/>
      <c r="I21" s="2168"/>
      <c r="J21" s="2175"/>
      <c r="K21" s="2176"/>
      <c r="L21" s="2168"/>
      <c r="M21" s="2168"/>
      <c r="N21" s="2171"/>
      <c r="O21" s="2175"/>
      <c r="P21" s="2176"/>
      <c r="Q21" s="2168"/>
      <c r="R21" s="2175"/>
      <c r="S21" s="2176"/>
      <c r="T21" s="2168"/>
      <c r="U21" s="2146"/>
      <c r="V21" s="2147"/>
      <c r="W21" s="2150"/>
    </row>
    <row r="22" spans="1:23" ht="17.899999999999999" customHeight="1" thickBot="1" x14ac:dyDescent="0.25">
      <c r="A22" s="2182"/>
      <c r="B22" s="2187"/>
      <c r="C22" s="2188"/>
      <c r="D22" s="157"/>
      <c r="E22" s="2171"/>
      <c r="F22" s="158"/>
      <c r="G22" s="159" t="s">
        <v>147</v>
      </c>
      <c r="H22" s="160"/>
      <c r="I22" s="161" t="s">
        <v>148</v>
      </c>
      <c r="J22" s="149" t="s">
        <v>147</v>
      </c>
      <c r="K22" s="150"/>
      <c r="L22" s="151" t="s">
        <v>148</v>
      </c>
      <c r="M22" s="2169"/>
      <c r="N22" s="2172"/>
      <c r="O22" s="159" t="s">
        <v>147</v>
      </c>
      <c r="P22" s="160"/>
      <c r="Q22" s="161" t="s">
        <v>148</v>
      </c>
      <c r="R22" s="149" t="s">
        <v>147</v>
      </c>
      <c r="S22" s="150"/>
      <c r="T22" s="151" t="s">
        <v>148</v>
      </c>
      <c r="U22" s="162" t="s">
        <v>147</v>
      </c>
      <c r="V22" s="153">
        <f>SUM(H22,K22,P22,S22)</f>
        <v>0</v>
      </c>
      <c r="W22" s="163" t="s">
        <v>148</v>
      </c>
    </row>
    <row r="23" spans="1:23" ht="19.5" customHeight="1" thickTop="1" x14ac:dyDescent="0.2">
      <c r="A23" s="2160" t="s">
        <v>308</v>
      </c>
      <c r="B23" s="2161"/>
      <c r="C23" s="164" t="s">
        <v>309</v>
      </c>
      <c r="D23" s="165">
        <f>SUM(D8,D11,D14,D17,D20)</f>
        <v>0</v>
      </c>
      <c r="E23" s="2141"/>
      <c r="F23" s="165">
        <f>SUM(F8,F11,F14,F17,F20)</f>
        <v>0</v>
      </c>
      <c r="G23" s="2143">
        <f>SUM(G8,G11,G14,G17,G20)</f>
        <v>0</v>
      </c>
      <c r="H23" s="2144"/>
      <c r="I23" s="2145"/>
      <c r="J23" s="2143">
        <f>SUM(J8,J11,J14,J17,J20)</f>
        <v>0</v>
      </c>
      <c r="K23" s="2144"/>
      <c r="L23" s="2145"/>
      <c r="M23" s="2145">
        <f>SUM(M8:M22)</f>
        <v>0</v>
      </c>
      <c r="N23" s="2141"/>
      <c r="O23" s="2143">
        <f>SUM(O8,O11,O14,O17,O20)</f>
        <v>0</v>
      </c>
      <c r="P23" s="2144"/>
      <c r="Q23" s="2145"/>
      <c r="R23" s="2143">
        <f>SUM(R8,R11,R14,R17,R20)</f>
        <v>0</v>
      </c>
      <c r="S23" s="2144"/>
      <c r="T23" s="2145"/>
      <c r="U23" s="2143">
        <f>SUM(U8,U11,U14,U17,U20)</f>
        <v>0</v>
      </c>
      <c r="V23" s="2144"/>
      <c r="W23" s="2149"/>
    </row>
    <row r="24" spans="1:23" ht="19.5" customHeight="1" x14ac:dyDescent="0.2">
      <c r="A24" s="2162"/>
      <c r="B24" s="2163"/>
      <c r="C24" s="166" t="s">
        <v>303</v>
      </c>
      <c r="D24" s="167">
        <f>SUM(D9,D12,D15,D18,D21)</f>
        <v>0</v>
      </c>
      <c r="E24" s="2142"/>
      <c r="F24" s="167">
        <f>SUM(F9,F12,F15,F18,F21)</f>
        <v>0</v>
      </c>
      <c r="G24" s="2146"/>
      <c r="H24" s="2147"/>
      <c r="I24" s="2148"/>
      <c r="J24" s="2146"/>
      <c r="K24" s="2147"/>
      <c r="L24" s="2148"/>
      <c r="M24" s="2148"/>
      <c r="N24" s="2142"/>
      <c r="O24" s="2146"/>
      <c r="P24" s="2147"/>
      <c r="Q24" s="2148"/>
      <c r="R24" s="2146"/>
      <c r="S24" s="2147"/>
      <c r="T24" s="2148"/>
      <c r="U24" s="2146"/>
      <c r="V24" s="2147"/>
      <c r="W24" s="2150"/>
    </row>
    <row r="25" spans="1:23" ht="19.5" customHeight="1" thickBot="1" x14ac:dyDescent="0.25">
      <c r="A25" s="2164"/>
      <c r="B25" s="2165"/>
      <c r="C25" s="168" t="s">
        <v>310</v>
      </c>
      <c r="D25" s="169">
        <f>SUM(D10,D13,D16,D19,D22)</f>
        <v>0</v>
      </c>
      <c r="E25" s="2166"/>
      <c r="F25" s="169">
        <f>SUM(F10,F13,F16,F19,F22)</f>
        <v>0</v>
      </c>
      <c r="G25" s="170" t="s">
        <v>147</v>
      </c>
      <c r="H25" s="171">
        <f>SUM(H10,H13,H16,H19,H22)</f>
        <v>0</v>
      </c>
      <c r="I25" s="172" t="s">
        <v>148</v>
      </c>
      <c r="J25" s="170" t="s">
        <v>147</v>
      </c>
      <c r="K25" s="171">
        <f>SUM(K10,K13,K16,K19,K22)</f>
        <v>0</v>
      </c>
      <c r="L25" s="172" t="s">
        <v>148</v>
      </c>
      <c r="M25" s="2148" t="e">
        <f>#REF!+B25+G25+J25</f>
        <v>#REF!</v>
      </c>
      <c r="N25" s="2142"/>
      <c r="O25" s="170" t="s">
        <v>147</v>
      </c>
      <c r="P25" s="171">
        <f>SUM(P10,P13,P16,P19,P22)</f>
        <v>0</v>
      </c>
      <c r="Q25" s="172" t="s">
        <v>148</v>
      </c>
      <c r="R25" s="170" t="s">
        <v>147</v>
      </c>
      <c r="S25" s="171">
        <f>SUM(S10,S13,S16,S19,S22)</f>
        <v>0</v>
      </c>
      <c r="T25" s="172" t="s">
        <v>148</v>
      </c>
      <c r="U25" s="1296" t="s">
        <v>147</v>
      </c>
      <c r="V25" s="1297">
        <f>SUM(V10,V13,V16,V19,V22)</f>
        <v>0</v>
      </c>
      <c r="W25" s="1298" t="s">
        <v>148</v>
      </c>
    </row>
    <row r="26" spans="1:23" ht="25.5" customHeight="1" thickTop="1" thickBot="1" x14ac:dyDescent="0.25">
      <c r="A26" s="2151" t="s">
        <v>311</v>
      </c>
      <c r="B26" s="2152"/>
      <c r="C26" s="2152"/>
      <c r="D26" s="173"/>
      <c r="E26" s="174"/>
      <c r="F26" s="173"/>
      <c r="G26" s="2153"/>
      <c r="H26" s="2154"/>
      <c r="I26" s="2155"/>
      <c r="J26" s="2153"/>
      <c r="K26" s="2154"/>
      <c r="L26" s="2155"/>
      <c r="M26" s="175"/>
      <c r="N26" s="174"/>
      <c r="O26" s="2153"/>
      <c r="P26" s="2154"/>
      <c r="Q26" s="2155"/>
      <c r="R26" s="2153"/>
      <c r="S26" s="2154"/>
      <c r="T26" s="2156"/>
      <c r="U26" s="2157">
        <f>SUM(G23,J23,O23,R23)</f>
        <v>0</v>
      </c>
      <c r="V26" s="2158"/>
      <c r="W26" s="2159"/>
    </row>
    <row r="27" spans="1:23" ht="12" customHeight="1" x14ac:dyDescent="0.2">
      <c r="A27" s="1274"/>
      <c r="B27" s="1275"/>
      <c r="C27" s="1275"/>
      <c r="D27" s="1275"/>
      <c r="E27" s="1276"/>
      <c r="F27" s="176"/>
      <c r="G27" s="1277"/>
      <c r="H27" s="1278"/>
      <c r="I27" s="1276"/>
      <c r="J27" s="176"/>
      <c r="K27" s="1277"/>
      <c r="L27" s="1276"/>
      <c r="M27" s="176"/>
      <c r="N27" s="1277"/>
      <c r="O27" s="176"/>
      <c r="P27" s="1277"/>
      <c r="Q27" s="1276"/>
      <c r="R27" s="176"/>
      <c r="S27" s="1277"/>
      <c r="T27" s="1279"/>
      <c r="U27" s="1279"/>
      <c r="V27" s="1279"/>
      <c r="W27" s="1280" t="s">
        <v>312</v>
      </c>
    </row>
    <row r="28" spans="1:23" ht="10.5" customHeight="1" x14ac:dyDescent="0.2">
      <c r="A28" s="1274"/>
      <c r="B28" s="1281" t="s">
        <v>313</v>
      </c>
      <c r="C28" s="1281" t="s">
        <v>314</v>
      </c>
      <c r="D28" s="1275"/>
      <c r="E28" s="1278"/>
      <c r="F28" s="1278"/>
      <c r="G28" s="1278"/>
      <c r="H28" s="1282"/>
      <c r="I28" s="1278"/>
      <c r="J28" s="1278"/>
      <c r="K28" s="1278"/>
      <c r="L28" s="1278"/>
      <c r="M28" s="1278"/>
      <c r="N28" s="1278"/>
      <c r="O28" s="1278"/>
      <c r="P28" s="1278"/>
      <c r="Q28" s="1283"/>
      <c r="R28" s="1283"/>
      <c r="S28" s="1283"/>
      <c r="T28" s="1279"/>
      <c r="U28" s="1279"/>
      <c r="V28" s="1279"/>
      <c r="W28" s="1276" t="s">
        <v>315</v>
      </c>
    </row>
    <row r="29" spans="1:23" ht="10.5" customHeight="1" x14ac:dyDescent="0.2">
      <c r="A29" s="1274"/>
      <c r="B29" s="1281" t="s">
        <v>313</v>
      </c>
      <c r="C29" s="1281" t="s">
        <v>316</v>
      </c>
      <c r="D29" s="1284"/>
      <c r="E29" s="1282"/>
      <c r="F29" s="1284"/>
      <c r="G29" s="1284"/>
      <c r="H29" s="1284"/>
      <c r="I29" s="1284"/>
      <c r="J29" s="1284"/>
      <c r="K29" s="1284"/>
      <c r="L29" s="1284"/>
      <c r="M29" s="1284"/>
      <c r="N29" s="1284"/>
      <c r="O29" s="1284"/>
      <c r="P29" s="1284"/>
      <c r="Q29" s="1284"/>
      <c r="R29" s="1284"/>
      <c r="S29" s="1284"/>
      <c r="T29" s="1284"/>
      <c r="U29" s="1285"/>
      <c r="V29" s="1285"/>
      <c r="W29" s="1279"/>
    </row>
    <row r="30" spans="1:23" ht="10.5" customHeight="1" x14ac:dyDescent="0.2">
      <c r="A30" s="1274"/>
      <c r="B30" s="1281" t="s">
        <v>313</v>
      </c>
      <c r="C30" s="1281" t="s">
        <v>317</v>
      </c>
      <c r="D30" s="176"/>
      <c r="E30" s="1279"/>
      <c r="F30" s="1279"/>
      <c r="G30" s="1279"/>
      <c r="H30" s="1279"/>
      <c r="I30" s="1279"/>
      <c r="J30" s="1279"/>
      <c r="K30" s="1279"/>
      <c r="L30" s="1279"/>
      <c r="M30" s="1279"/>
      <c r="N30" s="1279"/>
      <c r="O30" s="1279"/>
      <c r="P30" s="1279"/>
      <c r="Q30" s="1279"/>
      <c r="R30" s="1279"/>
      <c r="S30" s="1279"/>
      <c r="T30" s="1279"/>
      <c r="U30" s="1279"/>
      <c r="V30" s="1279"/>
      <c r="W30" s="1279"/>
    </row>
    <row r="31" spans="1:23" ht="10.5" customHeight="1" x14ac:dyDescent="0.2">
      <c r="A31" s="1274"/>
      <c r="B31" s="1277" t="s">
        <v>313</v>
      </c>
      <c r="C31" s="1277" t="s">
        <v>318</v>
      </c>
      <c r="D31" s="176"/>
      <c r="E31" s="1279"/>
      <c r="F31" s="1279"/>
      <c r="G31" s="1279"/>
      <c r="H31" s="1279"/>
      <c r="I31" s="1279"/>
      <c r="J31" s="1279"/>
      <c r="K31" s="1279"/>
      <c r="L31" s="1279"/>
      <c r="M31" s="1279"/>
      <c r="N31" s="1279"/>
      <c r="O31" s="1279"/>
      <c r="P31" s="1286"/>
      <c r="Q31" s="1279"/>
      <c r="R31" s="1279"/>
      <c r="S31" s="1279"/>
      <c r="T31" s="1279"/>
      <c r="U31" s="1279"/>
      <c r="V31" s="1279"/>
      <c r="W31" s="1279"/>
    </row>
    <row r="32" spans="1:23" ht="10.5" customHeight="1" x14ac:dyDescent="0.2">
      <c r="A32" s="1274"/>
      <c r="B32" s="1277" t="s">
        <v>319</v>
      </c>
      <c r="C32" s="1277" t="s">
        <v>320</v>
      </c>
      <c r="D32" s="176"/>
      <c r="E32" s="1279"/>
      <c r="F32" s="1279"/>
      <c r="G32" s="176"/>
      <c r="H32" s="1287"/>
      <c r="I32" s="1287"/>
      <c r="J32" s="176"/>
      <c r="K32" s="1287"/>
      <c r="L32" s="1287"/>
      <c r="M32" s="1287"/>
      <c r="N32" s="1287"/>
      <c r="O32" s="1287"/>
      <c r="P32" s="1287"/>
      <c r="Q32" s="1287"/>
      <c r="R32" s="1287"/>
      <c r="S32" s="1287"/>
      <c r="T32" s="1287"/>
      <c r="U32" s="1280"/>
      <c r="V32" s="1280"/>
      <c r="W32" s="1280"/>
    </row>
    <row r="33" spans="1:23" ht="18" customHeight="1" x14ac:dyDescent="0.2">
      <c r="A33" s="1288"/>
      <c r="B33" s="1289"/>
      <c r="C33" s="1289"/>
      <c r="D33" s="1290"/>
      <c r="E33" s="1289"/>
      <c r="F33" s="1289"/>
      <c r="G33" s="1289"/>
      <c r="H33" s="1289"/>
      <c r="I33" s="1289"/>
      <c r="J33" s="1289"/>
      <c r="K33" s="1291"/>
      <c r="L33" s="1289"/>
      <c r="M33" s="1289"/>
      <c r="N33" s="1289"/>
      <c r="O33" s="1289"/>
      <c r="P33" s="1289"/>
      <c r="Q33" s="1289"/>
      <c r="R33" s="1289"/>
      <c r="S33" s="1289"/>
      <c r="T33" s="1289"/>
      <c r="U33" s="1289"/>
      <c r="V33" s="63" t="str">
        <f>IF(基本情報!D13="","事業名：　　　　　　　　　　　　　　　　　　　　",CONCATENATE("事業名：",IF(基本情報!D13="","",基本情報!D13)))</f>
        <v>事業名：　　　　　　　　　　　　　　　　　　　　</v>
      </c>
      <c r="W33" s="1289"/>
    </row>
    <row r="34" spans="1:23" ht="6" customHeight="1" x14ac:dyDescent="0.2"/>
  </sheetData>
  <mergeCells count="79">
    <mergeCell ref="V1:W1"/>
    <mergeCell ref="A2:W2"/>
    <mergeCell ref="A3:W3"/>
    <mergeCell ref="A4:C7"/>
    <mergeCell ref="E4:E7"/>
    <mergeCell ref="F4:I4"/>
    <mergeCell ref="J4:L7"/>
    <mergeCell ref="N4:N7"/>
    <mergeCell ref="O4:Q4"/>
    <mergeCell ref="R4:T7"/>
    <mergeCell ref="U4:W7"/>
    <mergeCell ref="G5:I7"/>
    <mergeCell ref="M5:M7"/>
    <mergeCell ref="O5:Q7"/>
    <mergeCell ref="A8:A10"/>
    <mergeCell ref="B8:C10"/>
    <mergeCell ref="E8:E10"/>
    <mergeCell ref="G8:I9"/>
    <mergeCell ref="J8:L9"/>
    <mergeCell ref="M8:M10"/>
    <mergeCell ref="N8:N10"/>
    <mergeCell ref="O8:Q9"/>
    <mergeCell ref="R8:T9"/>
    <mergeCell ref="U8:W9"/>
    <mergeCell ref="A11:A13"/>
    <mergeCell ref="B11:C13"/>
    <mergeCell ref="E11:E13"/>
    <mergeCell ref="G11:I12"/>
    <mergeCell ref="J11:L12"/>
    <mergeCell ref="M11:M13"/>
    <mergeCell ref="N11:N13"/>
    <mergeCell ref="O11:Q12"/>
    <mergeCell ref="R11:T12"/>
    <mergeCell ref="U11:W12"/>
    <mergeCell ref="A14:A16"/>
    <mergeCell ref="B14:C16"/>
    <mergeCell ref="E14:E16"/>
    <mergeCell ref="G14:I15"/>
    <mergeCell ref="J14:L15"/>
    <mergeCell ref="M14:M16"/>
    <mergeCell ref="N14:N16"/>
    <mergeCell ref="O14:Q15"/>
    <mergeCell ref="R14:T15"/>
    <mergeCell ref="U14:W15"/>
    <mergeCell ref="A17:A19"/>
    <mergeCell ref="B17:C19"/>
    <mergeCell ref="E17:E19"/>
    <mergeCell ref="G17:I18"/>
    <mergeCell ref="J17:L18"/>
    <mergeCell ref="M17:M19"/>
    <mergeCell ref="N17:N19"/>
    <mergeCell ref="O17:Q18"/>
    <mergeCell ref="R17:T18"/>
    <mergeCell ref="U17:W18"/>
    <mergeCell ref="A20:A22"/>
    <mergeCell ref="B20:C22"/>
    <mergeCell ref="E20:E22"/>
    <mergeCell ref="G20:I21"/>
    <mergeCell ref="J20:L21"/>
    <mergeCell ref="M20:M22"/>
    <mergeCell ref="N20:N22"/>
    <mergeCell ref="O20:Q21"/>
    <mergeCell ref="R20:T21"/>
    <mergeCell ref="U20:W21"/>
    <mergeCell ref="N23:N25"/>
    <mergeCell ref="O23:Q24"/>
    <mergeCell ref="R23:T24"/>
    <mergeCell ref="U23:W24"/>
    <mergeCell ref="A26:C26"/>
    <mergeCell ref="G26:I26"/>
    <mergeCell ref="J26:L26"/>
    <mergeCell ref="O26:Q26"/>
    <mergeCell ref="R26:T26"/>
    <mergeCell ref="U26:W26"/>
    <mergeCell ref="A23:B25"/>
    <mergeCell ref="E23:E25"/>
    <mergeCell ref="G23:I24"/>
    <mergeCell ref="J23:L24"/>
    <mergeCell ref="M23:M25"/>
  </mergeCells>
  <phoneticPr fontId="2"/>
  <dataValidations count="1">
    <dataValidation type="list" allowBlank="1" showInputMessage="1" showErrorMessage="1" sqref="A8:A22" xr:uid="{00000000-0002-0000-0A00-000000000000}">
      <formula1>"新規,変更,申請済"</formula1>
    </dataValidation>
  </dataValidations>
  <pageMargins left="0.59055118110236227" right="0.59055118110236227" top="0.59055118110236227" bottom="0.19685039370078741" header="0" footer="0"/>
  <pageSetup paperSize="9" scale="96"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FF99"/>
  </sheetPr>
  <dimension ref="A1:P61"/>
  <sheetViews>
    <sheetView showGridLines="0" view="pageBreakPreview" zoomScaleNormal="100" zoomScaleSheetLayoutView="100" workbookViewId="0"/>
  </sheetViews>
  <sheetFormatPr defaultColWidth="9.59765625" defaultRowHeight="12" x14ac:dyDescent="0.2"/>
  <cols>
    <col min="1" max="1" width="6.59765625" style="177" customWidth="1"/>
    <col min="2" max="3" width="6.09765625" style="177" customWidth="1"/>
    <col min="4" max="4" width="6.09765625" style="201" customWidth="1"/>
    <col min="5" max="16" width="6.09765625" style="177" customWidth="1"/>
    <col min="17" max="17" width="6" style="177" customWidth="1"/>
    <col min="18" max="16384" width="9.59765625" style="177"/>
  </cols>
  <sheetData>
    <row r="1" spans="1:16" ht="15" customHeight="1" x14ac:dyDescent="0.2">
      <c r="B1" s="1300"/>
      <c r="C1" s="1300"/>
      <c r="D1" s="1300"/>
      <c r="E1" s="1300"/>
      <c r="F1" s="1300"/>
      <c r="G1" s="1300"/>
      <c r="H1" s="1300"/>
      <c r="I1" s="1300"/>
      <c r="J1" s="1300"/>
      <c r="K1" s="1300"/>
      <c r="L1" s="1300"/>
      <c r="M1" s="1300"/>
      <c r="N1" s="1300"/>
      <c r="O1" s="1292" t="s">
        <v>321</v>
      </c>
    </row>
    <row r="2" spans="1:16" ht="21" customHeight="1" x14ac:dyDescent="0.2">
      <c r="A2" s="2300" t="s">
        <v>322</v>
      </c>
      <c r="B2" s="2300"/>
      <c r="C2" s="2300"/>
      <c r="D2" s="2300"/>
      <c r="E2" s="2300"/>
      <c r="F2" s="2300"/>
      <c r="G2" s="2300"/>
      <c r="H2" s="2300"/>
      <c r="I2" s="2300"/>
      <c r="J2" s="2300"/>
      <c r="K2" s="2300"/>
      <c r="L2" s="2300"/>
      <c r="M2" s="2300"/>
      <c r="N2" s="2300"/>
      <c r="O2" s="2300"/>
      <c r="P2" s="1273" t="s">
        <v>275</v>
      </c>
    </row>
    <row r="3" spans="1:16" ht="14.5" thickBot="1" x14ac:dyDescent="0.25">
      <c r="A3" s="2301" t="s">
        <v>290</v>
      </c>
      <c r="B3" s="2301"/>
      <c r="C3" s="2301"/>
      <c r="D3" s="2301"/>
      <c r="E3" s="2301"/>
      <c r="F3" s="2301"/>
      <c r="G3" s="2301"/>
      <c r="H3" s="2301"/>
      <c r="I3" s="2301"/>
      <c r="J3" s="2301"/>
      <c r="K3" s="2301"/>
      <c r="L3" s="2301"/>
      <c r="M3" s="2301"/>
      <c r="N3" s="2301"/>
      <c r="O3" s="2301"/>
    </row>
    <row r="4" spans="1:16" ht="18" customHeight="1" thickBot="1" x14ac:dyDescent="0.25">
      <c r="A4" s="178" t="s">
        <v>323</v>
      </c>
      <c r="B4" s="2302" t="s">
        <v>324</v>
      </c>
      <c r="C4" s="2302"/>
      <c r="D4" s="2302"/>
      <c r="E4" s="2302"/>
      <c r="F4" s="2302"/>
      <c r="G4" s="2302"/>
      <c r="H4" s="2302"/>
      <c r="I4" s="2302"/>
      <c r="J4" s="2302"/>
      <c r="K4" s="2302"/>
      <c r="L4" s="2302"/>
      <c r="M4" s="2302"/>
      <c r="N4" s="2302"/>
      <c r="O4" s="2303"/>
    </row>
    <row r="5" spans="1:16" ht="11.15" customHeight="1" x14ac:dyDescent="0.2">
      <c r="A5" s="2280"/>
      <c r="B5" s="2283" t="s">
        <v>325</v>
      </c>
      <c r="C5" s="2284"/>
      <c r="D5" s="2285"/>
      <c r="E5" s="179" t="s">
        <v>326</v>
      </c>
      <c r="F5" s="2289"/>
      <c r="G5" s="2289"/>
      <c r="H5" s="2289"/>
      <c r="I5" s="2289"/>
      <c r="J5" s="2289"/>
      <c r="K5" s="2289"/>
      <c r="L5" s="2289"/>
      <c r="M5" s="2289"/>
      <c r="N5" s="2289"/>
      <c r="O5" s="2290"/>
    </row>
    <row r="6" spans="1:16" ht="16" customHeight="1" x14ac:dyDescent="0.2">
      <c r="A6" s="2281"/>
      <c r="B6" s="2286"/>
      <c r="C6" s="2287"/>
      <c r="D6" s="2288"/>
      <c r="E6" s="2274"/>
      <c r="F6" s="2291"/>
      <c r="G6" s="2291"/>
      <c r="H6" s="2291"/>
      <c r="I6" s="2291"/>
      <c r="J6" s="2291"/>
      <c r="K6" s="2291"/>
      <c r="L6" s="2291"/>
      <c r="M6" s="2291"/>
      <c r="N6" s="2291"/>
      <c r="O6" s="2292"/>
    </row>
    <row r="7" spans="1:16" ht="11.15" customHeight="1" x14ac:dyDescent="0.2">
      <c r="A7" s="2281"/>
      <c r="B7" s="2293" t="s">
        <v>327</v>
      </c>
      <c r="C7" s="2294"/>
      <c r="D7" s="2295"/>
      <c r="E7" s="180" t="s">
        <v>326</v>
      </c>
      <c r="F7" s="2289"/>
      <c r="G7" s="2289"/>
      <c r="H7" s="2289"/>
      <c r="I7" s="2289"/>
      <c r="J7" s="2289"/>
      <c r="K7" s="2289"/>
      <c r="L7" s="2289"/>
      <c r="M7" s="2289"/>
      <c r="N7" s="2289"/>
      <c r="O7" s="2290"/>
    </row>
    <row r="8" spans="1:16" ht="16" customHeight="1" x14ac:dyDescent="0.2">
      <c r="A8" s="2281"/>
      <c r="B8" s="2293"/>
      <c r="C8" s="2294"/>
      <c r="D8" s="2295"/>
      <c r="E8" s="2274" t="s">
        <v>134</v>
      </c>
      <c r="F8" s="2275"/>
      <c r="G8" s="2275"/>
      <c r="H8" s="2275"/>
      <c r="I8" s="2275"/>
      <c r="J8" s="2275"/>
      <c r="K8" s="2275"/>
      <c r="L8" s="2275"/>
      <c r="M8" s="2275"/>
      <c r="N8" s="2275"/>
      <c r="O8" s="2276"/>
    </row>
    <row r="9" spans="1:16" ht="18" customHeight="1" x14ac:dyDescent="0.2">
      <c r="A9" s="2281"/>
      <c r="B9" s="2293" t="s">
        <v>328</v>
      </c>
      <c r="C9" s="2294"/>
      <c r="D9" s="2295"/>
      <c r="E9" s="2293" t="s">
        <v>329</v>
      </c>
      <c r="F9" s="2294"/>
      <c r="G9" s="181" t="s">
        <v>1343</v>
      </c>
      <c r="H9" s="182" t="s">
        <v>330</v>
      </c>
      <c r="I9" s="182" t="s">
        <v>331</v>
      </c>
      <c r="J9" s="183" t="s">
        <v>332</v>
      </c>
      <c r="K9" s="184" t="s">
        <v>97</v>
      </c>
      <c r="L9" s="181" t="s">
        <v>1343</v>
      </c>
      <c r="M9" s="182" t="s">
        <v>330</v>
      </c>
      <c r="N9" s="182" t="s">
        <v>331</v>
      </c>
      <c r="O9" s="185" t="s">
        <v>333</v>
      </c>
    </row>
    <row r="10" spans="1:16" ht="12" customHeight="1" x14ac:dyDescent="0.2">
      <c r="A10" s="2281"/>
      <c r="B10" s="2296" t="s">
        <v>334</v>
      </c>
      <c r="C10" s="2297"/>
      <c r="D10" s="2298"/>
      <c r="E10" s="186" t="s">
        <v>163</v>
      </c>
      <c r="F10" s="187" t="s">
        <v>164</v>
      </c>
      <c r="G10" s="188"/>
      <c r="H10" s="188" t="s">
        <v>163</v>
      </c>
      <c r="I10" s="189" t="s">
        <v>165</v>
      </c>
      <c r="J10" s="190"/>
      <c r="K10" s="190"/>
      <c r="L10" s="188"/>
      <c r="M10" s="188"/>
      <c r="N10" s="188"/>
      <c r="O10" s="191"/>
    </row>
    <row r="11" spans="1:16" ht="13.4" customHeight="1" x14ac:dyDescent="0.2">
      <c r="A11" s="2281"/>
      <c r="B11" s="2286"/>
      <c r="C11" s="2287"/>
      <c r="D11" s="2288"/>
      <c r="E11" s="2274"/>
      <c r="F11" s="2275"/>
      <c r="G11" s="2275"/>
      <c r="H11" s="2275"/>
      <c r="I11" s="2275"/>
      <c r="J11" s="2275"/>
      <c r="K11" s="2275"/>
      <c r="L11" s="2275"/>
      <c r="M11" s="2275"/>
      <c r="N11" s="2275"/>
      <c r="O11" s="2276"/>
    </row>
    <row r="12" spans="1:16" ht="12" customHeight="1" x14ac:dyDescent="0.2">
      <c r="A12" s="2281"/>
      <c r="B12" s="2299" t="s">
        <v>335</v>
      </c>
      <c r="C12" s="2297"/>
      <c r="D12" s="2298"/>
      <c r="E12" s="186" t="s">
        <v>163</v>
      </c>
      <c r="F12" s="187" t="s">
        <v>164</v>
      </c>
      <c r="G12" s="188"/>
      <c r="H12" s="188" t="s">
        <v>163</v>
      </c>
      <c r="I12" s="189" t="s">
        <v>165</v>
      </c>
      <c r="J12" s="190"/>
      <c r="K12" s="190"/>
      <c r="L12" s="188"/>
      <c r="M12" s="188"/>
      <c r="N12" s="188"/>
      <c r="O12" s="191"/>
    </row>
    <row r="13" spans="1:16" ht="13.4" customHeight="1" x14ac:dyDescent="0.2">
      <c r="A13" s="2281"/>
      <c r="B13" s="2286"/>
      <c r="C13" s="2287"/>
      <c r="D13" s="2288"/>
      <c r="E13" s="2274"/>
      <c r="F13" s="2275"/>
      <c r="G13" s="2275"/>
      <c r="H13" s="2275"/>
      <c r="I13" s="2275"/>
      <c r="J13" s="2275"/>
      <c r="K13" s="2275"/>
      <c r="L13" s="2275"/>
      <c r="M13" s="2275"/>
      <c r="N13" s="2275"/>
      <c r="O13" s="2276"/>
    </row>
    <row r="14" spans="1:16" ht="13.4" customHeight="1" x14ac:dyDescent="0.2">
      <c r="A14" s="2281"/>
      <c r="B14" s="2260" t="s">
        <v>336</v>
      </c>
      <c r="C14" s="2261"/>
      <c r="D14" s="2262"/>
      <c r="E14" s="192" t="s">
        <v>337</v>
      </c>
      <c r="F14" s="2266"/>
      <c r="G14" s="2266"/>
      <c r="H14" s="2266"/>
      <c r="I14" s="2266"/>
      <c r="J14" s="2266"/>
      <c r="K14" s="2266"/>
      <c r="L14" s="2266"/>
      <c r="M14" s="2266"/>
      <c r="N14" s="2266"/>
      <c r="O14" s="2267"/>
    </row>
    <row r="15" spans="1:16" ht="13.4" customHeight="1" x14ac:dyDescent="0.2">
      <c r="A15" s="2281"/>
      <c r="B15" s="2277"/>
      <c r="C15" s="2278"/>
      <c r="D15" s="2279"/>
      <c r="E15" s="193" t="s">
        <v>337</v>
      </c>
      <c r="F15" s="2256"/>
      <c r="G15" s="2256"/>
      <c r="H15" s="2256"/>
      <c r="I15" s="2256"/>
      <c r="J15" s="2256"/>
      <c r="K15" s="2256"/>
      <c r="L15" s="2256"/>
      <c r="M15" s="2256"/>
      <c r="N15" s="2256"/>
      <c r="O15" s="2257"/>
    </row>
    <row r="16" spans="1:16" ht="13.4" customHeight="1" x14ac:dyDescent="0.2">
      <c r="A16" s="2281"/>
      <c r="B16" s="2263"/>
      <c r="C16" s="2264"/>
      <c r="D16" s="2265"/>
      <c r="E16" s="194" t="s">
        <v>337</v>
      </c>
      <c r="F16" s="2268"/>
      <c r="G16" s="2268"/>
      <c r="H16" s="2268"/>
      <c r="I16" s="2268"/>
      <c r="J16" s="2268"/>
      <c r="K16" s="2268"/>
      <c r="L16" s="2268"/>
      <c r="M16" s="2268"/>
      <c r="N16" s="2268"/>
      <c r="O16" s="2269"/>
    </row>
    <row r="17" spans="1:15" ht="13.4" customHeight="1" x14ac:dyDescent="0.2">
      <c r="A17" s="2281"/>
      <c r="B17" s="2260" t="s">
        <v>338</v>
      </c>
      <c r="C17" s="2261"/>
      <c r="D17" s="2262"/>
      <c r="E17" s="192" t="s">
        <v>337</v>
      </c>
      <c r="F17" s="2266"/>
      <c r="G17" s="2266"/>
      <c r="H17" s="2266"/>
      <c r="I17" s="2266"/>
      <c r="J17" s="2266"/>
      <c r="K17" s="2266"/>
      <c r="L17" s="2266"/>
      <c r="M17" s="2266"/>
      <c r="N17" s="2266"/>
      <c r="O17" s="2267"/>
    </row>
    <row r="18" spans="1:15" ht="13.4" customHeight="1" x14ac:dyDescent="0.2">
      <c r="A18" s="2281"/>
      <c r="B18" s="2263"/>
      <c r="C18" s="2264"/>
      <c r="D18" s="2265"/>
      <c r="E18" s="193" t="s">
        <v>337</v>
      </c>
      <c r="F18" s="2268"/>
      <c r="G18" s="2268"/>
      <c r="H18" s="2268"/>
      <c r="I18" s="2268"/>
      <c r="J18" s="2268"/>
      <c r="K18" s="2268"/>
      <c r="L18" s="2268"/>
      <c r="M18" s="2268"/>
      <c r="N18" s="2268"/>
      <c r="O18" s="2269"/>
    </row>
    <row r="19" spans="1:15" ht="12" customHeight="1" x14ac:dyDescent="0.2">
      <c r="A19" s="2281"/>
      <c r="B19" s="2270" t="s">
        <v>339</v>
      </c>
      <c r="C19" s="2271"/>
      <c r="D19" s="2272"/>
      <c r="E19" s="195" t="s">
        <v>163</v>
      </c>
      <c r="F19" s="196" t="s">
        <v>164</v>
      </c>
      <c r="G19" s="188" t="s">
        <v>147</v>
      </c>
      <c r="H19" s="2273" t="s">
        <v>340</v>
      </c>
      <c r="I19" s="2273"/>
      <c r="J19" s="2273"/>
      <c r="K19" s="2273"/>
      <c r="L19" s="187" t="s">
        <v>151</v>
      </c>
      <c r="M19" s="182" t="s">
        <v>163</v>
      </c>
      <c r="N19" s="197" t="s">
        <v>165</v>
      </c>
      <c r="O19" s="198"/>
    </row>
    <row r="20" spans="1:15" ht="13.4" customHeight="1" x14ac:dyDescent="0.2">
      <c r="A20" s="2281"/>
      <c r="B20" s="2245" t="s">
        <v>341</v>
      </c>
      <c r="C20" s="2246"/>
      <c r="D20" s="2247"/>
      <c r="E20" s="199" t="s">
        <v>337</v>
      </c>
      <c r="F20" s="2254"/>
      <c r="G20" s="2254"/>
      <c r="H20" s="2254"/>
      <c r="I20" s="2254"/>
      <c r="J20" s="2254"/>
      <c r="K20" s="2254"/>
      <c r="L20" s="2254"/>
      <c r="M20" s="2254"/>
      <c r="N20" s="2254"/>
      <c r="O20" s="2255"/>
    </row>
    <row r="21" spans="1:15" ht="13.4" customHeight="1" x14ac:dyDescent="0.2">
      <c r="A21" s="2281"/>
      <c r="B21" s="2248"/>
      <c r="C21" s="2249"/>
      <c r="D21" s="2250"/>
      <c r="E21" s="193" t="s">
        <v>337</v>
      </c>
      <c r="F21" s="2256"/>
      <c r="G21" s="2256"/>
      <c r="H21" s="2256"/>
      <c r="I21" s="2256"/>
      <c r="J21" s="2256"/>
      <c r="K21" s="2256"/>
      <c r="L21" s="2256"/>
      <c r="M21" s="2256"/>
      <c r="N21" s="2256"/>
      <c r="O21" s="2257"/>
    </row>
    <row r="22" spans="1:15" ht="13.4" customHeight="1" thickBot="1" x14ac:dyDescent="0.25">
      <c r="A22" s="2282"/>
      <c r="B22" s="2251"/>
      <c r="C22" s="2252"/>
      <c r="D22" s="2253"/>
      <c r="E22" s="200" t="s">
        <v>337</v>
      </c>
      <c r="F22" s="2258"/>
      <c r="G22" s="2258"/>
      <c r="H22" s="2258"/>
      <c r="I22" s="2258"/>
      <c r="J22" s="2258"/>
      <c r="K22" s="2258"/>
      <c r="L22" s="2258"/>
      <c r="M22" s="2258"/>
      <c r="N22" s="2258"/>
      <c r="O22" s="2259"/>
    </row>
    <row r="23" spans="1:15" ht="11.15" customHeight="1" x14ac:dyDescent="0.2">
      <c r="A23" s="2280"/>
      <c r="B23" s="2283" t="s">
        <v>325</v>
      </c>
      <c r="C23" s="2284"/>
      <c r="D23" s="2285"/>
      <c r="E23" s="179" t="s">
        <v>326</v>
      </c>
      <c r="F23" s="2289"/>
      <c r="G23" s="2289"/>
      <c r="H23" s="2289"/>
      <c r="I23" s="2289"/>
      <c r="J23" s="2289"/>
      <c r="K23" s="2289"/>
      <c r="L23" s="2289"/>
      <c r="M23" s="2289"/>
      <c r="N23" s="2289"/>
      <c r="O23" s="2290"/>
    </row>
    <row r="24" spans="1:15" ht="15.75" customHeight="1" x14ac:dyDescent="0.2">
      <c r="A24" s="2281"/>
      <c r="B24" s="2286"/>
      <c r="C24" s="2287"/>
      <c r="D24" s="2288"/>
      <c r="E24" s="2274"/>
      <c r="F24" s="2291"/>
      <c r="G24" s="2291"/>
      <c r="H24" s="2291"/>
      <c r="I24" s="2291"/>
      <c r="J24" s="2291"/>
      <c r="K24" s="2291"/>
      <c r="L24" s="2291"/>
      <c r="M24" s="2291"/>
      <c r="N24" s="2291"/>
      <c r="O24" s="2292"/>
    </row>
    <row r="25" spans="1:15" ht="11.15" customHeight="1" x14ac:dyDescent="0.2">
      <c r="A25" s="2281"/>
      <c r="B25" s="2293" t="s">
        <v>327</v>
      </c>
      <c r="C25" s="2294"/>
      <c r="D25" s="2295"/>
      <c r="E25" s="180" t="s">
        <v>326</v>
      </c>
      <c r="F25" s="2289"/>
      <c r="G25" s="2289"/>
      <c r="H25" s="2289"/>
      <c r="I25" s="2289"/>
      <c r="J25" s="2289"/>
      <c r="K25" s="2289"/>
      <c r="L25" s="2289"/>
      <c r="M25" s="2289"/>
      <c r="N25" s="2289"/>
      <c r="O25" s="2290"/>
    </row>
    <row r="26" spans="1:15" ht="16" customHeight="1" x14ac:dyDescent="0.2">
      <c r="A26" s="2281"/>
      <c r="B26" s="2293"/>
      <c r="C26" s="2294"/>
      <c r="D26" s="2295"/>
      <c r="E26" s="2274" t="s">
        <v>134</v>
      </c>
      <c r="F26" s="2275"/>
      <c r="G26" s="2275"/>
      <c r="H26" s="2275"/>
      <c r="I26" s="2275"/>
      <c r="J26" s="2275"/>
      <c r="K26" s="2275"/>
      <c r="L26" s="2275"/>
      <c r="M26" s="2275"/>
      <c r="N26" s="2275"/>
      <c r="O26" s="2276"/>
    </row>
    <row r="27" spans="1:15" ht="18" customHeight="1" x14ac:dyDescent="0.2">
      <c r="A27" s="2281"/>
      <c r="B27" s="2293" t="s">
        <v>328</v>
      </c>
      <c r="C27" s="2294"/>
      <c r="D27" s="2295"/>
      <c r="E27" s="2293" t="s">
        <v>329</v>
      </c>
      <c r="F27" s="2294"/>
      <c r="G27" s="181" t="s">
        <v>1343</v>
      </c>
      <c r="H27" s="182" t="s">
        <v>330</v>
      </c>
      <c r="I27" s="182" t="s">
        <v>331</v>
      </c>
      <c r="J27" s="183" t="s">
        <v>332</v>
      </c>
      <c r="K27" s="184" t="s">
        <v>97</v>
      </c>
      <c r="L27" s="181" t="s">
        <v>1343</v>
      </c>
      <c r="M27" s="182" t="s">
        <v>330</v>
      </c>
      <c r="N27" s="182" t="s">
        <v>331</v>
      </c>
      <c r="O27" s="185" t="s">
        <v>333</v>
      </c>
    </row>
    <row r="28" spans="1:15" ht="12" customHeight="1" x14ac:dyDescent="0.2">
      <c r="A28" s="2281"/>
      <c r="B28" s="2296" t="s">
        <v>334</v>
      </c>
      <c r="C28" s="2297"/>
      <c r="D28" s="2298"/>
      <c r="E28" s="186" t="s">
        <v>163</v>
      </c>
      <c r="F28" s="187" t="s">
        <v>164</v>
      </c>
      <c r="G28" s="188"/>
      <c r="H28" s="188" t="s">
        <v>163</v>
      </c>
      <c r="I28" s="189" t="s">
        <v>165</v>
      </c>
      <c r="J28" s="190"/>
      <c r="K28" s="190"/>
      <c r="L28" s="188"/>
      <c r="M28" s="188"/>
      <c r="N28" s="188"/>
      <c r="O28" s="191"/>
    </row>
    <row r="29" spans="1:15" ht="13.4" customHeight="1" x14ac:dyDescent="0.2">
      <c r="A29" s="2281"/>
      <c r="B29" s="2286"/>
      <c r="C29" s="2287"/>
      <c r="D29" s="2288"/>
      <c r="E29" s="2274"/>
      <c r="F29" s="2275"/>
      <c r="G29" s="2275"/>
      <c r="H29" s="2275"/>
      <c r="I29" s="2275"/>
      <c r="J29" s="2275"/>
      <c r="K29" s="2275"/>
      <c r="L29" s="2275"/>
      <c r="M29" s="2275"/>
      <c r="N29" s="2275"/>
      <c r="O29" s="2276"/>
    </row>
    <row r="30" spans="1:15" ht="12" customHeight="1" x14ac:dyDescent="0.2">
      <c r="A30" s="2281"/>
      <c r="B30" s="2299" t="s">
        <v>335</v>
      </c>
      <c r="C30" s="2297"/>
      <c r="D30" s="2298"/>
      <c r="E30" s="186" t="s">
        <v>163</v>
      </c>
      <c r="F30" s="187" t="s">
        <v>164</v>
      </c>
      <c r="G30" s="188"/>
      <c r="H30" s="188" t="s">
        <v>163</v>
      </c>
      <c r="I30" s="189" t="s">
        <v>165</v>
      </c>
      <c r="J30" s="190"/>
      <c r="K30" s="190"/>
      <c r="L30" s="188"/>
      <c r="M30" s="188"/>
      <c r="N30" s="188"/>
      <c r="O30" s="191"/>
    </row>
    <row r="31" spans="1:15" ht="13.4" customHeight="1" x14ac:dyDescent="0.2">
      <c r="A31" s="2281"/>
      <c r="B31" s="2286"/>
      <c r="C31" s="2287"/>
      <c r="D31" s="2288"/>
      <c r="E31" s="2274"/>
      <c r="F31" s="2275"/>
      <c r="G31" s="2275"/>
      <c r="H31" s="2275"/>
      <c r="I31" s="2275"/>
      <c r="J31" s="2275"/>
      <c r="K31" s="2275"/>
      <c r="L31" s="2275"/>
      <c r="M31" s="2275"/>
      <c r="N31" s="2275"/>
      <c r="O31" s="2276"/>
    </row>
    <row r="32" spans="1:15" ht="13.4" customHeight="1" x14ac:dyDescent="0.2">
      <c r="A32" s="2281"/>
      <c r="B32" s="2260" t="s">
        <v>336</v>
      </c>
      <c r="C32" s="2261"/>
      <c r="D32" s="2262"/>
      <c r="E32" s="192" t="s">
        <v>337</v>
      </c>
      <c r="F32" s="2266"/>
      <c r="G32" s="2266"/>
      <c r="H32" s="2266"/>
      <c r="I32" s="2266"/>
      <c r="J32" s="2266"/>
      <c r="K32" s="2266"/>
      <c r="L32" s="2266"/>
      <c r="M32" s="2266"/>
      <c r="N32" s="2266"/>
      <c r="O32" s="2267"/>
    </row>
    <row r="33" spans="1:15" ht="13.4" customHeight="1" x14ac:dyDescent="0.2">
      <c r="A33" s="2281"/>
      <c r="B33" s="2277"/>
      <c r="C33" s="2278"/>
      <c r="D33" s="2279"/>
      <c r="E33" s="193" t="s">
        <v>337</v>
      </c>
      <c r="F33" s="2256"/>
      <c r="G33" s="2256"/>
      <c r="H33" s="2256"/>
      <c r="I33" s="2256"/>
      <c r="J33" s="2256"/>
      <c r="K33" s="2256"/>
      <c r="L33" s="2256"/>
      <c r="M33" s="2256"/>
      <c r="N33" s="2256"/>
      <c r="O33" s="2257"/>
    </row>
    <row r="34" spans="1:15" ht="13.4" customHeight="1" x14ac:dyDescent="0.2">
      <c r="A34" s="2281"/>
      <c r="B34" s="2263"/>
      <c r="C34" s="2264"/>
      <c r="D34" s="2265"/>
      <c r="E34" s="194" t="s">
        <v>337</v>
      </c>
      <c r="F34" s="2268"/>
      <c r="G34" s="2268"/>
      <c r="H34" s="2268"/>
      <c r="I34" s="2268"/>
      <c r="J34" s="2268"/>
      <c r="K34" s="2268"/>
      <c r="L34" s="2268"/>
      <c r="M34" s="2268"/>
      <c r="N34" s="2268"/>
      <c r="O34" s="2269"/>
    </row>
    <row r="35" spans="1:15" ht="13.4" customHeight="1" x14ac:dyDescent="0.2">
      <c r="A35" s="2281"/>
      <c r="B35" s="2260" t="s">
        <v>338</v>
      </c>
      <c r="C35" s="2261"/>
      <c r="D35" s="2262"/>
      <c r="E35" s="192" t="s">
        <v>337</v>
      </c>
      <c r="F35" s="2266"/>
      <c r="G35" s="2266"/>
      <c r="H35" s="2266"/>
      <c r="I35" s="2266"/>
      <c r="J35" s="2266"/>
      <c r="K35" s="2266"/>
      <c r="L35" s="2266"/>
      <c r="M35" s="2266"/>
      <c r="N35" s="2266"/>
      <c r="O35" s="2267"/>
    </row>
    <row r="36" spans="1:15" ht="13.4" customHeight="1" x14ac:dyDescent="0.2">
      <c r="A36" s="2281"/>
      <c r="B36" s="2263"/>
      <c r="C36" s="2264"/>
      <c r="D36" s="2265"/>
      <c r="E36" s="193" t="s">
        <v>337</v>
      </c>
      <c r="F36" s="2268"/>
      <c r="G36" s="2268"/>
      <c r="H36" s="2268"/>
      <c r="I36" s="2268"/>
      <c r="J36" s="2268"/>
      <c r="K36" s="2268"/>
      <c r="L36" s="2268"/>
      <c r="M36" s="2268"/>
      <c r="N36" s="2268"/>
      <c r="O36" s="2269"/>
    </row>
    <row r="37" spans="1:15" ht="12" customHeight="1" x14ac:dyDescent="0.2">
      <c r="A37" s="2281"/>
      <c r="B37" s="2270" t="s">
        <v>339</v>
      </c>
      <c r="C37" s="2271"/>
      <c r="D37" s="2272"/>
      <c r="E37" s="195" t="s">
        <v>163</v>
      </c>
      <c r="F37" s="196" t="s">
        <v>164</v>
      </c>
      <c r="G37" s="188" t="s">
        <v>147</v>
      </c>
      <c r="H37" s="2273" t="s">
        <v>340</v>
      </c>
      <c r="I37" s="2273"/>
      <c r="J37" s="2273"/>
      <c r="K37" s="2273"/>
      <c r="L37" s="187" t="s">
        <v>151</v>
      </c>
      <c r="M37" s="182" t="s">
        <v>163</v>
      </c>
      <c r="N37" s="197" t="s">
        <v>165</v>
      </c>
      <c r="O37" s="198"/>
    </row>
    <row r="38" spans="1:15" ht="13.4" customHeight="1" x14ac:dyDescent="0.2">
      <c r="A38" s="2281"/>
      <c r="B38" s="2245" t="s">
        <v>341</v>
      </c>
      <c r="C38" s="2246"/>
      <c r="D38" s="2247"/>
      <c r="E38" s="199" t="s">
        <v>337</v>
      </c>
      <c r="F38" s="2254"/>
      <c r="G38" s="2254"/>
      <c r="H38" s="2254"/>
      <c r="I38" s="2254"/>
      <c r="J38" s="2254"/>
      <c r="K38" s="2254"/>
      <c r="L38" s="2254"/>
      <c r="M38" s="2254"/>
      <c r="N38" s="2254"/>
      <c r="O38" s="2255"/>
    </row>
    <row r="39" spans="1:15" ht="13.4" customHeight="1" x14ac:dyDescent="0.2">
      <c r="A39" s="2281"/>
      <c r="B39" s="2248"/>
      <c r="C39" s="2249"/>
      <c r="D39" s="2250"/>
      <c r="E39" s="193" t="s">
        <v>337</v>
      </c>
      <c r="F39" s="2256"/>
      <c r="G39" s="2256"/>
      <c r="H39" s="2256"/>
      <c r="I39" s="2256"/>
      <c r="J39" s="2256"/>
      <c r="K39" s="2256"/>
      <c r="L39" s="2256"/>
      <c r="M39" s="2256"/>
      <c r="N39" s="2256"/>
      <c r="O39" s="2257"/>
    </row>
    <row r="40" spans="1:15" ht="13.4" customHeight="1" thickBot="1" x14ac:dyDescent="0.25">
      <c r="A40" s="2282"/>
      <c r="B40" s="2251"/>
      <c r="C40" s="2252"/>
      <c r="D40" s="2253"/>
      <c r="E40" s="200" t="s">
        <v>337</v>
      </c>
      <c r="F40" s="2258"/>
      <c r="G40" s="2258"/>
      <c r="H40" s="2258"/>
      <c r="I40" s="2258"/>
      <c r="J40" s="2258"/>
      <c r="K40" s="2258"/>
      <c r="L40" s="2258"/>
      <c r="M40" s="2258"/>
      <c r="N40" s="2258"/>
      <c r="O40" s="2259"/>
    </row>
    <row r="41" spans="1:15" ht="10.5" customHeight="1" x14ac:dyDescent="0.2">
      <c r="A41" s="2280"/>
      <c r="B41" s="2283" t="s">
        <v>325</v>
      </c>
      <c r="C41" s="2284"/>
      <c r="D41" s="2285"/>
      <c r="E41" s="179" t="s">
        <v>326</v>
      </c>
      <c r="F41" s="2289"/>
      <c r="G41" s="2289"/>
      <c r="H41" s="2289"/>
      <c r="I41" s="2289"/>
      <c r="J41" s="2289"/>
      <c r="K41" s="2289"/>
      <c r="L41" s="2289"/>
      <c r="M41" s="2289"/>
      <c r="N41" s="2289"/>
      <c r="O41" s="2290"/>
    </row>
    <row r="42" spans="1:15" ht="16" customHeight="1" x14ac:dyDescent="0.2">
      <c r="A42" s="2281"/>
      <c r="B42" s="2286"/>
      <c r="C42" s="2287"/>
      <c r="D42" s="2288"/>
      <c r="E42" s="2274"/>
      <c r="F42" s="2291"/>
      <c r="G42" s="2291"/>
      <c r="H42" s="2291"/>
      <c r="I42" s="2291"/>
      <c r="J42" s="2291"/>
      <c r="K42" s="2291"/>
      <c r="L42" s="2291"/>
      <c r="M42" s="2291"/>
      <c r="N42" s="2291"/>
      <c r="O42" s="2292"/>
    </row>
    <row r="43" spans="1:15" ht="10.5" customHeight="1" x14ac:dyDescent="0.2">
      <c r="A43" s="2281"/>
      <c r="B43" s="2293" t="s">
        <v>327</v>
      </c>
      <c r="C43" s="2294"/>
      <c r="D43" s="2295"/>
      <c r="E43" s="180" t="s">
        <v>326</v>
      </c>
      <c r="F43" s="2289"/>
      <c r="G43" s="2289"/>
      <c r="H43" s="2289"/>
      <c r="I43" s="2289"/>
      <c r="J43" s="2289"/>
      <c r="K43" s="2289"/>
      <c r="L43" s="2289"/>
      <c r="M43" s="2289"/>
      <c r="N43" s="2289"/>
      <c r="O43" s="2290"/>
    </row>
    <row r="44" spans="1:15" ht="16" customHeight="1" x14ac:dyDescent="0.2">
      <c r="A44" s="2281"/>
      <c r="B44" s="2293"/>
      <c r="C44" s="2294"/>
      <c r="D44" s="2295"/>
      <c r="E44" s="2274" t="s">
        <v>134</v>
      </c>
      <c r="F44" s="2275"/>
      <c r="G44" s="2275"/>
      <c r="H44" s="2275"/>
      <c r="I44" s="2275"/>
      <c r="J44" s="2275"/>
      <c r="K44" s="2275"/>
      <c r="L44" s="2275"/>
      <c r="M44" s="2275"/>
      <c r="N44" s="2275"/>
      <c r="O44" s="2276"/>
    </row>
    <row r="45" spans="1:15" ht="18" customHeight="1" x14ac:dyDescent="0.2">
      <c r="A45" s="2281"/>
      <c r="B45" s="2293" t="s">
        <v>328</v>
      </c>
      <c r="C45" s="2294"/>
      <c r="D45" s="2295"/>
      <c r="E45" s="2293" t="s">
        <v>329</v>
      </c>
      <c r="F45" s="2294"/>
      <c r="G45" s="181" t="s">
        <v>1343</v>
      </c>
      <c r="H45" s="182" t="s">
        <v>330</v>
      </c>
      <c r="I45" s="182" t="s">
        <v>331</v>
      </c>
      <c r="J45" s="183" t="s">
        <v>332</v>
      </c>
      <c r="K45" s="184" t="s">
        <v>97</v>
      </c>
      <c r="L45" s="181" t="s">
        <v>1343</v>
      </c>
      <c r="M45" s="182" t="s">
        <v>330</v>
      </c>
      <c r="N45" s="182" t="s">
        <v>331</v>
      </c>
      <c r="O45" s="185" t="s">
        <v>333</v>
      </c>
    </row>
    <row r="46" spans="1:15" ht="12" customHeight="1" x14ac:dyDescent="0.2">
      <c r="A46" s="2281"/>
      <c r="B46" s="2296" t="s">
        <v>334</v>
      </c>
      <c r="C46" s="2297"/>
      <c r="D46" s="2298"/>
      <c r="E46" s="186" t="s">
        <v>163</v>
      </c>
      <c r="F46" s="187" t="s">
        <v>164</v>
      </c>
      <c r="G46" s="188"/>
      <c r="H46" s="188" t="s">
        <v>163</v>
      </c>
      <c r="I46" s="189" t="s">
        <v>165</v>
      </c>
      <c r="J46" s="190"/>
      <c r="K46" s="190"/>
      <c r="L46" s="188"/>
      <c r="M46" s="188"/>
      <c r="N46" s="188"/>
      <c r="O46" s="191"/>
    </row>
    <row r="47" spans="1:15" ht="13.4" customHeight="1" x14ac:dyDescent="0.2">
      <c r="A47" s="2281"/>
      <c r="B47" s="2286"/>
      <c r="C47" s="2287"/>
      <c r="D47" s="2288"/>
      <c r="E47" s="2274"/>
      <c r="F47" s="2275"/>
      <c r="G47" s="2275"/>
      <c r="H47" s="2275"/>
      <c r="I47" s="2275"/>
      <c r="J47" s="2275"/>
      <c r="K47" s="2275"/>
      <c r="L47" s="2275"/>
      <c r="M47" s="2275"/>
      <c r="N47" s="2275"/>
      <c r="O47" s="2276"/>
    </row>
    <row r="48" spans="1:15" ht="12" customHeight="1" x14ac:dyDescent="0.2">
      <c r="A48" s="2281"/>
      <c r="B48" s="2299" t="s">
        <v>335</v>
      </c>
      <c r="C48" s="2297"/>
      <c r="D48" s="2298"/>
      <c r="E48" s="186" t="s">
        <v>163</v>
      </c>
      <c r="F48" s="187" t="s">
        <v>164</v>
      </c>
      <c r="G48" s="188"/>
      <c r="H48" s="188" t="s">
        <v>163</v>
      </c>
      <c r="I48" s="189" t="s">
        <v>165</v>
      </c>
      <c r="J48" s="190"/>
      <c r="K48" s="190"/>
      <c r="L48" s="188"/>
      <c r="M48" s="188"/>
      <c r="N48" s="188"/>
      <c r="O48" s="191"/>
    </row>
    <row r="49" spans="1:15" ht="13.4" customHeight="1" x14ac:dyDescent="0.2">
      <c r="A49" s="2281"/>
      <c r="B49" s="2286"/>
      <c r="C49" s="2287"/>
      <c r="D49" s="2288"/>
      <c r="E49" s="2274"/>
      <c r="F49" s="2275"/>
      <c r="G49" s="2275"/>
      <c r="H49" s="2275"/>
      <c r="I49" s="2275"/>
      <c r="J49" s="2275"/>
      <c r="K49" s="2275"/>
      <c r="L49" s="2275"/>
      <c r="M49" s="2275"/>
      <c r="N49" s="2275"/>
      <c r="O49" s="2276"/>
    </row>
    <row r="50" spans="1:15" ht="13.4" customHeight="1" x14ac:dyDescent="0.2">
      <c r="A50" s="2281"/>
      <c r="B50" s="2260" t="s">
        <v>336</v>
      </c>
      <c r="C50" s="2261"/>
      <c r="D50" s="2262"/>
      <c r="E50" s="192" t="s">
        <v>337</v>
      </c>
      <c r="F50" s="2266"/>
      <c r="G50" s="2266"/>
      <c r="H50" s="2266"/>
      <c r="I50" s="2266"/>
      <c r="J50" s="2266"/>
      <c r="K50" s="2266"/>
      <c r="L50" s="2266"/>
      <c r="M50" s="2266"/>
      <c r="N50" s="2266"/>
      <c r="O50" s="2267"/>
    </row>
    <row r="51" spans="1:15" ht="13.4" customHeight="1" x14ac:dyDescent="0.2">
      <c r="A51" s="2281"/>
      <c r="B51" s="2277"/>
      <c r="C51" s="2278"/>
      <c r="D51" s="2279"/>
      <c r="E51" s="193" t="s">
        <v>337</v>
      </c>
      <c r="F51" s="2256"/>
      <c r="G51" s="2256"/>
      <c r="H51" s="2256"/>
      <c r="I51" s="2256"/>
      <c r="J51" s="2256"/>
      <c r="K51" s="2256"/>
      <c r="L51" s="2256"/>
      <c r="M51" s="2256"/>
      <c r="N51" s="2256"/>
      <c r="O51" s="2257"/>
    </row>
    <row r="52" spans="1:15" ht="13.4" customHeight="1" x14ac:dyDescent="0.2">
      <c r="A52" s="2281"/>
      <c r="B52" s="2263"/>
      <c r="C52" s="2264"/>
      <c r="D52" s="2265"/>
      <c r="E52" s="194" t="s">
        <v>337</v>
      </c>
      <c r="F52" s="2268"/>
      <c r="G52" s="2268"/>
      <c r="H52" s="2268"/>
      <c r="I52" s="2268"/>
      <c r="J52" s="2268"/>
      <c r="K52" s="2268"/>
      <c r="L52" s="2268"/>
      <c r="M52" s="2268"/>
      <c r="N52" s="2268"/>
      <c r="O52" s="2269"/>
    </row>
    <row r="53" spans="1:15" ht="13.4" customHeight="1" x14ac:dyDescent="0.2">
      <c r="A53" s="2281"/>
      <c r="B53" s="2260" t="s">
        <v>338</v>
      </c>
      <c r="C53" s="2261"/>
      <c r="D53" s="2262"/>
      <c r="E53" s="192" t="s">
        <v>337</v>
      </c>
      <c r="F53" s="2266"/>
      <c r="G53" s="2266"/>
      <c r="H53" s="2266"/>
      <c r="I53" s="2266"/>
      <c r="J53" s="2266"/>
      <c r="K53" s="2266"/>
      <c r="L53" s="2266"/>
      <c r="M53" s="2266"/>
      <c r="N53" s="2266"/>
      <c r="O53" s="2267"/>
    </row>
    <row r="54" spans="1:15" ht="13.4" customHeight="1" x14ac:dyDescent="0.2">
      <c r="A54" s="2281"/>
      <c r="B54" s="2263"/>
      <c r="C54" s="2264"/>
      <c r="D54" s="2265"/>
      <c r="E54" s="193" t="s">
        <v>337</v>
      </c>
      <c r="F54" s="2268"/>
      <c r="G54" s="2268"/>
      <c r="H54" s="2268"/>
      <c r="I54" s="2268"/>
      <c r="J54" s="2268"/>
      <c r="K54" s="2268"/>
      <c r="L54" s="2268"/>
      <c r="M54" s="2268"/>
      <c r="N54" s="2268"/>
      <c r="O54" s="2269"/>
    </row>
    <row r="55" spans="1:15" x14ac:dyDescent="0.2">
      <c r="A55" s="2281"/>
      <c r="B55" s="2270" t="s">
        <v>339</v>
      </c>
      <c r="C55" s="2271"/>
      <c r="D55" s="2272"/>
      <c r="E55" s="195" t="s">
        <v>163</v>
      </c>
      <c r="F55" s="196" t="s">
        <v>164</v>
      </c>
      <c r="G55" s="188" t="s">
        <v>147</v>
      </c>
      <c r="H55" s="2273" t="s">
        <v>340</v>
      </c>
      <c r="I55" s="2273"/>
      <c r="J55" s="2273"/>
      <c r="K55" s="2273"/>
      <c r="L55" s="187" t="s">
        <v>151</v>
      </c>
      <c r="M55" s="182" t="s">
        <v>163</v>
      </c>
      <c r="N55" s="197" t="s">
        <v>165</v>
      </c>
      <c r="O55" s="198"/>
    </row>
    <row r="56" spans="1:15" ht="13.4" customHeight="1" x14ac:dyDescent="0.2">
      <c r="A56" s="2281"/>
      <c r="B56" s="2245" t="s">
        <v>341</v>
      </c>
      <c r="C56" s="2246"/>
      <c r="D56" s="2247"/>
      <c r="E56" s="199" t="s">
        <v>337</v>
      </c>
      <c r="F56" s="2254"/>
      <c r="G56" s="2254"/>
      <c r="H56" s="2254"/>
      <c r="I56" s="2254"/>
      <c r="J56" s="2254"/>
      <c r="K56" s="2254"/>
      <c r="L56" s="2254"/>
      <c r="M56" s="2254"/>
      <c r="N56" s="2254"/>
      <c r="O56" s="2255"/>
    </row>
    <row r="57" spans="1:15" ht="13.4" customHeight="1" x14ac:dyDescent="0.2">
      <c r="A57" s="2281"/>
      <c r="B57" s="2248"/>
      <c r="C57" s="2249"/>
      <c r="D57" s="2250"/>
      <c r="E57" s="193" t="s">
        <v>337</v>
      </c>
      <c r="F57" s="2256"/>
      <c r="G57" s="2256"/>
      <c r="H57" s="2256"/>
      <c r="I57" s="2256"/>
      <c r="J57" s="2256"/>
      <c r="K57" s="2256"/>
      <c r="L57" s="2256"/>
      <c r="M57" s="2256"/>
      <c r="N57" s="2256"/>
      <c r="O57" s="2257"/>
    </row>
    <row r="58" spans="1:15" ht="13.4" customHeight="1" thickBot="1" x14ac:dyDescent="0.25">
      <c r="A58" s="2282"/>
      <c r="B58" s="2251"/>
      <c r="C58" s="2252"/>
      <c r="D58" s="2253"/>
      <c r="E58" s="200" t="s">
        <v>337</v>
      </c>
      <c r="F58" s="2258"/>
      <c r="G58" s="2258"/>
      <c r="H58" s="2258"/>
      <c r="I58" s="2258"/>
      <c r="J58" s="2258"/>
      <c r="K58" s="2258"/>
      <c r="L58" s="2258"/>
      <c r="M58" s="2258"/>
      <c r="N58" s="2258"/>
      <c r="O58" s="2259"/>
    </row>
    <row r="59" spans="1:15" ht="6.75" customHeight="1" x14ac:dyDescent="0.2">
      <c r="A59" s="201"/>
      <c r="B59" s="201"/>
      <c r="C59" s="201"/>
      <c r="E59" s="202"/>
      <c r="F59" s="203"/>
      <c r="G59" s="203"/>
      <c r="H59" s="203"/>
      <c r="I59" s="203"/>
      <c r="J59" s="203"/>
      <c r="K59" s="203"/>
      <c r="L59" s="203"/>
      <c r="M59" s="203"/>
      <c r="N59" s="203"/>
      <c r="O59" s="203"/>
    </row>
    <row r="60" spans="1:15" ht="12" customHeight="1" x14ac:dyDescent="0.2">
      <c r="A60" s="204" t="s">
        <v>342</v>
      </c>
      <c r="F60" s="2014" t="str">
        <f>IF(基本情報!D13="","事業名：　　　　　　　　　　　　　　　　　　　　",CONCATENATE("事業名：",IF(基本情報!D13="","",基本情報!D13)))</f>
        <v>事業名：　　　　　　　　　　　　　　　　　　　　</v>
      </c>
      <c r="G60" s="2014"/>
      <c r="H60" s="2014"/>
      <c r="I60" s="2014"/>
      <c r="J60" s="2014"/>
      <c r="K60" s="2014"/>
      <c r="L60" s="2014"/>
      <c r="M60" s="2014"/>
      <c r="N60" s="2014"/>
      <c r="O60" s="2014"/>
    </row>
    <row r="61" spans="1:15" ht="6.75" customHeight="1" x14ac:dyDescent="0.2"/>
  </sheetData>
  <mergeCells count="82">
    <mergeCell ref="F60:O60"/>
    <mergeCell ref="A2:O2"/>
    <mergeCell ref="A3:O3"/>
    <mergeCell ref="B4:O4"/>
    <mergeCell ref="A5:A22"/>
    <mergeCell ref="B5:D6"/>
    <mergeCell ref="F5:O5"/>
    <mergeCell ref="E6:O6"/>
    <mergeCell ref="B7:D8"/>
    <mergeCell ref="F7:O7"/>
    <mergeCell ref="E8:O8"/>
    <mergeCell ref="B9:D9"/>
    <mergeCell ref="E9:F9"/>
    <mergeCell ref="B10:D11"/>
    <mergeCell ref="E11:O11"/>
    <mergeCell ref="B12:D13"/>
    <mergeCell ref="E13:O13"/>
    <mergeCell ref="B14:D16"/>
    <mergeCell ref="F14:O14"/>
    <mergeCell ref="F15:O15"/>
    <mergeCell ref="F16:O16"/>
    <mergeCell ref="B17:D18"/>
    <mergeCell ref="F17:O17"/>
    <mergeCell ref="F18:O18"/>
    <mergeCell ref="B19:D19"/>
    <mergeCell ref="H19:K19"/>
    <mergeCell ref="B20:D22"/>
    <mergeCell ref="F20:O20"/>
    <mergeCell ref="F21:O21"/>
    <mergeCell ref="F22:O22"/>
    <mergeCell ref="A23:A40"/>
    <mergeCell ref="B23:D24"/>
    <mergeCell ref="F23:O23"/>
    <mergeCell ref="E24:O24"/>
    <mergeCell ref="B25:D26"/>
    <mergeCell ref="F25:O25"/>
    <mergeCell ref="E26:O26"/>
    <mergeCell ref="B27:D27"/>
    <mergeCell ref="E27:F27"/>
    <mergeCell ref="B28:D29"/>
    <mergeCell ref="E29:O29"/>
    <mergeCell ref="B30:D31"/>
    <mergeCell ref="E31:O31"/>
    <mergeCell ref="B32:D34"/>
    <mergeCell ref="F32:O32"/>
    <mergeCell ref="F33:O33"/>
    <mergeCell ref="F34:O34"/>
    <mergeCell ref="B35:D36"/>
    <mergeCell ref="F35:O35"/>
    <mergeCell ref="F36:O36"/>
    <mergeCell ref="B37:D37"/>
    <mergeCell ref="H37:K37"/>
    <mergeCell ref="B38:D40"/>
    <mergeCell ref="F38:O38"/>
    <mergeCell ref="F39:O39"/>
    <mergeCell ref="F40:O40"/>
    <mergeCell ref="A41:A58"/>
    <mergeCell ref="B41:D42"/>
    <mergeCell ref="F41:O41"/>
    <mergeCell ref="E42:O42"/>
    <mergeCell ref="B43:D44"/>
    <mergeCell ref="F43:O43"/>
    <mergeCell ref="E44:O44"/>
    <mergeCell ref="B45:D45"/>
    <mergeCell ref="E45:F45"/>
    <mergeCell ref="B46:D47"/>
    <mergeCell ref="E47:O47"/>
    <mergeCell ref="B48:D49"/>
    <mergeCell ref="E49:O49"/>
    <mergeCell ref="B50:D52"/>
    <mergeCell ref="F50:O50"/>
    <mergeCell ref="F51:O51"/>
    <mergeCell ref="F52:O52"/>
    <mergeCell ref="B56:D58"/>
    <mergeCell ref="F56:O56"/>
    <mergeCell ref="F57:O57"/>
    <mergeCell ref="F58:O58"/>
    <mergeCell ref="B53:D54"/>
    <mergeCell ref="F53:O53"/>
    <mergeCell ref="F54:O54"/>
    <mergeCell ref="B55:D55"/>
    <mergeCell ref="H55:K55"/>
  </mergeCells>
  <phoneticPr fontId="2"/>
  <dataValidations count="1">
    <dataValidation type="list" allowBlank="1" showInputMessage="1" showErrorMessage="1" sqref="M19 M37 H30 E30 H28 H12 E37 E12 H10 E28 E19 E10 M55 H48 E48 H46 E55 E46" xr:uid="{00000000-0002-0000-0B00-000000000000}">
      <formula1>"□,■"</formula1>
    </dataValidation>
  </dataValidations>
  <printOptions horizontalCentered="1" verticalCentered="1"/>
  <pageMargins left="0.98425196850393704" right="0.59055118110236227" top="0.59055118110236227" bottom="0.19685039370078741" header="0" footer="0"/>
  <pageSetup paperSize="9" scale="99"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FF99"/>
  </sheetPr>
  <dimension ref="A1:T56"/>
  <sheetViews>
    <sheetView showGridLines="0" view="pageBreakPreview" zoomScaleNormal="70" zoomScaleSheetLayoutView="100" workbookViewId="0"/>
  </sheetViews>
  <sheetFormatPr defaultColWidth="9.59765625" defaultRowHeight="18" x14ac:dyDescent="0.2"/>
  <cols>
    <col min="1" max="1" width="5" style="89" customWidth="1"/>
    <col min="2" max="10" width="6.09765625" style="89" customWidth="1"/>
    <col min="11" max="13" width="8.59765625" style="89" customWidth="1"/>
    <col min="14" max="14" width="6.8984375" style="89" customWidth="1"/>
    <col min="15" max="15" width="7.09765625" style="89" customWidth="1"/>
    <col min="16" max="16384" width="9.59765625" style="89"/>
  </cols>
  <sheetData>
    <row r="1" spans="1:15" s="103" customFormat="1" ht="15" customHeight="1" x14ac:dyDescent="0.2">
      <c r="B1" s="224"/>
      <c r="C1" s="224"/>
      <c r="D1" s="224"/>
      <c r="E1" s="224"/>
      <c r="F1" s="224"/>
      <c r="G1" s="224"/>
      <c r="H1" s="224"/>
      <c r="I1" s="224"/>
      <c r="J1" s="224"/>
      <c r="K1" s="224"/>
      <c r="L1" s="224"/>
      <c r="M1" s="224"/>
      <c r="N1" s="1293" t="s">
        <v>343</v>
      </c>
    </row>
    <row r="2" spans="1:15" s="103" customFormat="1" ht="18" customHeight="1" x14ac:dyDescent="0.2">
      <c r="A2" s="110"/>
      <c r="B2" s="110"/>
      <c r="C2" s="110"/>
      <c r="D2" s="110"/>
      <c r="E2" s="110"/>
      <c r="F2" s="110"/>
      <c r="G2" s="110"/>
      <c r="H2" s="110"/>
      <c r="I2" s="110"/>
      <c r="J2" s="110"/>
      <c r="K2" s="110"/>
      <c r="L2" s="110"/>
      <c r="M2" s="110"/>
      <c r="N2" s="110"/>
      <c r="O2" s="110"/>
    </row>
    <row r="3" spans="1:15" s="103" customFormat="1" ht="18" customHeight="1" x14ac:dyDescent="0.2">
      <c r="A3" s="2336" t="s">
        <v>1427</v>
      </c>
      <c r="B3" s="2336"/>
      <c r="C3" s="2336"/>
      <c r="D3" s="2336"/>
      <c r="E3" s="2336"/>
      <c r="F3" s="2336"/>
      <c r="G3" s="2336"/>
      <c r="H3" s="2336"/>
      <c r="I3" s="2336"/>
      <c r="J3" s="2336"/>
      <c r="K3" s="2336"/>
      <c r="L3" s="2336"/>
      <c r="M3" s="2336"/>
      <c r="N3" s="2336"/>
      <c r="O3" s="110"/>
    </row>
    <row r="4" spans="1:15" s="103" customFormat="1" ht="19" x14ac:dyDescent="0.2">
      <c r="A4" s="2336" t="s">
        <v>344</v>
      </c>
      <c r="B4" s="2336"/>
      <c r="C4" s="2336"/>
      <c r="D4" s="2336"/>
      <c r="E4" s="2336"/>
      <c r="F4" s="2336"/>
      <c r="G4" s="2336"/>
      <c r="H4" s="2336"/>
      <c r="I4" s="2336"/>
      <c r="J4" s="2336"/>
      <c r="K4" s="2336"/>
      <c r="L4" s="2336"/>
      <c r="M4" s="2336"/>
      <c r="N4" s="2336"/>
      <c r="O4" s="110"/>
    </row>
    <row r="5" spans="1:15" s="103" customFormat="1" ht="18" customHeight="1" x14ac:dyDescent="0.2">
      <c r="A5" s="110"/>
      <c r="B5" s="110"/>
      <c r="C5" s="110"/>
      <c r="D5" s="110"/>
      <c r="E5" s="110"/>
      <c r="F5" s="110"/>
      <c r="G5" s="110"/>
      <c r="H5" s="110"/>
      <c r="I5" s="110"/>
      <c r="J5" s="110"/>
      <c r="K5" s="110"/>
      <c r="L5" s="110"/>
      <c r="M5" s="110"/>
      <c r="N5" s="110"/>
      <c r="O5" s="110"/>
    </row>
    <row r="6" spans="1:15" s="103" customFormat="1" ht="15" customHeight="1" x14ac:dyDescent="0.2">
      <c r="A6" s="110"/>
      <c r="B6" s="110"/>
      <c r="C6" s="110"/>
      <c r="D6" s="110"/>
      <c r="E6" s="110"/>
      <c r="F6" s="110"/>
      <c r="G6" s="110"/>
      <c r="H6" s="110"/>
      <c r="I6" s="110"/>
      <c r="J6" s="110"/>
      <c r="K6" s="110"/>
      <c r="L6" s="110"/>
      <c r="M6" s="110"/>
      <c r="N6" s="110"/>
      <c r="O6" s="110"/>
    </row>
    <row r="7" spans="1:15" s="103" customFormat="1" ht="13" x14ac:dyDescent="0.2">
      <c r="A7" s="110"/>
      <c r="B7" s="110" t="s">
        <v>345</v>
      </c>
      <c r="C7" s="110"/>
      <c r="D7" s="110"/>
      <c r="E7" s="110"/>
      <c r="F7" s="110"/>
      <c r="G7" s="110"/>
      <c r="H7" s="110"/>
      <c r="I7" s="110"/>
      <c r="J7" s="110"/>
      <c r="K7" s="110"/>
      <c r="L7" s="110"/>
      <c r="M7" s="110"/>
      <c r="N7" s="110"/>
      <c r="O7" s="110"/>
    </row>
    <row r="8" spans="1:15" s="103" customFormat="1" ht="12" customHeight="1" x14ac:dyDescent="0.2">
      <c r="A8" s="110"/>
      <c r="B8" s="110"/>
      <c r="C8" s="110"/>
      <c r="D8" s="110"/>
      <c r="E8" s="110"/>
      <c r="F8" s="110"/>
      <c r="G8" s="110"/>
      <c r="H8" s="110"/>
      <c r="I8" s="110"/>
      <c r="J8" s="110"/>
      <c r="K8" s="110"/>
      <c r="L8" s="110"/>
      <c r="M8" s="110"/>
      <c r="N8" s="110"/>
      <c r="O8" s="110"/>
    </row>
    <row r="9" spans="1:15" s="103" customFormat="1" ht="13" x14ac:dyDescent="0.2">
      <c r="A9" s="110"/>
      <c r="B9" s="110" t="s">
        <v>346</v>
      </c>
      <c r="C9" s="110"/>
      <c r="D9" s="110"/>
      <c r="E9" s="110"/>
      <c r="F9" s="110"/>
      <c r="G9" s="110"/>
      <c r="H9" s="110"/>
      <c r="I9" s="110"/>
      <c r="J9" s="110"/>
      <c r="K9" s="110"/>
      <c r="L9" s="110"/>
      <c r="M9" s="110"/>
      <c r="N9" s="110"/>
      <c r="O9" s="110"/>
    </row>
    <row r="10" spans="1:15" s="103" customFormat="1" ht="12" customHeight="1" x14ac:dyDescent="0.2">
      <c r="A10" s="110"/>
      <c r="B10" s="110"/>
      <c r="C10" s="110"/>
      <c r="D10" s="110"/>
      <c r="E10" s="110"/>
      <c r="F10" s="110"/>
      <c r="G10" s="110"/>
      <c r="H10" s="110"/>
      <c r="I10" s="110"/>
      <c r="J10" s="110"/>
      <c r="K10" s="110"/>
      <c r="L10" s="110"/>
      <c r="M10" s="110"/>
      <c r="N10" s="110"/>
      <c r="O10" s="110"/>
    </row>
    <row r="11" spans="1:15" s="103" customFormat="1" ht="13" x14ac:dyDescent="0.2">
      <c r="A11" s="110"/>
      <c r="B11" s="113" t="s">
        <v>347</v>
      </c>
      <c r="C11" s="113"/>
      <c r="D11" s="110"/>
      <c r="E11" s="110"/>
      <c r="F11" s="110"/>
      <c r="G11" s="110"/>
      <c r="H11" s="110"/>
      <c r="I11" s="110"/>
      <c r="J11" s="110"/>
      <c r="K11" s="110"/>
      <c r="L11" s="110"/>
      <c r="M11" s="110"/>
      <c r="N11" s="110"/>
      <c r="O11" s="110"/>
    </row>
    <row r="12" spans="1:15" s="103" customFormat="1" ht="13" x14ac:dyDescent="0.2">
      <c r="A12" s="110"/>
      <c r="B12" s="110"/>
      <c r="C12" s="110"/>
      <c r="D12" s="110"/>
      <c r="E12" s="110"/>
      <c r="F12" s="110"/>
      <c r="G12" s="110"/>
      <c r="H12" s="110"/>
      <c r="I12" s="110"/>
      <c r="J12" s="110"/>
      <c r="K12" s="110"/>
      <c r="L12" s="110"/>
      <c r="M12" s="110"/>
      <c r="N12" s="110"/>
      <c r="O12" s="110"/>
    </row>
    <row r="13" spans="1:15" s="207" customFormat="1" ht="13" x14ac:dyDescent="0.2">
      <c r="A13" s="205"/>
      <c r="B13" s="205"/>
      <c r="C13" s="206" t="s">
        <v>348</v>
      </c>
      <c r="D13" s="205" t="s">
        <v>349</v>
      </c>
      <c r="E13" s="205"/>
      <c r="F13" s="205"/>
      <c r="G13" s="205"/>
      <c r="I13" s="205"/>
      <c r="J13" s="205"/>
      <c r="K13" s="205"/>
      <c r="L13" s="205"/>
      <c r="M13" s="205"/>
      <c r="N13" s="205"/>
      <c r="O13" s="205"/>
    </row>
    <row r="14" spans="1:15" s="207" customFormat="1" ht="13" x14ac:dyDescent="0.2">
      <c r="A14" s="205"/>
      <c r="B14" s="205"/>
      <c r="C14" s="206"/>
      <c r="D14" s="205"/>
      <c r="E14" s="205"/>
      <c r="F14" s="205"/>
      <c r="G14" s="205"/>
      <c r="I14" s="205"/>
      <c r="J14" s="205"/>
      <c r="K14" s="205"/>
      <c r="L14" s="205"/>
      <c r="M14" s="205"/>
      <c r="N14" s="205"/>
      <c r="O14" s="205"/>
    </row>
    <row r="15" spans="1:15" s="207" customFormat="1" ht="13" x14ac:dyDescent="0.2">
      <c r="A15" s="205"/>
      <c r="B15" s="205"/>
      <c r="C15" s="206" t="s">
        <v>350</v>
      </c>
      <c r="D15" s="207" t="s">
        <v>351</v>
      </c>
      <c r="E15" s="205"/>
      <c r="F15" s="205"/>
      <c r="G15" s="205"/>
      <c r="I15" s="205"/>
      <c r="J15" s="205"/>
      <c r="K15" s="205"/>
      <c r="L15" s="205"/>
      <c r="M15" s="205"/>
      <c r="N15" s="205"/>
      <c r="O15" s="205"/>
    </row>
    <row r="16" spans="1:15" s="207" customFormat="1" ht="13" x14ac:dyDescent="0.2">
      <c r="A16" s="205"/>
      <c r="B16" s="205"/>
      <c r="C16" s="206"/>
      <c r="D16" s="207" t="s">
        <v>352</v>
      </c>
      <c r="E16" s="205"/>
      <c r="F16" s="205"/>
      <c r="G16" s="205"/>
      <c r="I16" s="205"/>
      <c r="J16" s="205"/>
      <c r="K16" s="205"/>
      <c r="L16" s="205"/>
      <c r="M16" s="205"/>
      <c r="N16" s="205"/>
      <c r="O16" s="205"/>
    </row>
    <row r="17" spans="1:15" s="207" customFormat="1" ht="13" x14ac:dyDescent="0.2">
      <c r="A17" s="205"/>
      <c r="B17" s="205"/>
      <c r="C17" s="206"/>
      <c r="D17" s="205"/>
      <c r="E17" s="205"/>
      <c r="F17" s="205"/>
      <c r="G17" s="205"/>
      <c r="I17" s="205"/>
      <c r="J17" s="205"/>
      <c r="K17" s="205"/>
      <c r="L17" s="205"/>
      <c r="M17" s="205"/>
      <c r="N17" s="205"/>
      <c r="O17" s="205"/>
    </row>
    <row r="18" spans="1:15" s="207" customFormat="1" ht="13" x14ac:dyDescent="0.2">
      <c r="A18" s="205"/>
      <c r="B18" s="205"/>
      <c r="C18" s="206" t="s">
        <v>353</v>
      </c>
      <c r="D18" s="205" t="s">
        <v>354</v>
      </c>
      <c r="E18" s="205"/>
      <c r="F18" s="205"/>
      <c r="G18" s="205"/>
      <c r="I18" s="205"/>
      <c r="J18" s="205"/>
      <c r="K18" s="205"/>
      <c r="L18" s="205"/>
      <c r="M18" s="205"/>
      <c r="N18" s="205"/>
      <c r="O18" s="205"/>
    </row>
    <row r="19" spans="1:15" s="207" customFormat="1" ht="13" x14ac:dyDescent="0.2">
      <c r="A19" s="205"/>
      <c r="B19" s="205"/>
      <c r="C19" s="206"/>
      <c r="D19" s="205" t="s">
        <v>355</v>
      </c>
      <c r="E19" s="205"/>
      <c r="F19" s="205"/>
      <c r="G19" s="205"/>
      <c r="I19" s="205"/>
      <c r="J19" s="205"/>
      <c r="K19" s="205"/>
      <c r="L19" s="205"/>
      <c r="M19" s="205"/>
      <c r="N19" s="205"/>
      <c r="O19" s="205"/>
    </row>
    <row r="20" spans="1:15" s="207" customFormat="1" ht="13" x14ac:dyDescent="0.2">
      <c r="A20" s="205"/>
      <c r="B20" s="205"/>
      <c r="C20" s="205"/>
      <c r="D20" s="205"/>
      <c r="E20" s="205"/>
      <c r="F20" s="205"/>
      <c r="G20" s="205"/>
      <c r="H20" s="205"/>
      <c r="I20" s="205"/>
      <c r="J20" s="205"/>
      <c r="K20" s="205"/>
      <c r="L20" s="205"/>
      <c r="M20" s="205"/>
      <c r="N20" s="205"/>
      <c r="O20" s="205"/>
    </row>
    <row r="21" spans="1:15" s="207" customFormat="1" ht="14" x14ac:dyDescent="0.2">
      <c r="A21" s="205"/>
      <c r="B21" s="208" t="s">
        <v>356</v>
      </c>
      <c r="C21" s="205"/>
      <c r="D21" s="205"/>
      <c r="E21" s="205"/>
      <c r="F21" s="205"/>
      <c r="G21" s="205"/>
      <c r="H21" s="205"/>
      <c r="I21" s="205"/>
      <c r="J21" s="205"/>
      <c r="L21" s="209" t="s">
        <v>163</v>
      </c>
      <c r="M21" s="205"/>
      <c r="N21" s="205"/>
      <c r="O21" s="205"/>
    </row>
    <row r="22" spans="1:15" s="207" customFormat="1" ht="13" x14ac:dyDescent="0.2">
      <c r="A22" s="205"/>
      <c r="B22" s="205"/>
      <c r="C22" s="205"/>
      <c r="D22" s="205"/>
      <c r="E22" s="205"/>
      <c r="F22" s="205"/>
      <c r="G22" s="205"/>
      <c r="H22" s="205"/>
      <c r="I22" s="205"/>
      <c r="J22" s="205"/>
      <c r="L22" s="205"/>
      <c r="M22" s="205"/>
      <c r="N22" s="205"/>
      <c r="O22" s="205"/>
    </row>
    <row r="23" spans="1:15" s="207" customFormat="1" ht="14" x14ac:dyDescent="0.2">
      <c r="A23" s="205"/>
      <c r="B23" s="208" t="s">
        <v>357</v>
      </c>
      <c r="C23" s="205"/>
      <c r="D23" s="205"/>
      <c r="E23" s="205"/>
      <c r="F23" s="205"/>
      <c r="G23" s="205"/>
      <c r="H23" s="205"/>
      <c r="I23" s="205"/>
      <c r="J23" s="205"/>
      <c r="L23" s="209" t="s">
        <v>163</v>
      </c>
      <c r="M23" s="205"/>
      <c r="N23" s="205"/>
      <c r="O23" s="205"/>
    </row>
    <row r="24" spans="1:15" s="207" customFormat="1" ht="13" x14ac:dyDescent="0.2">
      <c r="A24" s="205"/>
      <c r="B24" s="205"/>
      <c r="C24" s="205"/>
      <c r="D24" s="205"/>
      <c r="E24" s="205"/>
      <c r="F24" s="205"/>
      <c r="G24" s="205"/>
      <c r="H24" s="205"/>
      <c r="I24" s="205"/>
      <c r="J24" s="205"/>
      <c r="K24" s="205"/>
      <c r="L24" s="205"/>
      <c r="M24" s="205"/>
      <c r="N24" s="205"/>
      <c r="O24" s="205"/>
    </row>
    <row r="25" spans="1:15" s="207" customFormat="1" ht="13" x14ac:dyDescent="0.2">
      <c r="A25" s="205"/>
      <c r="B25" s="205"/>
      <c r="C25" s="205"/>
      <c r="D25" s="205"/>
      <c r="E25" s="205"/>
      <c r="F25" s="205"/>
      <c r="G25" s="205"/>
      <c r="H25" s="205"/>
      <c r="I25" s="205"/>
      <c r="J25" s="205"/>
      <c r="K25" s="205"/>
      <c r="L25" s="205"/>
      <c r="M25" s="205"/>
      <c r="N25" s="205"/>
      <c r="O25" s="205"/>
    </row>
    <row r="26" spans="1:15" s="207" customFormat="1" ht="10.5" customHeight="1" x14ac:dyDescent="0.2">
      <c r="A26" s="205"/>
      <c r="B26" s="210"/>
      <c r="C26" s="211"/>
      <c r="D26" s="211"/>
      <c r="E26" s="211"/>
      <c r="F26" s="211"/>
      <c r="G26" s="211"/>
      <c r="H26" s="211"/>
      <c r="I26" s="211"/>
      <c r="J26" s="211"/>
      <c r="K26" s="211"/>
      <c r="L26" s="211"/>
      <c r="M26" s="211"/>
      <c r="N26" s="212"/>
      <c r="O26" s="205"/>
    </row>
    <row r="27" spans="1:15" s="207" customFormat="1" ht="13" x14ac:dyDescent="0.2">
      <c r="A27" s="205"/>
      <c r="B27" s="213" t="s">
        <v>358</v>
      </c>
      <c r="C27" s="110"/>
      <c r="D27" s="214"/>
      <c r="E27" s="214"/>
      <c r="F27" s="214"/>
      <c r="G27" s="214"/>
      <c r="H27" s="214"/>
      <c r="I27" s="214"/>
      <c r="J27" s="214"/>
      <c r="K27" s="214"/>
      <c r="L27" s="205"/>
      <c r="M27" s="205"/>
      <c r="N27" s="215"/>
      <c r="O27" s="205"/>
    </row>
    <row r="28" spans="1:15" s="207" customFormat="1" ht="10.5" customHeight="1" x14ac:dyDescent="0.2">
      <c r="A28" s="205"/>
      <c r="B28" s="216"/>
      <c r="C28" s="205"/>
      <c r="D28" s="214"/>
      <c r="E28" s="214"/>
      <c r="F28" s="214"/>
      <c r="G28" s="214"/>
      <c r="H28" s="214"/>
      <c r="I28" s="214"/>
      <c r="J28" s="214"/>
      <c r="K28" s="214"/>
      <c r="L28" s="205"/>
      <c r="M28" s="205"/>
      <c r="N28" s="215"/>
      <c r="O28" s="205"/>
    </row>
    <row r="29" spans="1:15" s="207" customFormat="1" ht="13" x14ac:dyDescent="0.2">
      <c r="A29" s="205"/>
      <c r="B29" s="213" t="s">
        <v>359</v>
      </c>
      <c r="C29" s="110"/>
      <c r="D29" s="214"/>
      <c r="E29" s="214"/>
      <c r="F29" s="214"/>
      <c r="G29" s="214"/>
      <c r="H29" s="214"/>
      <c r="I29" s="214"/>
      <c r="J29" s="214"/>
      <c r="K29" s="214"/>
      <c r="L29" s="205"/>
      <c r="M29" s="205"/>
      <c r="N29" s="215"/>
      <c r="O29" s="205"/>
    </row>
    <row r="30" spans="1:15" s="207" customFormat="1" ht="13" x14ac:dyDescent="0.2">
      <c r="A30" s="205"/>
      <c r="B30" s="216"/>
      <c r="C30" s="205" t="s">
        <v>360</v>
      </c>
      <c r="D30" s="214"/>
      <c r="E30" s="214"/>
      <c r="F30" s="214"/>
      <c r="G30" s="214"/>
      <c r="H30" s="214"/>
      <c r="I30" s="214"/>
      <c r="J30" s="214"/>
      <c r="K30" s="214"/>
      <c r="L30" s="205"/>
      <c r="M30" s="205"/>
      <c r="N30" s="215"/>
      <c r="O30" s="205"/>
    </row>
    <row r="31" spans="1:15" s="207" customFormat="1" ht="10.5" customHeight="1" x14ac:dyDescent="0.2">
      <c r="A31" s="205"/>
      <c r="B31" s="216"/>
      <c r="C31" s="205"/>
      <c r="D31" s="214"/>
      <c r="E31" s="214"/>
      <c r="F31" s="214"/>
      <c r="G31" s="214"/>
      <c r="H31" s="214"/>
      <c r="I31" s="214"/>
      <c r="J31" s="214"/>
      <c r="K31" s="214"/>
      <c r="L31" s="205"/>
      <c r="M31" s="205"/>
      <c r="N31" s="215"/>
      <c r="O31" s="205"/>
    </row>
    <row r="32" spans="1:15" s="207" customFormat="1" ht="13" x14ac:dyDescent="0.2">
      <c r="A32" s="205"/>
      <c r="B32" s="216" t="s">
        <v>361</v>
      </c>
      <c r="C32" s="205"/>
      <c r="D32" s="214"/>
      <c r="E32" s="214"/>
      <c r="F32" s="214"/>
      <c r="G32" s="214"/>
      <c r="H32" s="214"/>
      <c r="I32" s="214"/>
      <c r="J32" s="214"/>
      <c r="K32" s="214"/>
      <c r="L32" s="205"/>
      <c r="M32" s="205"/>
      <c r="N32" s="215"/>
      <c r="O32" s="205"/>
    </row>
    <row r="33" spans="1:20" s="207" customFormat="1" ht="13" x14ac:dyDescent="0.2">
      <c r="A33" s="205"/>
      <c r="B33" s="216"/>
      <c r="C33" s="205" t="s">
        <v>362</v>
      </c>
      <c r="D33" s="214"/>
      <c r="E33" s="214"/>
      <c r="F33" s="214"/>
      <c r="G33" s="214"/>
      <c r="H33" s="214"/>
      <c r="I33" s="214"/>
      <c r="J33" s="214"/>
      <c r="K33" s="214"/>
      <c r="L33" s="205"/>
      <c r="M33" s="205"/>
      <c r="N33" s="215"/>
      <c r="O33" s="205"/>
    </row>
    <row r="34" spans="1:20" s="207" customFormat="1" ht="10.5" customHeight="1" x14ac:dyDescent="0.2">
      <c r="A34" s="205"/>
      <c r="B34" s="216"/>
      <c r="C34" s="205"/>
      <c r="D34" s="214"/>
      <c r="E34" s="214"/>
      <c r="F34" s="214"/>
      <c r="G34" s="214"/>
      <c r="H34" s="214"/>
      <c r="I34" s="214"/>
      <c r="J34" s="214"/>
      <c r="K34" s="214"/>
      <c r="L34" s="205"/>
      <c r="M34" s="205"/>
      <c r="N34" s="215"/>
      <c r="O34" s="205"/>
    </row>
    <row r="35" spans="1:20" s="207" customFormat="1" ht="13" x14ac:dyDescent="0.2">
      <c r="A35" s="205"/>
      <c r="B35" s="216" t="s">
        <v>363</v>
      </c>
      <c r="C35" s="205"/>
      <c r="D35" s="214"/>
      <c r="E35" s="214"/>
      <c r="F35" s="214"/>
      <c r="G35" s="214"/>
      <c r="H35" s="214"/>
      <c r="I35" s="214"/>
      <c r="J35" s="214"/>
      <c r="K35" s="214"/>
      <c r="L35" s="205"/>
      <c r="M35" s="205"/>
      <c r="N35" s="215"/>
      <c r="O35" s="205"/>
    </row>
    <row r="36" spans="1:20" s="207" customFormat="1" ht="10.5" customHeight="1" x14ac:dyDescent="0.2">
      <c r="A36" s="205"/>
      <c r="B36" s="217"/>
      <c r="C36" s="218"/>
      <c r="D36" s="218"/>
      <c r="E36" s="218"/>
      <c r="F36" s="218"/>
      <c r="G36" s="218"/>
      <c r="H36" s="218"/>
      <c r="I36" s="218"/>
      <c r="J36" s="218"/>
      <c r="K36" s="218"/>
      <c r="L36" s="219"/>
      <c r="M36" s="219"/>
      <c r="N36" s="220"/>
      <c r="O36" s="205"/>
    </row>
    <row r="37" spans="1:20" s="207" customFormat="1" ht="13" x14ac:dyDescent="0.2">
      <c r="A37" s="205"/>
      <c r="B37" s="221"/>
      <c r="C37" s="221"/>
      <c r="D37" s="221"/>
      <c r="E37" s="221"/>
      <c r="F37" s="221"/>
      <c r="G37" s="221"/>
      <c r="H37" s="221"/>
      <c r="I37" s="221"/>
      <c r="J37" s="221"/>
      <c r="K37" s="221"/>
      <c r="L37" s="211"/>
      <c r="M37" s="211"/>
      <c r="N37" s="211"/>
      <c r="O37" s="205"/>
    </row>
    <row r="38" spans="1:20" s="207" customFormat="1" ht="13" x14ac:dyDescent="0.2">
      <c r="A38" s="205"/>
      <c r="B38" s="205" t="s">
        <v>364</v>
      </c>
      <c r="C38" s="205"/>
      <c r="D38" s="214"/>
      <c r="E38" s="214"/>
      <c r="F38" s="214"/>
      <c r="G38" s="214"/>
      <c r="H38" s="214"/>
      <c r="I38" s="214"/>
      <c r="J38" s="214"/>
      <c r="K38" s="214"/>
      <c r="L38" s="205"/>
      <c r="M38" s="205"/>
      <c r="N38" s="205"/>
      <c r="O38" s="205"/>
    </row>
    <row r="39" spans="1:20" s="207" customFormat="1" ht="13" x14ac:dyDescent="0.2">
      <c r="A39" s="205"/>
      <c r="B39" s="205" t="s">
        <v>365</v>
      </c>
      <c r="C39" s="205"/>
      <c r="D39" s="214"/>
      <c r="E39" s="214"/>
      <c r="F39" s="214"/>
      <c r="G39" s="214"/>
      <c r="H39" s="214"/>
      <c r="I39" s="214"/>
      <c r="J39" s="214"/>
      <c r="K39" s="214"/>
      <c r="L39" s="205"/>
      <c r="M39" s="205"/>
      <c r="N39" s="205"/>
      <c r="O39" s="205"/>
    </row>
    <row r="40" spans="1:20" s="207" customFormat="1" ht="13" x14ac:dyDescent="0.2">
      <c r="A40" s="205"/>
      <c r="B40" s="214"/>
      <c r="C40" s="214"/>
      <c r="D40" s="214"/>
      <c r="E40" s="214"/>
      <c r="F40" s="214"/>
      <c r="G40" s="214"/>
      <c r="H40" s="214"/>
      <c r="I40" s="214"/>
      <c r="J40" s="214"/>
      <c r="K40" s="214"/>
      <c r="L40" s="205"/>
      <c r="M40" s="205"/>
      <c r="N40" s="205"/>
      <c r="O40" s="205"/>
    </row>
    <row r="41" spans="1:20" s="207" customFormat="1" ht="14.15" customHeight="1" x14ac:dyDescent="0.2">
      <c r="A41" s="205"/>
      <c r="B41" s="205"/>
      <c r="C41" s="205"/>
      <c r="D41" s="205"/>
      <c r="E41" s="205"/>
      <c r="F41" s="205"/>
      <c r="G41" s="205"/>
      <c r="H41" s="205"/>
      <c r="I41" s="205"/>
      <c r="J41" s="205"/>
      <c r="K41" s="2337" t="s">
        <v>1281</v>
      </c>
      <c r="L41" s="2337"/>
      <c r="M41" s="2337"/>
      <c r="N41" s="2337"/>
      <c r="O41" s="205"/>
    </row>
    <row r="42" spans="1:20" s="103" customFormat="1" ht="14.15" customHeight="1" x14ac:dyDescent="0.15">
      <c r="A42" s="110"/>
      <c r="B42" s="2311" t="s">
        <v>366</v>
      </c>
      <c r="C42" s="2312"/>
      <c r="D42" s="2338" t="str">
        <f>IF(AND(基本情報!E12="",基本情報!G12=""),"",CONCATENATE(基本情報!D12,基本情報!E12,"-",基本情報!G12))</f>
        <v>22A-</v>
      </c>
      <c r="E42" s="2339"/>
      <c r="F42" s="110"/>
      <c r="G42" s="110"/>
      <c r="H42" s="224"/>
      <c r="I42" s="224"/>
      <c r="J42" s="224"/>
      <c r="K42" s="222"/>
      <c r="L42" s="222"/>
      <c r="M42" s="222"/>
      <c r="N42" s="222"/>
      <c r="O42" s="222"/>
    </row>
    <row r="43" spans="1:20" s="103" customFormat="1" ht="14.15" customHeight="1" x14ac:dyDescent="0.15">
      <c r="A43" s="110"/>
      <c r="B43" s="2313"/>
      <c r="C43" s="2314"/>
      <c r="D43" s="2340"/>
      <c r="E43" s="2341"/>
      <c r="F43" s="110"/>
      <c r="G43" s="110"/>
      <c r="H43" s="224"/>
      <c r="I43" s="224"/>
      <c r="J43" s="224"/>
      <c r="K43" s="2342"/>
      <c r="L43" s="2342"/>
      <c r="M43" s="2342"/>
      <c r="N43" s="2342"/>
      <c r="O43" s="1325"/>
    </row>
    <row r="44" spans="1:20" s="103" customFormat="1" ht="9" customHeight="1" x14ac:dyDescent="0.2">
      <c r="A44" s="110"/>
      <c r="B44" s="223"/>
      <c r="C44" s="223"/>
      <c r="D44" s="224"/>
      <c r="E44" s="224"/>
      <c r="F44" s="224"/>
      <c r="G44" s="224"/>
      <c r="H44" s="110"/>
      <c r="I44" s="224"/>
      <c r="J44" s="224"/>
      <c r="K44" s="224"/>
      <c r="L44" s="224"/>
      <c r="M44" s="224"/>
      <c r="N44" s="110"/>
      <c r="O44" s="110"/>
    </row>
    <row r="45" spans="1:20" s="103" customFormat="1" ht="14.15" customHeight="1" x14ac:dyDescent="0.2">
      <c r="A45" s="110"/>
      <c r="B45" s="2311" t="s">
        <v>367</v>
      </c>
      <c r="C45" s="2312"/>
      <c r="D45" s="2315" t="str">
        <f>IF(基本情報!D13="","",基本情報!D13)</f>
        <v/>
      </c>
      <c r="E45" s="2316"/>
      <c r="F45" s="2316"/>
      <c r="G45" s="2316"/>
      <c r="H45" s="2316"/>
      <c r="I45" s="2316"/>
      <c r="J45" s="2316"/>
      <c r="K45" s="2316"/>
      <c r="L45" s="2316"/>
      <c r="M45" s="2316"/>
      <c r="N45" s="2317"/>
      <c r="O45" s="224"/>
      <c r="P45" s="224"/>
      <c r="Q45" s="224"/>
      <c r="R45" s="224"/>
      <c r="S45" s="224"/>
      <c r="T45" s="224"/>
    </row>
    <row r="46" spans="1:20" s="103" customFormat="1" ht="14.15" customHeight="1" x14ac:dyDescent="0.2">
      <c r="A46" s="110"/>
      <c r="B46" s="2313"/>
      <c r="C46" s="2314"/>
      <c r="D46" s="2318"/>
      <c r="E46" s="2319"/>
      <c r="F46" s="2319"/>
      <c r="G46" s="2319"/>
      <c r="H46" s="2319"/>
      <c r="I46" s="2319"/>
      <c r="J46" s="2319"/>
      <c r="K46" s="2319"/>
      <c r="L46" s="2319"/>
      <c r="M46" s="2319"/>
      <c r="N46" s="2320"/>
      <c r="O46" s="224"/>
      <c r="P46" s="224"/>
      <c r="Q46" s="224"/>
      <c r="R46" s="224"/>
      <c r="S46" s="224"/>
      <c r="T46" s="224"/>
    </row>
    <row r="47" spans="1:20" s="103" customFormat="1" ht="9" customHeight="1" x14ac:dyDescent="0.2">
      <c r="A47" s="110"/>
      <c r="B47" s="225"/>
      <c r="C47" s="225"/>
      <c r="D47" s="226"/>
      <c r="E47" s="226"/>
      <c r="F47" s="226"/>
      <c r="G47" s="226"/>
      <c r="H47" s="226"/>
      <c r="I47" s="226"/>
      <c r="J47" s="226"/>
      <c r="K47" s="226"/>
      <c r="L47" s="226"/>
      <c r="M47" s="226"/>
      <c r="N47" s="226"/>
      <c r="O47" s="224"/>
      <c r="P47" s="224"/>
      <c r="Q47" s="224"/>
      <c r="R47" s="224"/>
      <c r="S47" s="224"/>
      <c r="T47" s="224"/>
    </row>
    <row r="48" spans="1:20" s="103" customFormat="1" ht="14.15" customHeight="1" x14ac:dyDescent="0.2">
      <c r="A48" s="110" t="s">
        <v>368</v>
      </c>
      <c r="B48" s="110"/>
      <c r="C48" s="110"/>
      <c r="D48" s="110"/>
      <c r="E48" s="110"/>
      <c r="F48" s="110"/>
      <c r="G48" s="110"/>
      <c r="H48" s="110"/>
      <c r="I48" s="110"/>
      <c r="J48" s="110"/>
      <c r="K48" s="110"/>
      <c r="L48" s="110"/>
      <c r="M48" s="110"/>
      <c r="N48" s="110"/>
      <c r="O48" s="110"/>
    </row>
    <row r="49" spans="1:15" s="103" customFormat="1" ht="14.15" customHeight="1" x14ac:dyDescent="0.2">
      <c r="A49" s="110"/>
      <c r="B49" s="2321" t="s">
        <v>369</v>
      </c>
      <c r="C49" s="2309" t="s">
        <v>370</v>
      </c>
      <c r="D49" s="2310"/>
      <c r="E49" s="1449" t="s">
        <v>135</v>
      </c>
      <c r="F49" s="2323" t="str">
        <f>IF(基本情報!H16="","",IF(基本情報!G15="個人","",基本情報!H16))</f>
        <v/>
      </c>
      <c r="G49" s="2323"/>
      <c r="H49" s="2323"/>
      <c r="I49" s="2323"/>
      <c r="J49" s="2323"/>
      <c r="K49" s="2323"/>
      <c r="L49" s="2323"/>
      <c r="M49" s="2323"/>
      <c r="N49" s="2324"/>
      <c r="O49" s="110"/>
    </row>
    <row r="50" spans="1:15" s="103" customFormat="1" ht="27" customHeight="1" x14ac:dyDescent="0.2">
      <c r="A50" s="110"/>
      <c r="B50" s="2322"/>
      <c r="C50" s="2309"/>
      <c r="D50" s="2310"/>
      <c r="E50" s="2325" t="str">
        <f>IF(基本情報!G17="","",IF(基本情報!G15="個人","",基本情報!G17))</f>
        <v/>
      </c>
      <c r="F50" s="2326"/>
      <c r="G50" s="2326"/>
      <c r="H50" s="2326"/>
      <c r="I50" s="2326"/>
      <c r="J50" s="2326"/>
      <c r="K50" s="2326"/>
      <c r="L50" s="2326"/>
      <c r="M50" s="2326"/>
      <c r="N50" s="2327"/>
      <c r="O50" s="1324"/>
    </row>
    <row r="51" spans="1:15" s="103" customFormat="1" ht="24" customHeight="1" x14ac:dyDescent="0.2">
      <c r="A51" s="110"/>
      <c r="B51" s="2322"/>
      <c r="C51" s="2309" t="s">
        <v>372</v>
      </c>
      <c r="D51" s="2310"/>
      <c r="E51" s="1448" t="s">
        <v>373</v>
      </c>
      <c r="F51" s="2334" t="str">
        <f>IF(基本情報!O18="","",IF(基本情報!G15="個人","",基本情報!O18))</f>
        <v/>
      </c>
      <c r="G51" s="2334"/>
      <c r="H51" s="2334"/>
      <c r="I51" s="2335"/>
      <c r="J51" s="1448" t="s">
        <v>374</v>
      </c>
      <c r="K51" s="2328" t="str">
        <f>IF(基本情報!G18="","",IF(基本情報!G15="個人","",基本情報!G18))</f>
        <v/>
      </c>
      <c r="L51" s="2328"/>
      <c r="M51" s="2328"/>
      <c r="N51" s="2329"/>
      <c r="O51" s="110"/>
    </row>
    <row r="52" spans="1:15" s="103" customFormat="1" ht="14.15" customHeight="1" x14ac:dyDescent="0.2">
      <c r="A52" s="110"/>
      <c r="B52" s="2322"/>
      <c r="C52" s="2309"/>
      <c r="D52" s="2310"/>
      <c r="E52" s="227" t="s">
        <v>135</v>
      </c>
      <c r="F52" s="2330" t="str">
        <f>IF(基本情報!H19="","",IF(基本情報!G15="個人","",基本情報!H19))</f>
        <v/>
      </c>
      <c r="G52" s="2330"/>
      <c r="H52" s="2330"/>
      <c r="I52" s="2330"/>
      <c r="J52" s="2330"/>
      <c r="K52" s="2330"/>
      <c r="L52" s="2330"/>
      <c r="M52" s="2330"/>
      <c r="N52" s="2331"/>
      <c r="O52" s="110"/>
    </row>
    <row r="53" spans="1:15" s="103" customFormat="1" ht="27" customHeight="1" x14ac:dyDescent="0.2">
      <c r="A53" s="110"/>
      <c r="B53" s="2322"/>
      <c r="C53" s="2309"/>
      <c r="D53" s="2310"/>
      <c r="E53" s="2306" t="str">
        <f>IF(基本情報!G20="","",IF(基本情報!G15="個人","",基本情報!G20))</f>
        <v/>
      </c>
      <c r="F53" s="2307"/>
      <c r="G53" s="2307"/>
      <c r="H53" s="2307"/>
      <c r="I53" s="2307"/>
      <c r="J53" s="2307"/>
      <c r="K53" s="2307"/>
      <c r="L53" s="2307"/>
      <c r="M53" s="2307"/>
      <c r="N53" s="2308"/>
      <c r="O53" s="110"/>
    </row>
    <row r="54" spans="1:15" s="103" customFormat="1" ht="14.15" customHeight="1" x14ac:dyDescent="0.2">
      <c r="A54" s="110"/>
      <c r="B54" s="2332" t="s">
        <v>1261</v>
      </c>
      <c r="C54" s="2309" t="s">
        <v>375</v>
      </c>
      <c r="D54" s="2310"/>
      <c r="E54" s="227" t="s">
        <v>135</v>
      </c>
      <c r="F54" s="2304" t="str">
        <f>IF(基本情報!H19="","",IF(基本情報!G15="法人","",基本情報!H19))</f>
        <v/>
      </c>
      <c r="G54" s="2304"/>
      <c r="H54" s="2304"/>
      <c r="I54" s="2304"/>
      <c r="J54" s="2304"/>
      <c r="K54" s="2304"/>
      <c r="L54" s="2304"/>
      <c r="M54" s="2304"/>
      <c r="N54" s="2305"/>
      <c r="O54" s="110"/>
    </row>
    <row r="55" spans="1:15" s="103" customFormat="1" ht="27" customHeight="1" x14ac:dyDescent="0.2">
      <c r="A55" s="110"/>
      <c r="B55" s="2333"/>
      <c r="C55" s="2309"/>
      <c r="D55" s="2310"/>
      <c r="E55" s="2306" t="str">
        <f>IF(基本情報!G20="","",IF(基本情報!G15="法人","",基本情報!G20))</f>
        <v/>
      </c>
      <c r="F55" s="2307"/>
      <c r="G55" s="2307"/>
      <c r="H55" s="2307"/>
      <c r="I55" s="2307"/>
      <c r="J55" s="2307"/>
      <c r="K55" s="2307"/>
      <c r="L55" s="2307"/>
      <c r="M55" s="2307"/>
      <c r="N55" s="2308"/>
      <c r="O55" s="110"/>
    </row>
    <row r="56" spans="1:15" s="103" customFormat="1" ht="13" x14ac:dyDescent="0.2">
      <c r="A56" s="110"/>
      <c r="B56" s="110"/>
      <c r="C56" s="110"/>
      <c r="D56" s="110"/>
      <c r="E56" s="110"/>
      <c r="F56" s="110"/>
      <c r="G56" s="110"/>
      <c r="H56" s="110"/>
      <c r="I56" s="110"/>
      <c r="J56" s="110"/>
      <c r="K56" s="110"/>
      <c r="L56" s="110"/>
      <c r="M56" s="110"/>
      <c r="N56" s="110"/>
      <c r="O56" s="110"/>
    </row>
  </sheetData>
  <mergeCells count="21">
    <mergeCell ref="A3:N3"/>
    <mergeCell ref="A4:N4"/>
    <mergeCell ref="K41:N41"/>
    <mergeCell ref="B42:C43"/>
    <mergeCell ref="D42:E43"/>
    <mergeCell ref="K43:N43"/>
    <mergeCell ref="F54:N54"/>
    <mergeCell ref="E55:N55"/>
    <mergeCell ref="C51:D53"/>
    <mergeCell ref="B45:C46"/>
    <mergeCell ref="D45:N46"/>
    <mergeCell ref="B49:B53"/>
    <mergeCell ref="C49:D50"/>
    <mergeCell ref="F49:N49"/>
    <mergeCell ref="E50:N50"/>
    <mergeCell ref="K51:N51"/>
    <mergeCell ref="F52:N52"/>
    <mergeCell ref="E53:N53"/>
    <mergeCell ref="B54:B55"/>
    <mergeCell ref="C54:D55"/>
    <mergeCell ref="F51:I51"/>
  </mergeCells>
  <phoneticPr fontId="2"/>
  <dataValidations count="1">
    <dataValidation type="list" allowBlank="1" showInputMessage="1" showErrorMessage="1" sqref="L23 L21" xr:uid="{00000000-0002-0000-0C00-000000000000}">
      <formula1>"□,■"</formula1>
    </dataValidation>
  </dataValidations>
  <pageMargins left="0.98425196850393704" right="0.59055118110236227" top="0.59055118110236227" bottom="0.59055118110236227" header="0" footer="0"/>
  <pageSetup paperSize="9" scale="98"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FF99"/>
  </sheetPr>
  <dimension ref="A1:J47"/>
  <sheetViews>
    <sheetView showGridLines="0" view="pageBreakPreview" zoomScaleNormal="100" zoomScaleSheetLayoutView="100" workbookViewId="0"/>
  </sheetViews>
  <sheetFormatPr defaultColWidth="9.59765625" defaultRowHeight="13" x14ac:dyDescent="0.2"/>
  <cols>
    <col min="1" max="1" width="4" style="103" customWidth="1"/>
    <col min="2" max="2" width="23.09765625" style="103" customWidth="1"/>
    <col min="3" max="6" width="11" style="103" customWidth="1"/>
    <col min="7" max="7" width="3.8984375" style="103" customWidth="1"/>
    <col min="8" max="8" width="7" style="103" customWidth="1"/>
    <col min="9" max="9" width="3.8984375" style="103" customWidth="1"/>
    <col min="10" max="10" width="7" style="103" customWidth="1"/>
    <col min="11" max="16384" width="9.59765625" style="103"/>
  </cols>
  <sheetData>
    <row r="1" spans="1:10" ht="15" customHeight="1" x14ac:dyDescent="0.2">
      <c r="B1" s="224"/>
      <c r="C1" s="224"/>
      <c r="D1" s="224"/>
      <c r="E1" s="224"/>
      <c r="F1" s="224"/>
      <c r="G1" s="224"/>
      <c r="H1" s="224"/>
      <c r="I1" s="224"/>
      <c r="J1" s="1293" t="s">
        <v>376</v>
      </c>
    </row>
    <row r="2" spans="1:10" ht="18" customHeight="1" x14ac:dyDescent="0.2">
      <c r="A2" s="228"/>
      <c r="B2" s="228"/>
      <c r="C2" s="228"/>
      <c r="D2" s="228"/>
      <c r="E2" s="228"/>
      <c r="F2" s="228"/>
      <c r="G2" s="228"/>
      <c r="H2" s="228"/>
      <c r="I2" s="229"/>
      <c r="J2" s="230"/>
    </row>
    <row r="3" spans="1:10" ht="18" customHeight="1" x14ac:dyDescent="0.2">
      <c r="A3" s="2356" t="s">
        <v>1428</v>
      </c>
      <c r="B3" s="2356"/>
      <c r="C3" s="2356"/>
      <c r="D3" s="2356"/>
      <c r="E3" s="2356"/>
      <c r="F3" s="2356"/>
      <c r="G3" s="2356"/>
      <c r="H3" s="2356"/>
      <c r="I3" s="2356"/>
      <c r="J3" s="2356"/>
    </row>
    <row r="4" spans="1:10" s="232" customFormat="1" ht="18" customHeight="1" x14ac:dyDescent="0.2">
      <c r="A4" s="2357" t="s">
        <v>377</v>
      </c>
      <c r="B4" s="2357"/>
      <c r="C4" s="2357"/>
      <c r="D4" s="2357"/>
      <c r="E4" s="2357"/>
      <c r="F4" s="2357"/>
      <c r="G4" s="2357"/>
      <c r="H4" s="2357"/>
      <c r="I4" s="2357"/>
      <c r="J4" s="2357"/>
    </row>
    <row r="5" spans="1:10" s="232" customFormat="1" ht="33" customHeight="1" x14ac:dyDescent="0.2">
      <c r="A5" s="231"/>
      <c r="B5" s="231"/>
      <c r="C5" s="231"/>
      <c r="D5" s="231"/>
      <c r="E5" s="231"/>
      <c r="F5" s="231"/>
      <c r="G5" s="231"/>
      <c r="H5" s="231"/>
      <c r="I5" s="231"/>
      <c r="J5" s="231"/>
    </row>
    <row r="6" spans="1:10" s="232" customFormat="1" ht="15.75" customHeight="1" x14ac:dyDescent="0.2">
      <c r="A6" s="232" t="s">
        <v>378</v>
      </c>
    </row>
    <row r="7" spans="1:10" s="232" customFormat="1" ht="68.25" customHeight="1" x14ac:dyDescent="0.2">
      <c r="B7" s="2349" t="s">
        <v>1429</v>
      </c>
      <c r="C7" s="2349"/>
      <c r="D7" s="2349"/>
      <c r="E7" s="2349"/>
      <c r="F7" s="2349"/>
      <c r="G7" s="2349"/>
      <c r="H7" s="2349"/>
      <c r="I7" s="2349"/>
      <c r="J7" s="2349"/>
    </row>
    <row r="8" spans="1:10" s="232" customFormat="1" ht="4.5" customHeight="1" x14ac:dyDescent="0.2">
      <c r="B8" s="228"/>
      <c r="C8" s="228"/>
      <c r="D8" s="228"/>
      <c r="E8" s="228"/>
      <c r="F8" s="228"/>
      <c r="G8" s="233"/>
      <c r="H8" s="233"/>
      <c r="I8" s="233"/>
      <c r="J8" s="233"/>
    </row>
    <row r="9" spans="1:10" s="232" customFormat="1" ht="15.75" customHeight="1" x14ac:dyDescent="0.2">
      <c r="B9" s="2343" t="s">
        <v>379</v>
      </c>
      <c r="C9" s="2344"/>
      <c r="D9" s="2344"/>
      <c r="E9" s="2344"/>
      <c r="F9" s="2345"/>
      <c r="G9" s="234" t="s">
        <v>163</v>
      </c>
      <c r="H9" s="235" t="s">
        <v>380</v>
      </c>
      <c r="I9" s="234" t="s">
        <v>163</v>
      </c>
      <c r="J9" s="236" t="s">
        <v>381</v>
      </c>
    </row>
    <row r="10" spans="1:10" s="232" customFormat="1" ht="15.75" customHeight="1" x14ac:dyDescent="0.2">
      <c r="B10" s="237"/>
    </row>
    <row r="11" spans="1:10" s="232" customFormat="1" ht="15.75" customHeight="1" x14ac:dyDescent="0.2">
      <c r="B11" s="238" t="s">
        <v>382</v>
      </c>
      <c r="C11" s="2353"/>
      <c r="D11" s="2354"/>
      <c r="E11" s="2354"/>
      <c r="F11" s="2354"/>
      <c r="G11" s="2354"/>
      <c r="H11" s="2354"/>
      <c r="I11" s="2354"/>
      <c r="J11" s="2355"/>
    </row>
    <row r="12" spans="1:10" s="232" customFormat="1" ht="15.75" customHeight="1" x14ac:dyDescent="0.2">
      <c r="B12" s="238" t="s">
        <v>383</v>
      </c>
      <c r="C12" s="2353"/>
      <c r="D12" s="2354"/>
      <c r="E12" s="2354"/>
      <c r="F12" s="2354"/>
      <c r="G12" s="2354"/>
      <c r="H12" s="2354"/>
      <c r="I12" s="2354"/>
      <c r="J12" s="2355"/>
    </row>
    <row r="13" spans="1:10" s="232" customFormat="1" ht="15.75" customHeight="1" x14ac:dyDescent="0.2">
      <c r="B13" s="238" t="s">
        <v>384</v>
      </c>
      <c r="C13" s="2353"/>
      <c r="D13" s="2354"/>
      <c r="E13" s="2354"/>
      <c r="F13" s="2354"/>
      <c r="G13" s="2354"/>
      <c r="H13" s="2354"/>
      <c r="I13" s="2354"/>
      <c r="J13" s="2355"/>
    </row>
    <row r="14" spans="1:10" s="232" customFormat="1" ht="15.75" customHeight="1" x14ac:dyDescent="0.2">
      <c r="B14" s="238" t="s">
        <v>385</v>
      </c>
      <c r="C14" s="2353"/>
      <c r="D14" s="2354"/>
      <c r="E14" s="2354"/>
      <c r="F14" s="2354"/>
      <c r="G14" s="2354"/>
      <c r="H14" s="2354"/>
      <c r="I14" s="2354"/>
      <c r="J14" s="2355"/>
    </row>
    <row r="15" spans="1:10" s="232" customFormat="1" ht="15.75" customHeight="1" x14ac:dyDescent="0.2">
      <c r="B15" s="238" t="s">
        <v>386</v>
      </c>
      <c r="C15" s="2353"/>
      <c r="D15" s="2354"/>
      <c r="E15" s="2354"/>
      <c r="F15" s="2354"/>
      <c r="G15" s="2354"/>
      <c r="H15" s="2354"/>
      <c r="I15" s="2354"/>
      <c r="J15" s="2355"/>
    </row>
    <row r="16" spans="1:10" s="232" customFormat="1" ht="15.75" customHeight="1" x14ac:dyDescent="0.2">
      <c r="B16" s="238" t="s">
        <v>387</v>
      </c>
      <c r="C16" s="2353"/>
      <c r="D16" s="2354"/>
      <c r="E16" s="2354"/>
      <c r="F16" s="2354"/>
      <c r="G16" s="2354"/>
      <c r="H16" s="2354"/>
      <c r="I16" s="2354"/>
      <c r="J16" s="2355"/>
    </row>
    <row r="17" spans="1:10" s="232" customFormat="1" ht="21" customHeight="1" x14ac:dyDescent="0.2"/>
    <row r="18" spans="1:10" s="232" customFormat="1" ht="15.75" customHeight="1" x14ac:dyDescent="0.2">
      <c r="A18" s="110" t="s">
        <v>388</v>
      </c>
      <c r="B18" s="110"/>
      <c r="C18" s="110"/>
      <c r="D18" s="110"/>
      <c r="E18" s="110"/>
      <c r="F18" s="110"/>
      <c r="G18" s="110"/>
      <c r="H18" s="110"/>
      <c r="I18" s="110"/>
      <c r="J18" s="110"/>
    </row>
    <row r="19" spans="1:10" s="232" customFormat="1" ht="48" customHeight="1" x14ac:dyDescent="0.2">
      <c r="A19" s="110" t="s">
        <v>389</v>
      </c>
      <c r="B19" s="2352" t="s">
        <v>1430</v>
      </c>
      <c r="C19" s="2352"/>
      <c r="D19" s="2352"/>
      <c r="E19" s="2352"/>
      <c r="F19" s="2352"/>
      <c r="G19" s="2352"/>
      <c r="H19" s="2352"/>
      <c r="I19" s="2352"/>
      <c r="J19" s="2352"/>
    </row>
    <row r="20" spans="1:10" s="232" customFormat="1" ht="4.5" customHeight="1" x14ac:dyDescent="0.2">
      <c r="A20" s="239"/>
      <c r="B20" s="239"/>
      <c r="C20" s="239"/>
      <c r="D20" s="239"/>
      <c r="E20" s="239"/>
      <c r="F20" s="239"/>
      <c r="G20" s="239"/>
      <c r="H20" s="239"/>
      <c r="I20" s="239"/>
      <c r="J20" s="239"/>
    </row>
    <row r="21" spans="1:10" s="232" customFormat="1" ht="15.75" customHeight="1" x14ac:dyDescent="0.2">
      <c r="A21" s="239"/>
      <c r="B21" s="2343" t="s">
        <v>390</v>
      </c>
      <c r="C21" s="2344"/>
      <c r="D21" s="2344"/>
      <c r="E21" s="2344"/>
      <c r="F21" s="2345"/>
      <c r="G21" s="240" t="s">
        <v>163</v>
      </c>
      <c r="H21" s="114" t="s">
        <v>380</v>
      </c>
      <c r="I21" s="240" t="s">
        <v>163</v>
      </c>
      <c r="J21" s="115" t="s">
        <v>381</v>
      </c>
    </row>
    <row r="22" spans="1:10" s="232" customFormat="1" ht="21" customHeight="1" x14ac:dyDescent="0.2">
      <c r="G22" s="241"/>
    </row>
    <row r="23" spans="1:10" s="232" customFormat="1" ht="15.75" customHeight="1" x14ac:dyDescent="0.2">
      <c r="A23" s="232" t="s">
        <v>391</v>
      </c>
    </row>
    <row r="24" spans="1:10" s="232" customFormat="1" ht="73.5" customHeight="1" x14ac:dyDescent="0.2">
      <c r="A24" s="232" t="s">
        <v>389</v>
      </c>
      <c r="B24" s="2349" t="s">
        <v>1431</v>
      </c>
      <c r="C24" s="2349"/>
      <c r="D24" s="2349"/>
      <c r="E24" s="2349"/>
      <c r="F24" s="2349"/>
      <c r="G24" s="2349"/>
      <c r="H24" s="2349"/>
      <c r="I24" s="2349"/>
      <c r="J24" s="2349"/>
    </row>
    <row r="25" spans="1:10" s="232" customFormat="1" ht="4.5" customHeight="1" x14ac:dyDescent="0.2"/>
    <row r="26" spans="1:10" s="232" customFormat="1" ht="15.75" customHeight="1" x14ac:dyDescent="0.2">
      <c r="B26" s="2343" t="s">
        <v>392</v>
      </c>
      <c r="C26" s="2344"/>
      <c r="D26" s="2344"/>
      <c r="E26" s="2344"/>
      <c r="F26" s="2345"/>
      <c r="G26" s="234" t="s">
        <v>163</v>
      </c>
      <c r="H26" s="2350" t="s">
        <v>393</v>
      </c>
      <c r="I26" s="2350"/>
      <c r="J26" s="2351"/>
    </row>
    <row r="27" spans="1:10" s="232" customFormat="1" ht="15.75" customHeight="1" x14ac:dyDescent="0.2">
      <c r="D27" s="228"/>
      <c r="E27" s="228"/>
      <c r="F27" s="228"/>
      <c r="G27" s="228"/>
      <c r="H27" s="228"/>
      <c r="I27" s="228"/>
      <c r="J27" s="228"/>
    </row>
    <row r="28" spans="1:10" s="232" customFormat="1" ht="31.5" customHeight="1" x14ac:dyDescent="0.2">
      <c r="A28" s="113"/>
      <c r="B28" s="2352" t="s">
        <v>394</v>
      </c>
      <c r="C28" s="2352"/>
      <c r="D28" s="2352"/>
      <c r="E28" s="2352"/>
      <c r="F28" s="2352"/>
      <c r="G28" s="2352"/>
      <c r="H28" s="2352"/>
      <c r="I28" s="2352"/>
      <c r="J28" s="2352"/>
    </row>
    <row r="29" spans="1:10" s="232" customFormat="1" ht="30" customHeight="1" x14ac:dyDescent="0.2">
      <c r="B29" s="2352" t="s">
        <v>1333</v>
      </c>
      <c r="C29" s="2352"/>
      <c r="D29" s="2352"/>
      <c r="E29" s="2352"/>
      <c r="F29" s="2352"/>
      <c r="G29" s="2352"/>
      <c r="H29" s="2352"/>
      <c r="I29" s="2352"/>
      <c r="J29" s="2352"/>
    </row>
    <row r="30" spans="1:10" s="232" customFormat="1" ht="24" customHeight="1" x14ac:dyDescent="0.2">
      <c r="B30" s="110" t="s">
        <v>395</v>
      </c>
      <c r="C30" s="110"/>
      <c r="G30" s="110"/>
      <c r="H30" s="110"/>
      <c r="I30" s="110"/>
      <c r="J30" s="110"/>
    </row>
    <row r="31" spans="1:10" s="232" customFormat="1" ht="30" customHeight="1" x14ac:dyDescent="0.2">
      <c r="B31" s="2352" t="s">
        <v>1334</v>
      </c>
      <c r="C31" s="2352"/>
      <c r="D31" s="2352"/>
      <c r="E31" s="2352"/>
      <c r="F31" s="2352"/>
      <c r="G31" s="2352"/>
      <c r="H31" s="2352"/>
      <c r="I31" s="2352"/>
      <c r="J31" s="2352"/>
    </row>
    <row r="32" spans="1:10" s="232" customFormat="1" ht="23.25" customHeight="1" x14ac:dyDescent="0.2">
      <c r="B32" s="110"/>
      <c r="C32" s="110"/>
      <c r="G32" s="110"/>
      <c r="H32" s="110"/>
      <c r="I32" s="110"/>
      <c r="J32" s="110"/>
    </row>
    <row r="33" spans="1:10" ht="19.5" customHeight="1" x14ac:dyDescent="0.2">
      <c r="A33" s="232"/>
      <c r="B33" s="232"/>
      <c r="C33" s="232"/>
      <c r="D33" s="232"/>
      <c r="E33" s="232"/>
      <c r="F33" s="2346" t="s">
        <v>1282</v>
      </c>
      <c r="G33" s="2346"/>
      <c r="H33" s="2346"/>
      <c r="I33" s="2346"/>
      <c r="J33" s="2346"/>
    </row>
    <row r="34" spans="1:10" ht="19.5" customHeight="1" x14ac:dyDescent="0.2">
      <c r="B34" s="242" t="s">
        <v>396</v>
      </c>
      <c r="C34" s="2052" t="str">
        <f>IF(AND(基本情報!E12="",基本情報!G12=""),"",CONCATENATE(基本情報!D12,基本情報!E12,"-",基本情報!G12))</f>
        <v>22A-</v>
      </c>
      <c r="D34" s="2052"/>
    </row>
    <row r="35" spans="1:10" ht="19.5" customHeight="1" x14ac:dyDescent="0.2">
      <c r="B35" s="242" t="s">
        <v>397</v>
      </c>
      <c r="C35" s="2347" t="str">
        <f>IF(基本情報!D13="","",基本情報!D13)</f>
        <v/>
      </c>
      <c r="D35" s="2347"/>
      <c r="E35" s="2347"/>
      <c r="F35" s="2347"/>
      <c r="G35" s="2347"/>
      <c r="H35" s="2347"/>
      <c r="I35" s="2347"/>
      <c r="J35" s="2347"/>
    </row>
    <row r="36" spans="1:10" s="232" customFormat="1" ht="19.5" customHeight="1" x14ac:dyDescent="0.2">
      <c r="B36" s="243" t="s">
        <v>398</v>
      </c>
      <c r="C36" s="2348" t="str">
        <f>IF(基本情報!G15="個人",基本情報!G30,CONCATENATE(基本情報!G17,"　",基本情報!G18,"　",基本情報!G20))</f>
        <v>　　</v>
      </c>
      <c r="D36" s="2348"/>
      <c r="E36" s="2348"/>
      <c r="F36" s="2348"/>
      <c r="G36" s="2348"/>
      <c r="H36" s="2348"/>
    </row>
    <row r="37" spans="1:10" s="232" customFormat="1" ht="19.5" customHeight="1" x14ac:dyDescent="0.2"/>
    <row r="38" spans="1:10" x14ac:dyDescent="0.2">
      <c r="A38" s="230"/>
    </row>
    <row r="39" spans="1:10" x14ac:dyDescent="0.2">
      <c r="A39" s="230"/>
    </row>
    <row r="40" spans="1:10" x14ac:dyDescent="0.2">
      <c r="A40" s="230"/>
    </row>
    <row r="41" spans="1:10" x14ac:dyDescent="0.2">
      <c r="A41" s="230"/>
    </row>
    <row r="42" spans="1:10" x14ac:dyDescent="0.2">
      <c r="A42" s="230"/>
    </row>
    <row r="43" spans="1:10" x14ac:dyDescent="0.2">
      <c r="A43" s="230"/>
    </row>
    <row r="44" spans="1:10" x14ac:dyDescent="0.2">
      <c r="A44" s="230"/>
    </row>
    <row r="45" spans="1:10" x14ac:dyDescent="0.2">
      <c r="A45" s="230"/>
    </row>
    <row r="46" spans="1:10" x14ac:dyDescent="0.2">
      <c r="A46" s="230"/>
    </row>
    <row r="47" spans="1:10" x14ac:dyDescent="0.2">
      <c r="A47" s="230"/>
    </row>
  </sheetData>
  <sheetProtection selectLockedCells="1"/>
  <mergeCells count="22">
    <mergeCell ref="C12:J12"/>
    <mergeCell ref="A3:J3"/>
    <mergeCell ref="A4:J4"/>
    <mergeCell ref="B7:J7"/>
    <mergeCell ref="B9:F9"/>
    <mergeCell ref="C11:J11"/>
    <mergeCell ref="C13:J13"/>
    <mergeCell ref="C14:J14"/>
    <mergeCell ref="C15:J15"/>
    <mergeCell ref="C16:J16"/>
    <mergeCell ref="B19:J19"/>
    <mergeCell ref="B21:F21"/>
    <mergeCell ref="F33:J33"/>
    <mergeCell ref="C34:D34"/>
    <mergeCell ref="C35:J35"/>
    <mergeCell ref="C36:H36"/>
    <mergeCell ref="B24:J24"/>
    <mergeCell ref="B26:F26"/>
    <mergeCell ref="H26:J26"/>
    <mergeCell ref="B28:J28"/>
    <mergeCell ref="B29:J29"/>
    <mergeCell ref="B31:J31"/>
  </mergeCells>
  <phoneticPr fontId="2"/>
  <dataValidations count="1">
    <dataValidation type="list" allowBlank="1" showInputMessage="1" showErrorMessage="1" sqref="I9 G9 G26 G21:G22 I21" xr:uid="{00000000-0002-0000-0D00-000000000000}">
      <formula1>"□,■"</formula1>
    </dataValidation>
  </dataValidations>
  <printOptions horizontalCentered="1"/>
  <pageMargins left="0.98425196850393704" right="0.59055118110236227" top="0.59055118110236227" bottom="0.59055118110236227" header="0" footer="0"/>
  <pageSetup paperSize="9" scale="97" fitToWidth="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99"/>
  </sheetPr>
  <dimension ref="A1:W41"/>
  <sheetViews>
    <sheetView view="pageBreakPreview" zoomScaleNormal="100" zoomScaleSheetLayoutView="100" workbookViewId="0"/>
  </sheetViews>
  <sheetFormatPr defaultColWidth="9.3984375" defaultRowHeight="13" x14ac:dyDescent="0.2"/>
  <cols>
    <col min="1" max="1" width="4.09765625" style="103" customWidth="1"/>
    <col min="2" max="21" width="4" style="103" customWidth="1"/>
    <col min="22" max="23" width="4.09765625" style="103" customWidth="1"/>
    <col min="24" max="16384" width="9.3984375" style="103"/>
  </cols>
  <sheetData>
    <row r="1" spans="1:23" s="244" customFormat="1" ht="15" customHeight="1" x14ac:dyDescent="0.2">
      <c r="W1" s="245" t="s">
        <v>399</v>
      </c>
    </row>
    <row r="2" spans="1:23" s="244" customFormat="1" ht="9" customHeight="1" x14ac:dyDescent="0.2">
      <c r="W2" s="245"/>
    </row>
    <row r="3" spans="1:23" s="244" customFormat="1" ht="18" customHeight="1" x14ac:dyDescent="0.2">
      <c r="P3" s="103"/>
      <c r="Q3" s="103"/>
      <c r="R3" s="1588"/>
      <c r="S3" s="1588"/>
      <c r="T3" s="1588"/>
      <c r="U3" s="1588"/>
      <c r="V3" s="1588"/>
      <c r="W3" s="1588"/>
    </row>
    <row r="4" spans="1:23" s="244" customFormat="1" ht="21" customHeight="1" x14ac:dyDescent="0.2">
      <c r="R4" s="245"/>
      <c r="S4" s="246"/>
      <c r="T4" s="246"/>
      <c r="U4" s="246"/>
      <c r="V4" s="246"/>
      <c r="W4" s="246"/>
    </row>
    <row r="5" spans="1:23" s="244" customFormat="1" ht="21" customHeight="1" x14ac:dyDescent="0.2"/>
    <row r="6" spans="1:23" ht="33" customHeight="1" x14ac:dyDescent="0.2">
      <c r="A6" s="2358" t="s">
        <v>400</v>
      </c>
      <c r="B6" s="2358"/>
      <c r="C6" s="2358"/>
      <c r="D6" s="2358"/>
      <c r="E6" s="2358"/>
      <c r="F6" s="2358"/>
      <c r="G6" s="2358"/>
      <c r="H6" s="2358"/>
      <c r="I6" s="2358"/>
      <c r="J6" s="2358"/>
      <c r="K6" s="2358"/>
      <c r="L6" s="2358"/>
      <c r="M6" s="2358"/>
      <c r="N6" s="2358"/>
      <c r="O6" s="2358"/>
      <c r="P6" s="2358"/>
      <c r="Q6" s="2358"/>
      <c r="R6" s="2358"/>
      <c r="S6" s="2358"/>
      <c r="T6" s="2358"/>
      <c r="U6" s="2358"/>
      <c r="V6" s="2358"/>
      <c r="W6" s="2358"/>
    </row>
    <row r="7" spans="1:23" s="244" customFormat="1" ht="21" customHeight="1" x14ac:dyDescent="0.2"/>
    <row r="8" spans="1:23" s="244" customFormat="1" ht="21" customHeight="1" x14ac:dyDescent="0.2"/>
    <row r="9" spans="1:23" s="244" customFormat="1" ht="21" customHeight="1" x14ac:dyDescent="0.2">
      <c r="A9" s="247" t="s">
        <v>401</v>
      </c>
      <c r="B9" s="244" t="s">
        <v>1394</v>
      </c>
      <c r="F9" s="1461"/>
      <c r="G9" s="1461"/>
      <c r="H9" s="1461"/>
      <c r="I9" s="1461"/>
    </row>
    <row r="10" spans="1:23" s="244" customFormat="1" ht="9" customHeight="1" x14ac:dyDescent="0.2">
      <c r="A10" s="247"/>
      <c r="F10" s="248"/>
      <c r="G10" s="248"/>
      <c r="H10" s="248"/>
      <c r="I10" s="248"/>
      <c r="J10" s="248"/>
      <c r="K10" s="248"/>
      <c r="L10" s="248"/>
      <c r="M10" s="248"/>
      <c r="N10" s="248"/>
      <c r="O10" s="248"/>
    </row>
    <row r="11" spans="1:23" s="244" customFormat="1" ht="21" customHeight="1" x14ac:dyDescent="0.2">
      <c r="A11" s="247"/>
      <c r="B11" s="2097" t="s">
        <v>1395</v>
      </c>
      <c r="C11" s="2097"/>
      <c r="D11" s="2097"/>
      <c r="E11" s="2097"/>
      <c r="F11" s="2362"/>
      <c r="G11" s="2362"/>
      <c r="H11" s="2362"/>
      <c r="I11" s="2362"/>
      <c r="J11" s="2362"/>
      <c r="K11" s="2362"/>
      <c r="L11" s="2362"/>
      <c r="M11" s="2362"/>
      <c r="N11" s="2362"/>
      <c r="O11" s="2362"/>
    </row>
    <row r="12" spans="1:23" s="244" customFormat="1" ht="21" customHeight="1" x14ac:dyDescent="0.2">
      <c r="A12" s="247"/>
    </row>
    <row r="13" spans="1:23" s="244" customFormat="1" ht="21" customHeight="1" x14ac:dyDescent="0.2">
      <c r="A13" s="247" t="s">
        <v>402</v>
      </c>
      <c r="B13" s="244" t="s">
        <v>1396</v>
      </c>
      <c r="F13" s="1461"/>
      <c r="G13" s="1461"/>
      <c r="H13" s="1461"/>
      <c r="I13" s="1462"/>
    </row>
    <row r="14" spans="1:23" s="244" customFormat="1" ht="9" customHeight="1" x14ac:dyDescent="0.2">
      <c r="A14" s="247"/>
      <c r="F14" s="248"/>
      <c r="G14" s="248"/>
      <c r="H14" s="248"/>
      <c r="I14" s="248"/>
      <c r="J14" s="248"/>
      <c r="K14" s="248"/>
      <c r="L14" s="248"/>
      <c r="M14" s="248"/>
      <c r="N14" s="248"/>
      <c r="O14" s="248"/>
    </row>
    <row r="15" spans="1:23" s="244" customFormat="1" ht="21" customHeight="1" x14ac:dyDescent="0.2">
      <c r="A15" s="247"/>
      <c r="B15" s="2097" t="s">
        <v>1397</v>
      </c>
      <c r="C15" s="2097"/>
      <c r="D15" s="2097"/>
      <c r="E15" s="2097"/>
      <c r="F15" s="2362"/>
      <c r="G15" s="2362"/>
      <c r="H15" s="2362"/>
      <c r="I15" s="2362"/>
      <c r="J15" s="2362"/>
      <c r="K15" s="2362"/>
      <c r="L15" s="2362"/>
      <c r="M15" s="2362"/>
      <c r="N15" s="2362"/>
      <c r="O15" s="2362"/>
    </row>
    <row r="16" spans="1:23" s="244" customFormat="1" ht="21" customHeight="1" x14ac:dyDescent="0.2">
      <c r="A16" s="247"/>
    </row>
    <row r="17" spans="1:22" s="244" customFormat="1" ht="21" customHeight="1" x14ac:dyDescent="0.2">
      <c r="A17" s="247" t="s">
        <v>403</v>
      </c>
    </row>
    <row r="18" spans="1:22" s="244" customFormat="1" ht="9" customHeight="1" x14ac:dyDescent="0.2">
      <c r="A18" s="247"/>
    </row>
    <row r="19" spans="1:22" s="244" customFormat="1" ht="21" customHeight="1" x14ac:dyDescent="0.2">
      <c r="A19" s="247"/>
      <c r="F19" s="2102" t="s">
        <v>404</v>
      </c>
      <c r="G19" s="2102"/>
      <c r="H19" s="248" t="s">
        <v>337</v>
      </c>
      <c r="I19" s="2102" t="s">
        <v>405</v>
      </c>
      <c r="J19" s="2102"/>
      <c r="K19" s="248" t="s">
        <v>337</v>
      </c>
      <c r="L19" s="2102" t="s">
        <v>1398</v>
      </c>
      <c r="M19" s="2102"/>
      <c r="N19" s="248" t="s">
        <v>337</v>
      </c>
      <c r="O19" s="2102" t="s">
        <v>406</v>
      </c>
      <c r="P19" s="2102"/>
    </row>
    <row r="20" spans="1:22" s="244" customFormat="1" ht="9" customHeight="1" x14ac:dyDescent="0.2">
      <c r="A20" s="247"/>
    </row>
    <row r="21" spans="1:22" s="244" customFormat="1" ht="21" customHeight="1" x14ac:dyDescent="0.2">
      <c r="A21" s="247" t="s">
        <v>407</v>
      </c>
    </row>
    <row r="22" spans="1:22" s="244" customFormat="1" ht="33" customHeight="1" x14ac:dyDescent="0.2">
      <c r="A22" s="247"/>
      <c r="B22" s="2102" t="s">
        <v>1399</v>
      </c>
      <c r="C22" s="2102"/>
      <c r="D22" s="2102"/>
      <c r="F22" s="2359"/>
      <c r="G22" s="2359"/>
      <c r="H22" s="2359"/>
      <c r="I22" s="2359"/>
      <c r="J22" s="2359"/>
      <c r="K22" s="2359"/>
      <c r="L22" s="2359"/>
      <c r="M22" s="2359"/>
      <c r="N22" s="2359"/>
      <c r="O22" s="2359"/>
      <c r="P22" s="2359"/>
      <c r="Q22" s="2359"/>
      <c r="R22" s="2359"/>
      <c r="S22" s="2359"/>
    </row>
    <row r="23" spans="1:22" s="244" customFormat="1" ht="21" customHeight="1" x14ac:dyDescent="0.2">
      <c r="A23" s="247"/>
    </row>
    <row r="24" spans="1:22" s="244" customFormat="1" ht="21" customHeight="1" x14ac:dyDescent="0.2">
      <c r="A24" s="247" t="s">
        <v>408</v>
      </c>
    </row>
    <row r="25" spans="1:22" s="244" customFormat="1" ht="21" customHeight="1" x14ac:dyDescent="0.2">
      <c r="A25" s="247"/>
      <c r="B25" s="244" t="s">
        <v>409</v>
      </c>
      <c r="F25" s="248" t="s">
        <v>134</v>
      </c>
      <c r="G25" s="2360" t="str">
        <f>IF(基本情報!H21="","",基本情報!H21)</f>
        <v/>
      </c>
      <c r="H25" s="2360"/>
      <c r="I25" s="2360"/>
      <c r="J25" s="2360"/>
      <c r="K25" s="2360"/>
    </row>
    <row r="26" spans="1:22" s="244" customFormat="1" ht="21" customHeight="1" x14ac:dyDescent="0.2">
      <c r="A26" s="247"/>
      <c r="B26" s="244" t="s">
        <v>410</v>
      </c>
      <c r="F26" s="2361" t="str">
        <f>IF(基本情報!G22="","",基本情報!G22)</f>
        <v/>
      </c>
      <c r="G26" s="2361"/>
      <c r="H26" s="2361"/>
      <c r="I26" s="2361"/>
      <c r="J26" s="2361"/>
      <c r="K26" s="2361"/>
      <c r="L26" s="2361"/>
      <c r="M26" s="2361"/>
      <c r="N26" s="2361"/>
      <c r="O26" s="2361"/>
      <c r="P26" s="2361"/>
      <c r="Q26" s="2361"/>
      <c r="R26" s="2361"/>
      <c r="S26" s="2361"/>
      <c r="T26" s="2361"/>
      <c r="U26" s="2361"/>
      <c r="V26" s="2361"/>
    </row>
    <row r="27" spans="1:22" s="244" customFormat="1" ht="21" customHeight="1" x14ac:dyDescent="0.2">
      <c r="A27" s="247"/>
      <c r="F27" s="2361"/>
      <c r="G27" s="2361"/>
      <c r="H27" s="2361"/>
      <c r="I27" s="2361"/>
      <c r="J27" s="2361"/>
      <c r="K27" s="2361"/>
      <c r="L27" s="2361"/>
      <c r="M27" s="2361"/>
      <c r="N27" s="2361"/>
      <c r="O27" s="2361"/>
      <c r="P27" s="2361"/>
      <c r="Q27" s="2361"/>
      <c r="R27" s="2361"/>
      <c r="S27" s="2361"/>
      <c r="T27" s="2361"/>
      <c r="U27" s="2361"/>
      <c r="V27" s="2361"/>
    </row>
    <row r="28" spans="1:22" s="244" customFormat="1" ht="21" customHeight="1" x14ac:dyDescent="0.2">
      <c r="A28" s="247"/>
      <c r="E28" s="105" t="s">
        <v>1363</v>
      </c>
    </row>
    <row r="29" spans="1:22" s="244" customFormat="1" ht="21" customHeight="1" x14ac:dyDescent="0.2">
      <c r="A29" s="247"/>
      <c r="E29" s="105"/>
    </row>
    <row r="30" spans="1:22" s="244" customFormat="1" ht="21" customHeight="1" x14ac:dyDescent="0.2">
      <c r="A30" s="247"/>
    </row>
    <row r="31" spans="1:22" s="244" customFormat="1" ht="21" customHeight="1" x14ac:dyDescent="0.2">
      <c r="A31" s="1123" t="s">
        <v>25</v>
      </c>
      <c r="B31" s="1121" t="s">
        <v>411</v>
      </c>
      <c r="E31" s="2364"/>
      <c r="F31" s="2364"/>
      <c r="G31" s="2364"/>
      <c r="H31" s="2364"/>
      <c r="I31" s="2364"/>
      <c r="J31" s="2364"/>
      <c r="K31" s="2364"/>
      <c r="L31" s="2364"/>
      <c r="M31" s="2364"/>
      <c r="N31" s="2364"/>
      <c r="O31" s="2364"/>
      <c r="P31" s="2364"/>
      <c r="Q31" s="2364"/>
      <c r="R31" s="2364"/>
      <c r="S31" s="2364"/>
      <c r="T31" s="2364"/>
      <c r="U31" s="2364"/>
      <c r="V31" s="2364"/>
    </row>
    <row r="32" spans="1:22" s="244" customFormat="1" ht="21" customHeight="1" x14ac:dyDescent="0.2">
      <c r="A32" s="247"/>
      <c r="E32" s="2364"/>
      <c r="F32" s="2364"/>
      <c r="G32" s="2364"/>
      <c r="H32" s="2364"/>
      <c r="I32" s="2364"/>
      <c r="J32" s="2364"/>
      <c r="K32" s="2364"/>
      <c r="L32" s="2364"/>
      <c r="M32" s="2364"/>
      <c r="N32" s="2364"/>
      <c r="O32" s="2364"/>
      <c r="P32" s="2364"/>
      <c r="Q32" s="2364"/>
      <c r="R32" s="2364"/>
      <c r="S32" s="2364"/>
      <c r="T32" s="2364"/>
      <c r="U32" s="2364"/>
      <c r="V32" s="2364"/>
    </row>
    <row r="33" spans="2:23" s="244" customFormat="1" ht="9" customHeight="1" x14ac:dyDescent="0.2"/>
    <row r="34" spans="2:23" s="244" customFormat="1" ht="21" customHeight="1" x14ac:dyDescent="0.2">
      <c r="B34" s="1121" t="s">
        <v>1392</v>
      </c>
      <c r="E34" s="2364"/>
      <c r="F34" s="2364"/>
      <c r="G34" s="2364"/>
      <c r="H34" s="2364"/>
      <c r="I34" s="2364"/>
      <c r="J34" s="2364"/>
      <c r="K34" s="2364"/>
      <c r="L34" s="2364"/>
      <c r="M34" s="2364"/>
      <c r="N34" s="2364"/>
      <c r="O34" s="2364"/>
      <c r="P34" s="2364"/>
      <c r="Q34" s="2364"/>
      <c r="R34" s="2364"/>
      <c r="S34" s="2364"/>
      <c r="T34" s="2364"/>
      <c r="U34" s="2364"/>
      <c r="V34" s="2364"/>
    </row>
    <row r="35" spans="2:23" s="244" customFormat="1" ht="21" customHeight="1" x14ac:dyDescent="0.2">
      <c r="B35" s="1121"/>
      <c r="E35" s="2364"/>
      <c r="F35" s="2364"/>
      <c r="G35" s="2364"/>
      <c r="H35" s="2364"/>
      <c r="I35" s="2364"/>
      <c r="J35" s="2364"/>
      <c r="K35" s="2364"/>
      <c r="L35" s="2364"/>
      <c r="M35" s="2364"/>
      <c r="N35" s="2364"/>
      <c r="O35" s="2364"/>
      <c r="P35" s="2364"/>
      <c r="Q35" s="2364"/>
      <c r="R35" s="2364"/>
      <c r="S35" s="2364"/>
      <c r="T35" s="2364"/>
      <c r="U35" s="2364"/>
      <c r="V35" s="2364"/>
    </row>
    <row r="36" spans="2:23" s="244" customFormat="1" ht="21" customHeight="1" x14ac:dyDescent="0.2">
      <c r="E36" s="2364"/>
      <c r="F36" s="2364"/>
      <c r="G36" s="2364"/>
      <c r="H36" s="2364"/>
      <c r="I36" s="2364"/>
      <c r="J36" s="2364"/>
      <c r="K36" s="2364"/>
      <c r="L36" s="2364"/>
      <c r="M36" s="2364"/>
      <c r="N36" s="2364"/>
      <c r="O36" s="2364"/>
      <c r="P36" s="2364"/>
      <c r="Q36" s="2364"/>
      <c r="R36" s="2364"/>
      <c r="S36" s="2364"/>
      <c r="T36" s="2364"/>
      <c r="U36" s="2364"/>
      <c r="V36" s="2364"/>
    </row>
    <row r="37" spans="2:23" s="244" customFormat="1" ht="21" customHeight="1" x14ac:dyDescent="0.2"/>
    <row r="38" spans="2:23" s="244" customFormat="1" ht="21" customHeight="1" x14ac:dyDescent="0.2">
      <c r="E38" s="103"/>
      <c r="F38" s="242" t="s">
        <v>412</v>
      </c>
      <c r="G38" s="2347" t="str">
        <f>IF(AND(基本情報!E12="",基本情報!G12=""),"",CONCATENATE(基本情報!D12,基本情報!E12,"-",基本情報!G12))</f>
        <v>22A-</v>
      </c>
      <c r="H38" s="2347"/>
      <c r="I38" s="2347"/>
      <c r="J38" s="2347"/>
      <c r="K38" s="2347"/>
      <c r="L38" s="2347"/>
      <c r="M38" s="2347"/>
      <c r="N38" s="249"/>
      <c r="O38" s="249"/>
      <c r="P38" s="249"/>
      <c r="Q38" s="249"/>
      <c r="R38" s="249"/>
      <c r="S38" s="249"/>
      <c r="T38" s="249"/>
      <c r="U38" s="249"/>
      <c r="V38" s="249"/>
      <c r="W38" s="249"/>
    </row>
    <row r="39" spans="2:23" s="244" customFormat="1" ht="21" customHeight="1" x14ac:dyDescent="0.2">
      <c r="E39" s="103"/>
      <c r="F39" s="242" t="s">
        <v>176</v>
      </c>
      <c r="G39" s="2363" t="str">
        <f>IF(基本情報!D13="","",基本情報!D13)</f>
        <v/>
      </c>
      <c r="H39" s="2363"/>
      <c r="I39" s="2363"/>
      <c r="J39" s="2363"/>
      <c r="K39" s="2363"/>
      <c r="L39" s="2363"/>
      <c r="M39" s="2363"/>
      <c r="N39" s="2363"/>
      <c r="O39" s="2363"/>
      <c r="P39" s="2363"/>
      <c r="Q39" s="2363"/>
      <c r="R39" s="2363"/>
      <c r="S39" s="2363"/>
      <c r="T39" s="2363"/>
      <c r="U39" s="2363"/>
      <c r="V39" s="2363"/>
      <c r="W39" s="2363"/>
    </row>
    <row r="40" spans="2:23" s="244" customFormat="1" ht="21" customHeight="1" x14ac:dyDescent="0.2">
      <c r="E40" s="103"/>
      <c r="F40" s="242" t="s">
        <v>413</v>
      </c>
      <c r="G40" s="2363" t="str">
        <f>IF(基本情報!G15="個人",基本情報!G30,CONCATENATE(基本情報!G17,"　",基本情報!G18,"　",基本情報!G20))</f>
        <v>　　</v>
      </c>
      <c r="H40" s="2363"/>
      <c r="I40" s="2363"/>
      <c r="J40" s="2363"/>
      <c r="K40" s="2363"/>
      <c r="L40" s="2363"/>
      <c r="M40" s="2363"/>
      <c r="N40" s="2363"/>
      <c r="O40" s="2363"/>
      <c r="P40" s="2363"/>
      <c r="Q40" s="2363"/>
      <c r="R40" s="2363"/>
      <c r="S40" s="2363"/>
      <c r="T40" s="2363"/>
      <c r="U40" s="2363"/>
      <c r="V40" s="2363"/>
      <c r="W40" s="2363"/>
    </row>
    <row r="41" spans="2:23" s="244" customFormat="1" ht="21" customHeight="1" x14ac:dyDescent="0.2">
      <c r="N41" s="103"/>
      <c r="O41" s="103"/>
      <c r="P41" s="103"/>
      <c r="Q41" s="103"/>
      <c r="R41" s="103"/>
      <c r="S41" s="103"/>
      <c r="T41" s="103"/>
      <c r="U41" s="103"/>
      <c r="V41" s="103"/>
      <c r="W41" s="103"/>
    </row>
  </sheetData>
  <mergeCells count="25">
    <mergeCell ref="B15:E15"/>
    <mergeCell ref="F22:G22"/>
    <mergeCell ref="H22:I22"/>
    <mergeCell ref="J22:K22"/>
    <mergeCell ref="G40:W40"/>
    <mergeCell ref="G38:M38"/>
    <mergeCell ref="G39:W39"/>
    <mergeCell ref="E31:V32"/>
    <mergeCell ref="E34:V36"/>
    <mergeCell ref="A6:W6"/>
    <mergeCell ref="R22:S22"/>
    <mergeCell ref="G25:K25"/>
    <mergeCell ref="F26:V26"/>
    <mergeCell ref="F27:V27"/>
    <mergeCell ref="F19:G19"/>
    <mergeCell ref="I19:J19"/>
    <mergeCell ref="L19:M19"/>
    <mergeCell ref="O19:P19"/>
    <mergeCell ref="P22:Q22"/>
    <mergeCell ref="L22:M22"/>
    <mergeCell ref="N22:O22"/>
    <mergeCell ref="F11:O11"/>
    <mergeCell ref="F15:O15"/>
    <mergeCell ref="B22:D22"/>
    <mergeCell ref="B11:E11"/>
  </mergeCells>
  <phoneticPr fontId="2"/>
  <dataValidations count="1">
    <dataValidation imeMode="fullKatakana" allowBlank="1" showInputMessage="1" showErrorMessage="1" sqref="E31:V32" xr:uid="{90DC5D00-0356-42E1-A09A-24080434E504}"/>
  </dataValidations>
  <pageMargins left="0.98425196850393704" right="0.59055118110236227" top="0.59055118110236227" bottom="0.59055118110236227" header="0" footer="0"/>
  <pageSetup paperSize="9" scale="97"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6A0C-9426-42F1-A0C2-7A2338B5A838}">
  <sheetPr>
    <tabColor rgb="FF99FF99"/>
  </sheetPr>
  <dimension ref="A1:AQ34"/>
  <sheetViews>
    <sheetView showGridLines="0" view="pageBreakPreview" zoomScaleNormal="100" zoomScaleSheetLayoutView="100" workbookViewId="0"/>
  </sheetViews>
  <sheetFormatPr defaultColWidth="9.59765625" defaultRowHeight="13" x14ac:dyDescent="0.2"/>
  <cols>
    <col min="1" max="1" width="5.69921875" style="110" customWidth="1"/>
    <col min="2" max="2" width="15.69921875" style="110" customWidth="1"/>
    <col min="3" max="19" width="2.8984375" style="110" customWidth="1"/>
    <col min="20" max="20" width="13.69921875" style="110" customWidth="1"/>
    <col min="21" max="21" width="5.69921875" style="110" customWidth="1"/>
    <col min="22" max="22" width="13.69921875" style="110" customWidth="1"/>
    <col min="23" max="23" width="5.69921875" style="110" customWidth="1"/>
    <col min="24" max="24" width="9.59765625" style="110" customWidth="1"/>
    <col min="25" max="27" width="9.59765625" style="110"/>
    <col min="28" max="28" width="2.8984375" style="110" hidden="1" customWidth="1"/>
    <col min="29" max="29" width="5.09765625" style="110" hidden="1" customWidth="1"/>
    <col min="30" max="16384" width="9.59765625" style="110"/>
  </cols>
  <sheetData>
    <row r="1" spans="1:43" ht="14" x14ac:dyDescent="0.2">
      <c r="W1" s="245" t="s">
        <v>1552</v>
      </c>
    </row>
    <row r="4" spans="1:43" ht="19" x14ac:dyDescent="0.2">
      <c r="A4" s="2095" t="s">
        <v>1554</v>
      </c>
      <c r="B4" s="2095"/>
      <c r="C4" s="2095"/>
      <c r="D4" s="2095"/>
      <c r="E4" s="2095"/>
      <c r="F4" s="2095"/>
      <c r="G4" s="2095"/>
      <c r="H4" s="2095"/>
      <c r="I4" s="2095"/>
      <c r="J4" s="2095"/>
      <c r="K4" s="2095"/>
      <c r="L4" s="2095"/>
      <c r="M4" s="2095"/>
      <c r="N4" s="2095"/>
      <c r="O4" s="2095"/>
      <c r="P4" s="2095"/>
      <c r="Q4" s="2095"/>
      <c r="R4" s="2095"/>
      <c r="S4" s="2095"/>
      <c r="T4" s="2095"/>
      <c r="U4" s="2095"/>
      <c r="V4" s="2095"/>
      <c r="W4" s="2095"/>
      <c r="X4" s="1505"/>
      <c r="Y4" s="1505"/>
      <c r="Z4" s="1505"/>
      <c r="AA4" s="1505"/>
      <c r="AB4" s="1505"/>
      <c r="AC4" s="1505"/>
      <c r="AD4" s="1505"/>
      <c r="AE4" s="1505"/>
      <c r="AF4" s="1505"/>
      <c r="AG4" s="1505"/>
      <c r="AH4" s="1505"/>
      <c r="AI4" s="1505"/>
      <c r="AJ4" s="1505"/>
      <c r="AK4" s="1505"/>
      <c r="AL4" s="1505"/>
      <c r="AM4" s="1505"/>
      <c r="AN4" s="1505"/>
      <c r="AO4" s="1505"/>
      <c r="AP4" s="1505"/>
      <c r="AQ4" s="1505"/>
    </row>
    <row r="5" spans="1:43" ht="19" x14ac:dyDescent="0.2">
      <c r="A5" s="2102" t="s">
        <v>1571</v>
      </c>
      <c r="B5" s="2102"/>
      <c r="C5" s="2102"/>
      <c r="D5" s="2102"/>
      <c r="E5" s="2102"/>
      <c r="F5" s="2102"/>
      <c r="G5" s="2102"/>
      <c r="H5" s="2102"/>
      <c r="I5" s="2102"/>
      <c r="J5" s="2102"/>
      <c r="K5" s="2102"/>
      <c r="L5" s="2102"/>
      <c r="M5" s="2102"/>
      <c r="N5" s="2102"/>
      <c r="O5" s="2102"/>
      <c r="P5" s="2102"/>
      <c r="Q5" s="2102"/>
      <c r="R5" s="2102"/>
      <c r="S5" s="2102"/>
      <c r="T5" s="2102"/>
      <c r="U5" s="2102"/>
      <c r="V5" s="2102"/>
      <c r="W5" s="2102"/>
      <c r="X5" s="1505"/>
      <c r="Y5" s="1505"/>
      <c r="Z5" s="1505"/>
      <c r="AA5" s="1505"/>
      <c r="AB5" s="1505"/>
      <c r="AC5" s="1505"/>
      <c r="AD5" s="1505"/>
      <c r="AE5" s="1505"/>
      <c r="AF5" s="1505"/>
      <c r="AG5" s="1505"/>
      <c r="AH5" s="1505"/>
      <c r="AI5" s="1505"/>
      <c r="AJ5" s="1505"/>
      <c r="AK5" s="1505"/>
      <c r="AL5" s="1505"/>
      <c r="AM5" s="1505"/>
      <c r="AN5" s="1505"/>
      <c r="AO5" s="1505"/>
      <c r="AP5" s="1505"/>
      <c r="AQ5" s="1505"/>
    </row>
    <row r="8" spans="1:43" ht="31.5" customHeight="1" x14ac:dyDescent="0.2">
      <c r="A8" s="2096" t="s">
        <v>1570</v>
      </c>
      <c r="B8" s="2096"/>
      <c r="C8" s="2096"/>
      <c r="D8" s="2096"/>
      <c r="E8" s="2096"/>
      <c r="F8" s="2096"/>
      <c r="G8" s="2096"/>
      <c r="H8" s="2096"/>
      <c r="I8" s="2096"/>
      <c r="J8" s="2096"/>
      <c r="K8" s="2096"/>
      <c r="L8" s="2096"/>
      <c r="M8" s="2096"/>
      <c r="N8" s="2096"/>
      <c r="O8" s="2096"/>
      <c r="P8" s="2096"/>
      <c r="Q8" s="2096"/>
      <c r="R8" s="2096"/>
      <c r="S8" s="2096"/>
      <c r="T8" s="2096"/>
      <c r="U8" s="2096"/>
      <c r="V8" s="2096"/>
      <c r="W8" s="2096"/>
      <c r="X8" s="1506"/>
      <c r="Y8" s="1506"/>
      <c r="Z8" s="1506"/>
      <c r="AA8" s="1506"/>
      <c r="AB8" s="1506"/>
      <c r="AC8" s="1506"/>
      <c r="AD8" s="1506"/>
      <c r="AE8" s="1506"/>
      <c r="AF8" s="1506"/>
      <c r="AG8" s="1506"/>
      <c r="AH8" s="1506"/>
      <c r="AI8" s="1506"/>
      <c r="AJ8" s="1506"/>
      <c r="AK8" s="1506"/>
      <c r="AL8" s="1506"/>
      <c r="AM8" s="1506"/>
      <c r="AN8" s="1506"/>
      <c r="AO8" s="1506"/>
      <c r="AP8" s="1506"/>
    </row>
    <row r="9" spans="1:43" ht="21" customHeight="1" x14ac:dyDescent="0.2"/>
    <row r="10" spans="1:43" ht="21" customHeight="1" x14ac:dyDescent="0.2">
      <c r="A10" s="2097" t="s">
        <v>1276</v>
      </c>
      <c r="B10" s="2097"/>
      <c r="C10" s="2097"/>
      <c r="D10" s="2097"/>
      <c r="E10" s="2097"/>
      <c r="F10" s="2097"/>
      <c r="G10" s="2097"/>
      <c r="H10" s="2097"/>
      <c r="I10" s="2097"/>
      <c r="J10" s="2097"/>
      <c r="K10" s="2097"/>
      <c r="L10" s="2097"/>
      <c r="M10" s="2097"/>
      <c r="N10" s="2097"/>
      <c r="O10" s="2097"/>
      <c r="P10" s="2097"/>
      <c r="Q10" s="2097"/>
      <c r="R10" s="2097"/>
      <c r="S10" s="2097"/>
    </row>
    <row r="11" spans="1:43" ht="21" customHeight="1" x14ac:dyDescent="0.2">
      <c r="A11" s="1329"/>
      <c r="B11" s="1329"/>
      <c r="C11" s="1329"/>
      <c r="D11" s="1329"/>
      <c r="E11" s="1329"/>
      <c r="F11" s="1329"/>
      <c r="G11" s="1329"/>
      <c r="H11" s="1329"/>
      <c r="I11" s="1329"/>
      <c r="J11" s="1329"/>
      <c r="K11" s="1329"/>
      <c r="L11" s="1329"/>
      <c r="M11" s="1329"/>
      <c r="N11" s="1329"/>
      <c r="O11" s="1329"/>
      <c r="P11" s="1329"/>
      <c r="Q11" s="1329"/>
      <c r="R11" s="1329"/>
      <c r="S11" s="1329"/>
    </row>
    <row r="12" spans="1:43" ht="21" customHeight="1" x14ac:dyDescent="0.2">
      <c r="A12" s="1329" t="s">
        <v>210</v>
      </c>
      <c r="B12" s="1329"/>
      <c r="C12" s="1329"/>
      <c r="D12" s="1329"/>
      <c r="E12" s="1329"/>
      <c r="F12" s="1329"/>
      <c r="G12" s="1329"/>
      <c r="H12" s="1329"/>
      <c r="I12" s="1329"/>
      <c r="J12" s="1329"/>
      <c r="K12" s="1329"/>
      <c r="L12" s="1329"/>
      <c r="M12" s="1329"/>
      <c r="N12" s="1329"/>
      <c r="O12" s="1329"/>
      <c r="P12" s="1329"/>
      <c r="Q12" s="1329"/>
      <c r="R12" s="1329"/>
      <c r="S12" s="1329"/>
    </row>
    <row r="13" spans="1:43" ht="30" customHeight="1" x14ac:dyDescent="0.2">
      <c r="A13" s="2388" t="s">
        <v>211</v>
      </c>
      <c r="B13" s="2389"/>
      <c r="C13" s="2099" t="str">
        <f>IF(基本情報!D13="","",基本情報!D13)</f>
        <v/>
      </c>
      <c r="D13" s="2100"/>
      <c r="E13" s="2100"/>
      <c r="F13" s="2100"/>
      <c r="G13" s="2100"/>
      <c r="H13" s="2100"/>
      <c r="I13" s="2100"/>
      <c r="J13" s="2100"/>
      <c r="K13" s="2100"/>
      <c r="L13" s="2100"/>
      <c r="M13" s="2100"/>
      <c r="N13" s="2100"/>
      <c r="O13" s="2100"/>
      <c r="P13" s="2100"/>
      <c r="Q13" s="2100"/>
      <c r="R13" s="2100"/>
      <c r="S13" s="2100"/>
      <c r="T13" s="2100"/>
      <c r="U13" s="2100"/>
      <c r="V13" s="2100"/>
      <c r="W13" s="2101"/>
    </row>
    <row r="14" spans="1:43" ht="30" customHeight="1" x14ac:dyDescent="0.2">
      <c r="A14" s="2387" t="s">
        <v>212</v>
      </c>
      <c r="B14" s="2387"/>
      <c r="C14" s="2099"/>
      <c r="D14" s="2100"/>
      <c r="E14" s="2100"/>
      <c r="F14" s="2100"/>
      <c r="G14" s="2100"/>
      <c r="H14" s="2100"/>
      <c r="I14" s="2100"/>
      <c r="J14" s="2100"/>
      <c r="K14" s="2100"/>
      <c r="L14" s="2100"/>
      <c r="M14" s="2100"/>
      <c r="N14" s="2100"/>
      <c r="O14" s="2100"/>
      <c r="P14" s="2100"/>
      <c r="Q14" s="2100"/>
      <c r="R14" s="2100"/>
      <c r="S14" s="2100"/>
      <c r="T14" s="2100"/>
      <c r="U14" s="2100"/>
      <c r="V14" s="2100"/>
      <c r="W14" s="2101"/>
    </row>
    <row r="15" spans="1:43" ht="30" customHeight="1" x14ac:dyDescent="0.2">
      <c r="A15" s="2387" t="s">
        <v>213</v>
      </c>
      <c r="B15" s="2387"/>
      <c r="C15" s="2099" t="s">
        <v>1495</v>
      </c>
      <c r="D15" s="2100"/>
      <c r="E15" s="2100"/>
      <c r="F15" s="2100"/>
      <c r="G15" s="2100"/>
      <c r="H15" s="2100"/>
      <c r="I15" s="2100"/>
      <c r="J15" s="2100"/>
      <c r="K15" s="2100"/>
      <c r="L15" s="2100"/>
      <c r="M15" s="2100"/>
      <c r="N15" s="2100"/>
      <c r="O15" s="2100"/>
      <c r="P15" s="2100"/>
      <c r="Q15" s="2100"/>
      <c r="R15" s="2100"/>
      <c r="S15" s="2100"/>
      <c r="T15" s="2100"/>
      <c r="U15" s="2100"/>
      <c r="V15" s="2100"/>
      <c r="W15" s="2101"/>
    </row>
    <row r="16" spans="1:43" ht="21" customHeight="1" x14ac:dyDescent="0.2">
      <c r="B16" s="1507"/>
      <c r="C16" s="1507"/>
      <c r="D16" s="1507"/>
      <c r="E16" s="1507"/>
      <c r="F16" s="1507"/>
      <c r="G16" s="1507"/>
      <c r="H16" s="1507"/>
      <c r="I16" s="1507"/>
      <c r="J16" s="1507"/>
      <c r="K16" s="1507"/>
      <c r="L16" s="1507"/>
      <c r="M16" s="1507"/>
      <c r="N16" s="1507"/>
      <c r="O16" s="1507"/>
      <c r="P16" s="1509"/>
      <c r="Q16" s="1509"/>
      <c r="R16" s="1509"/>
      <c r="S16" s="1509"/>
      <c r="T16" s="1509"/>
      <c r="U16" s="1509"/>
      <c r="V16" s="1509"/>
      <c r="W16" s="1509"/>
    </row>
    <row r="17" spans="1:26" ht="21" customHeight="1" x14ac:dyDescent="0.2">
      <c r="A17" s="244" t="s">
        <v>1473</v>
      </c>
      <c r="B17" s="1507"/>
      <c r="C17" s="1507"/>
      <c r="D17" s="1507"/>
      <c r="E17" s="1507"/>
      <c r="F17" s="1507"/>
      <c r="G17" s="1507"/>
      <c r="H17" s="1507"/>
      <c r="I17" s="1507"/>
      <c r="J17" s="1507"/>
      <c r="K17" s="1507"/>
      <c r="L17" s="1507"/>
      <c r="M17" s="1507"/>
      <c r="N17" s="1507"/>
      <c r="O17" s="1507"/>
      <c r="P17" s="1509"/>
      <c r="Q17" s="1509"/>
      <c r="R17" s="1509"/>
      <c r="S17" s="1509"/>
      <c r="T17" s="1509"/>
      <c r="U17" s="1509"/>
      <c r="V17" s="1509"/>
      <c r="W17" s="1509"/>
    </row>
    <row r="18" spans="1:26" ht="21" customHeight="1" x14ac:dyDescent="0.2">
      <c r="A18" s="2086" t="s">
        <v>1481</v>
      </c>
      <c r="B18" s="2087"/>
      <c r="C18" s="2079" t="s">
        <v>1475</v>
      </c>
      <c r="D18" s="2080"/>
      <c r="E18" s="2080"/>
      <c r="F18" s="2080"/>
      <c r="G18" s="2080"/>
      <c r="H18" s="2080"/>
      <c r="I18" s="2080"/>
      <c r="J18" s="2081" t="str">
        <f>IF(基本情報!G15="個人",基本情報!G20,CONCATENATE(基本情報!G17,"　",基本情報!G18,"　",基本情報!G20))</f>
        <v>　　</v>
      </c>
      <c r="K18" s="2081"/>
      <c r="L18" s="2081"/>
      <c r="M18" s="2081"/>
      <c r="N18" s="2081"/>
      <c r="O18" s="2081"/>
      <c r="P18" s="2081"/>
      <c r="Q18" s="2081"/>
      <c r="R18" s="2081"/>
      <c r="S18" s="2081"/>
      <c r="T18" s="2081"/>
      <c r="U18" s="2081"/>
      <c r="V18" s="2081"/>
      <c r="W18" s="2082"/>
    </row>
    <row r="19" spans="1:26" ht="21" customHeight="1" x14ac:dyDescent="0.2">
      <c r="A19" s="2088"/>
      <c r="B19" s="2089"/>
      <c r="C19" s="1511" t="s">
        <v>424</v>
      </c>
      <c r="D19" s="1515"/>
      <c r="E19" s="2083" t="str">
        <f>IF(基本情報!G22="","",基本情報!G22)</f>
        <v/>
      </c>
      <c r="F19" s="2083"/>
      <c r="G19" s="2083"/>
      <c r="H19" s="2083"/>
      <c r="I19" s="2083"/>
      <c r="J19" s="2083"/>
      <c r="K19" s="2083"/>
      <c r="L19" s="2083"/>
      <c r="M19" s="2083"/>
      <c r="N19" s="2083"/>
      <c r="O19" s="2083"/>
      <c r="P19" s="2083"/>
      <c r="Q19" s="2083"/>
      <c r="R19" s="2083"/>
      <c r="S19" s="2083"/>
      <c r="T19" s="1513" t="s">
        <v>214</v>
      </c>
      <c r="U19" s="2109" t="str">
        <f>IF(基本情報!G23="","",基本情報!G23)</f>
        <v/>
      </c>
      <c r="V19" s="2109"/>
      <c r="W19" s="2110"/>
    </row>
    <row r="20" spans="1:26" ht="21" customHeight="1" x14ac:dyDescent="0.2">
      <c r="A20" s="2086" t="s">
        <v>1291</v>
      </c>
      <c r="B20" s="2087"/>
      <c r="C20" s="2079" t="s">
        <v>1475</v>
      </c>
      <c r="D20" s="2080"/>
      <c r="E20" s="2080"/>
      <c r="F20" s="2080"/>
      <c r="G20" s="2080"/>
      <c r="H20" s="2080"/>
      <c r="I20" s="2080"/>
      <c r="J20" s="2081" t="str">
        <f>IF(基本情報!G25="個人",基本情報!G30,CONCATENATE(基本情報!G27,"　",基本情報!G28,"　",基本情報!G30))</f>
        <v>　　</v>
      </c>
      <c r="K20" s="2081"/>
      <c r="L20" s="2081"/>
      <c r="M20" s="2081"/>
      <c r="N20" s="2081"/>
      <c r="O20" s="2081"/>
      <c r="P20" s="2081"/>
      <c r="Q20" s="2081"/>
      <c r="R20" s="2081"/>
      <c r="S20" s="2081"/>
      <c r="T20" s="2081"/>
      <c r="U20" s="2081"/>
      <c r="V20" s="2081"/>
      <c r="W20" s="2082"/>
    </row>
    <row r="21" spans="1:26" ht="21" customHeight="1" x14ac:dyDescent="0.2">
      <c r="A21" s="2088"/>
      <c r="B21" s="2089"/>
      <c r="C21" s="1511" t="s">
        <v>424</v>
      </c>
      <c r="D21" s="1515"/>
      <c r="E21" s="2083" t="str">
        <f>IF(基本情報!G32="","",基本情報!G32)</f>
        <v/>
      </c>
      <c r="F21" s="2083"/>
      <c r="G21" s="2083"/>
      <c r="H21" s="2083"/>
      <c r="I21" s="2083"/>
      <c r="J21" s="2083"/>
      <c r="K21" s="2083"/>
      <c r="L21" s="2083"/>
      <c r="M21" s="2083"/>
      <c r="N21" s="2083"/>
      <c r="O21" s="2083"/>
      <c r="P21" s="2083"/>
      <c r="Q21" s="2083"/>
      <c r="R21" s="2083"/>
      <c r="S21" s="2083"/>
      <c r="T21" s="1513" t="s">
        <v>214</v>
      </c>
      <c r="U21" s="2109" t="str">
        <f>IF(基本情報!G33="","",基本情報!G33)</f>
        <v/>
      </c>
      <c r="V21" s="2109"/>
      <c r="W21" s="2110"/>
    </row>
    <row r="22" spans="1:26" ht="21" customHeight="1" x14ac:dyDescent="0.2">
      <c r="A22" s="2086" t="s">
        <v>1476</v>
      </c>
      <c r="B22" s="2087"/>
      <c r="C22" s="2067" t="s">
        <v>1477</v>
      </c>
      <c r="D22" s="2068"/>
      <c r="E22" s="2068"/>
      <c r="F22" s="2068"/>
      <c r="G22" s="2068"/>
      <c r="H22" s="2068"/>
      <c r="I22" s="2068"/>
      <c r="J22" s="2068"/>
      <c r="K22" s="2068"/>
      <c r="L22" s="2068"/>
      <c r="M22" s="2068"/>
      <c r="N22" s="2068"/>
      <c r="O22" s="1517" t="s">
        <v>1478</v>
      </c>
      <c r="Q22" s="1519"/>
      <c r="R22" s="2066"/>
      <c r="S22" s="2066"/>
      <c r="T22" s="2066"/>
      <c r="U22" s="1517" t="s">
        <v>1479</v>
      </c>
      <c r="V22" s="1514"/>
      <c r="W22" s="1520" t="s">
        <v>205</v>
      </c>
    </row>
    <row r="23" spans="1:26" ht="21" customHeight="1" x14ac:dyDescent="0.2">
      <c r="A23" s="2103"/>
      <c r="B23" s="2104"/>
      <c r="C23" s="1521" t="s">
        <v>1480</v>
      </c>
      <c r="D23" s="103"/>
      <c r="E23" s="103"/>
      <c r="F23" s="103"/>
      <c r="G23" s="103"/>
      <c r="H23" s="2071"/>
      <c r="I23" s="2071"/>
      <c r="J23" s="2071"/>
      <c r="K23" s="2071"/>
      <c r="L23" s="2071"/>
      <c r="M23" s="2071"/>
      <c r="N23" s="2071"/>
      <c r="O23" s="2071"/>
      <c r="P23" s="2071"/>
      <c r="Q23" s="2071"/>
      <c r="R23" s="2071"/>
      <c r="S23" s="2071"/>
      <c r="T23" s="2071"/>
      <c r="U23" s="2071"/>
      <c r="V23" s="2071"/>
      <c r="W23" s="2072"/>
    </row>
    <row r="24" spans="1:26" ht="21" customHeight="1" x14ac:dyDescent="0.2">
      <c r="A24" s="2088"/>
      <c r="B24" s="2089"/>
      <c r="C24" s="1511" t="s">
        <v>424</v>
      </c>
      <c r="D24" s="1515"/>
      <c r="E24" s="2065"/>
      <c r="F24" s="2065"/>
      <c r="G24" s="2065"/>
      <c r="H24" s="2065"/>
      <c r="I24" s="2065"/>
      <c r="J24" s="2065"/>
      <c r="K24" s="2065"/>
      <c r="L24" s="2065"/>
      <c r="M24" s="2065"/>
      <c r="N24" s="2065"/>
      <c r="O24" s="2065"/>
      <c r="P24" s="2065"/>
      <c r="Q24" s="2065"/>
      <c r="R24" s="2065"/>
      <c r="S24" s="2065"/>
      <c r="T24" s="1513" t="s">
        <v>214</v>
      </c>
      <c r="U24" s="2385"/>
      <c r="V24" s="2385"/>
      <c r="W24" s="2386"/>
    </row>
    <row r="25" spans="1:26" ht="21" customHeight="1" x14ac:dyDescent="0.2">
      <c r="A25" s="2090"/>
      <c r="B25" s="2090"/>
      <c r="C25" s="2090"/>
      <c r="D25" s="2090"/>
      <c r="E25" s="2090"/>
      <c r="F25" s="2090"/>
      <c r="G25" s="2090"/>
      <c r="H25" s="2090"/>
      <c r="I25" s="2090"/>
      <c r="J25" s="2090"/>
      <c r="K25" s="2090"/>
      <c r="L25" s="2090"/>
      <c r="M25" s="2090"/>
      <c r="N25" s="2090"/>
      <c r="O25" s="2090"/>
      <c r="P25" s="2090"/>
      <c r="Q25" s="2090"/>
      <c r="R25" s="2090"/>
      <c r="S25" s="2090"/>
      <c r="T25" s="2090"/>
      <c r="U25" s="2090"/>
      <c r="V25" s="2090"/>
      <c r="W25" s="2090"/>
      <c r="X25" s="2090"/>
      <c r="Y25" s="2090"/>
      <c r="Z25" s="2090"/>
    </row>
    <row r="26" spans="1:26" ht="21" customHeight="1" x14ac:dyDescent="0.2">
      <c r="A26" s="244" t="s">
        <v>1572</v>
      </c>
      <c r="C26" s="103"/>
      <c r="D26" s="103"/>
      <c r="E26" s="103"/>
      <c r="F26" s="103"/>
      <c r="G26" s="103"/>
      <c r="H26" s="103"/>
      <c r="I26" s="103"/>
      <c r="J26" s="2373"/>
      <c r="K26" s="2373"/>
      <c r="L26" s="2373"/>
      <c r="M26" s="2373"/>
      <c r="N26" s="2373"/>
      <c r="O26" s="2373"/>
      <c r="P26" s="2373"/>
    </row>
    <row r="27" spans="1:26" ht="40" customHeight="1" x14ac:dyDescent="0.2">
      <c r="A27" s="2376" t="s">
        <v>1649</v>
      </c>
      <c r="B27" s="2377"/>
      <c r="C27" s="2377"/>
      <c r="D27" s="2377"/>
      <c r="E27" s="2377"/>
      <c r="F27" s="2377"/>
      <c r="G27" s="2377"/>
      <c r="H27" s="2377"/>
      <c r="I27" s="2377"/>
      <c r="J27" s="2377"/>
      <c r="K27" s="2377"/>
      <c r="L27" s="2377"/>
      <c r="M27" s="2377"/>
      <c r="N27" s="2377"/>
      <c r="O27" s="2377"/>
      <c r="P27" s="2377"/>
      <c r="Q27" s="2377"/>
      <c r="R27" s="2377"/>
      <c r="S27" s="2377"/>
      <c r="T27" s="2377"/>
      <c r="U27" s="2378"/>
      <c r="V27" s="2369" t="s">
        <v>1577</v>
      </c>
      <c r="W27" s="2370"/>
    </row>
    <row r="28" spans="1:26" ht="30" customHeight="1" x14ac:dyDescent="0.2">
      <c r="A28" s="1591" t="s">
        <v>395</v>
      </c>
      <c r="B28" s="2374" t="s">
        <v>1574</v>
      </c>
      <c r="C28" s="2374"/>
      <c r="D28" s="2374"/>
      <c r="E28" s="2374"/>
      <c r="F28" s="2374"/>
      <c r="G28" s="2374"/>
      <c r="H28" s="2374"/>
      <c r="I28" s="2374"/>
      <c r="J28" s="2374"/>
      <c r="K28" s="2374"/>
      <c r="L28" s="2374"/>
      <c r="M28" s="2374"/>
      <c r="N28" s="2374"/>
      <c r="O28" s="2374"/>
      <c r="P28" s="2374"/>
      <c r="Q28" s="2374"/>
      <c r="R28" s="2374"/>
      <c r="S28" s="2374"/>
      <c r="T28" s="2374"/>
      <c r="U28" s="2375"/>
      <c r="V28" s="2367" t="s">
        <v>163</v>
      </c>
      <c r="W28" s="2368"/>
    </row>
    <row r="29" spans="1:26" ht="30" customHeight="1" x14ac:dyDescent="0.2">
      <c r="A29" s="1592"/>
      <c r="B29" s="2379" t="s">
        <v>1576</v>
      </c>
      <c r="C29" s="2379"/>
      <c r="D29" s="2379"/>
      <c r="E29" s="2379"/>
      <c r="F29" s="2379"/>
      <c r="G29" s="2379"/>
      <c r="H29" s="2379"/>
      <c r="I29" s="2379"/>
      <c r="J29" s="2379"/>
      <c r="K29" s="2379"/>
      <c r="L29" s="2379"/>
      <c r="M29" s="2379"/>
      <c r="N29" s="2379"/>
      <c r="O29" s="2379"/>
      <c r="P29" s="2379"/>
      <c r="Q29" s="2379"/>
      <c r="R29" s="2379"/>
      <c r="S29" s="2379"/>
      <c r="T29" s="2379"/>
      <c r="U29" s="2380"/>
      <c r="V29" s="2365" t="s">
        <v>163</v>
      </c>
      <c r="W29" s="2366"/>
    </row>
    <row r="30" spans="1:26" ht="30" customHeight="1" x14ac:dyDescent="0.2">
      <c r="A30" s="1593" t="s">
        <v>395</v>
      </c>
      <c r="B30" s="2383" t="s">
        <v>1575</v>
      </c>
      <c r="C30" s="2383"/>
      <c r="D30" s="2383"/>
      <c r="E30" s="2383"/>
      <c r="F30" s="2383"/>
      <c r="G30" s="2383"/>
      <c r="H30" s="2383"/>
      <c r="I30" s="2383"/>
      <c r="J30" s="2383"/>
      <c r="K30" s="2383"/>
      <c r="L30" s="2383"/>
      <c r="M30" s="2383"/>
      <c r="N30" s="2383"/>
      <c r="O30" s="2383"/>
      <c r="P30" s="2383"/>
      <c r="Q30" s="2383"/>
      <c r="R30" s="2383"/>
      <c r="S30" s="2383"/>
      <c r="T30" s="2383"/>
      <c r="U30" s="2384"/>
      <c r="V30" s="2381" t="s">
        <v>163</v>
      </c>
      <c r="W30" s="2382"/>
    </row>
    <row r="31" spans="1:26" ht="21" customHeight="1" x14ac:dyDescent="0.2">
      <c r="A31" s="2371" t="s">
        <v>1573</v>
      </c>
      <c r="B31" s="2371"/>
      <c r="C31" s="2371"/>
      <c r="D31" s="2371"/>
      <c r="E31" s="2371"/>
      <c r="F31" s="2371"/>
      <c r="G31" s="2371"/>
      <c r="H31" s="2371"/>
      <c r="I31" s="2371"/>
      <c r="J31" s="2371"/>
      <c r="K31" s="2371"/>
      <c r="L31" s="2371"/>
      <c r="M31" s="2371"/>
      <c r="N31" s="2371"/>
      <c r="O31" s="2371"/>
      <c r="P31" s="2371"/>
      <c r="Q31" s="2371"/>
      <c r="R31" s="2371"/>
      <c r="S31" s="2371"/>
      <c r="T31" s="2371"/>
      <c r="U31" s="2371"/>
      <c r="V31" s="2371"/>
      <c r="W31" s="2371"/>
    </row>
    <row r="32" spans="1:26" ht="21" customHeight="1" x14ac:dyDescent="0.2">
      <c r="A32" s="2372"/>
      <c r="B32" s="2372"/>
      <c r="C32" s="2372"/>
      <c r="D32" s="2372"/>
      <c r="E32" s="2372"/>
      <c r="F32" s="2372"/>
      <c r="G32" s="2372"/>
      <c r="H32" s="2372"/>
      <c r="I32" s="2372"/>
      <c r="J32" s="2372"/>
      <c r="K32" s="2372"/>
      <c r="L32" s="2372"/>
      <c r="M32" s="2372"/>
      <c r="N32" s="2372"/>
      <c r="O32" s="2372"/>
      <c r="P32" s="2372"/>
      <c r="Q32" s="2372"/>
      <c r="R32" s="2372"/>
      <c r="S32" s="2372"/>
      <c r="T32" s="2372"/>
      <c r="U32" s="2372"/>
      <c r="V32" s="2372"/>
      <c r="W32" s="2372"/>
    </row>
    <row r="33" spans="1:23" ht="21" customHeight="1" x14ac:dyDescent="0.2">
      <c r="A33" s="1550"/>
      <c r="B33" s="1550"/>
      <c r="C33" s="1550"/>
      <c r="D33" s="1550"/>
      <c r="E33" s="1550"/>
      <c r="F33" s="1550"/>
      <c r="G33" s="1550"/>
      <c r="H33" s="1550"/>
      <c r="I33" s="1550"/>
      <c r="J33" s="1550"/>
      <c r="K33" s="1550"/>
      <c r="L33" s="1550"/>
      <c r="M33" s="1550"/>
      <c r="N33" s="1550"/>
      <c r="O33" s="1550"/>
      <c r="P33" s="1550"/>
      <c r="Q33" s="1550"/>
      <c r="R33" s="1550"/>
      <c r="S33" s="1550"/>
      <c r="T33" s="1550"/>
      <c r="U33" s="1550"/>
      <c r="V33" s="1550"/>
      <c r="W33" s="1550"/>
    </row>
    <row r="34" spans="1:23" ht="21" customHeight="1" x14ac:dyDescent="0.2"/>
  </sheetData>
  <mergeCells count="38">
    <mergeCell ref="A4:W4"/>
    <mergeCell ref="A5:W5"/>
    <mergeCell ref="A8:W8"/>
    <mergeCell ref="A10:S10"/>
    <mergeCell ref="A13:B13"/>
    <mergeCell ref="C13:W13"/>
    <mergeCell ref="A14:B14"/>
    <mergeCell ref="C14:W14"/>
    <mergeCell ref="A15:B15"/>
    <mergeCell ref="C15:W15"/>
    <mergeCell ref="A18:B19"/>
    <mergeCell ref="C18:I18"/>
    <mergeCell ref="J18:W18"/>
    <mergeCell ref="E19:S19"/>
    <mergeCell ref="U19:W19"/>
    <mergeCell ref="A20:B21"/>
    <mergeCell ref="C20:I20"/>
    <mergeCell ref="J20:W20"/>
    <mergeCell ref="E21:S21"/>
    <mergeCell ref="U21:W21"/>
    <mergeCell ref="A25:Z25"/>
    <mergeCell ref="A22:B24"/>
    <mergeCell ref="C22:H22"/>
    <mergeCell ref="I22:N22"/>
    <mergeCell ref="R22:T22"/>
    <mergeCell ref="H23:W23"/>
    <mergeCell ref="E24:S24"/>
    <mergeCell ref="U24:W24"/>
    <mergeCell ref="V29:W29"/>
    <mergeCell ref="V28:W28"/>
    <mergeCell ref="V27:W27"/>
    <mergeCell ref="A31:W32"/>
    <mergeCell ref="J26:P26"/>
    <mergeCell ref="B28:U28"/>
    <mergeCell ref="A27:U27"/>
    <mergeCell ref="B29:U29"/>
    <mergeCell ref="V30:W30"/>
    <mergeCell ref="B30:U30"/>
  </mergeCells>
  <phoneticPr fontId="2"/>
  <dataValidations count="1">
    <dataValidation type="list" allowBlank="1" showInputMessage="1" showErrorMessage="1" sqref="V28:V30" xr:uid="{2FFE43DD-392B-4F87-B080-7A112927A3DD}">
      <formula1>"□,■"</formula1>
    </dataValidation>
  </dataValidations>
  <pageMargins left="0.98425196850393704" right="0.59055118110236227" top="0.59055118110236227" bottom="0.59055118110236227" header="0" footer="0"/>
  <pageSetup paperSize="9" scale="8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B8C0-7FDC-4C04-8BD0-A4BBC1EC1DE3}">
  <sheetPr>
    <tabColor rgb="FF99FF99"/>
    <pageSetUpPr fitToPage="1"/>
  </sheetPr>
  <dimension ref="A1:AT46"/>
  <sheetViews>
    <sheetView showGridLines="0" view="pageBreakPreview" zoomScaleNormal="100" zoomScaleSheetLayoutView="100" workbookViewId="0"/>
  </sheetViews>
  <sheetFormatPr defaultColWidth="9.59765625" defaultRowHeight="13" x14ac:dyDescent="0.2"/>
  <cols>
    <col min="1" max="1" width="5.69921875" style="110" customWidth="1"/>
    <col min="2" max="2" width="15.69921875" style="110" customWidth="1"/>
    <col min="3" max="23" width="2.8984375" style="110" customWidth="1"/>
    <col min="24" max="24" width="8.09765625" style="110" customWidth="1"/>
    <col min="25" max="25" width="13.69921875" style="110" customWidth="1"/>
    <col min="26" max="26" width="4.69921875" style="110" customWidth="1"/>
    <col min="27" max="27" width="9.59765625" style="110" customWidth="1"/>
    <col min="28" max="30" width="9.59765625" style="110"/>
    <col min="31" max="31" width="2.8984375" style="110" hidden="1" customWidth="1"/>
    <col min="32" max="32" width="5.09765625" style="110" hidden="1" customWidth="1"/>
    <col min="33" max="16384" width="9.59765625" style="110"/>
  </cols>
  <sheetData>
    <row r="1" spans="1:46" ht="14" x14ac:dyDescent="0.2">
      <c r="Z1" s="245" t="s">
        <v>1553</v>
      </c>
    </row>
    <row r="4" spans="1:46" ht="19" x14ac:dyDescent="0.2">
      <c r="A4" s="2095" t="s">
        <v>50</v>
      </c>
      <c r="B4" s="2095"/>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1505"/>
      <c r="AB4" s="1505"/>
      <c r="AC4" s="1505"/>
      <c r="AD4" s="1505"/>
      <c r="AE4" s="1505"/>
      <c r="AF4" s="1505"/>
      <c r="AG4" s="1505"/>
      <c r="AH4" s="1505"/>
      <c r="AI4" s="1505"/>
      <c r="AJ4" s="1505"/>
      <c r="AK4" s="1505"/>
      <c r="AL4" s="1505"/>
      <c r="AM4" s="1505"/>
      <c r="AN4" s="1505"/>
      <c r="AO4" s="1505"/>
      <c r="AP4" s="1505"/>
      <c r="AQ4" s="1505"/>
      <c r="AR4" s="1505"/>
      <c r="AS4" s="1505"/>
      <c r="AT4" s="1505"/>
    </row>
    <row r="5" spans="1:46" s="1055" customFormat="1" ht="19" x14ac:dyDescent="0.2">
      <c r="A5" s="2102" t="s">
        <v>1585</v>
      </c>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1505"/>
      <c r="AB5" s="1505"/>
      <c r="AC5" s="1505"/>
      <c r="AD5" s="1505"/>
      <c r="AE5" s="1505"/>
      <c r="AF5" s="1505"/>
      <c r="AG5" s="1505"/>
      <c r="AH5" s="1505"/>
      <c r="AI5" s="1505"/>
      <c r="AJ5" s="1505"/>
      <c r="AK5" s="1505"/>
      <c r="AL5" s="1505"/>
      <c r="AM5" s="1505"/>
      <c r="AN5" s="1505"/>
      <c r="AO5" s="1505"/>
      <c r="AP5" s="1505"/>
      <c r="AQ5" s="1505"/>
    </row>
    <row r="8" spans="1:46" ht="31.5" customHeight="1" x14ac:dyDescent="0.2">
      <c r="A8" s="2096" t="s">
        <v>1652</v>
      </c>
      <c r="B8" s="2096"/>
      <c r="C8" s="2096"/>
      <c r="D8" s="2096"/>
      <c r="E8" s="2096"/>
      <c r="F8" s="2096"/>
      <c r="G8" s="2096"/>
      <c r="H8" s="2096"/>
      <c r="I8" s="2096"/>
      <c r="J8" s="2096"/>
      <c r="K8" s="2096"/>
      <c r="L8" s="2096"/>
      <c r="M8" s="2096"/>
      <c r="N8" s="2096"/>
      <c r="O8" s="2096"/>
      <c r="P8" s="2096"/>
      <c r="Q8" s="2096"/>
      <c r="R8" s="2096"/>
      <c r="S8" s="2096"/>
      <c r="T8" s="2096"/>
      <c r="U8" s="2096"/>
      <c r="V8" s="2096"/>
      <c r="W8" s="2096"/>
      <c r="X8" s="2096"/>
      <c r="Y8" s="2096"/>
      <c r="Z8" s="2096"/>
      <c r="AA8" s="1506"/>
      <c r="AB8" s="1506"/>
      <c r="AC8" s="1506"/>
      <c r="AD8" s="1506"/>
      <c r="AE8" s="1506"/>
      <c r="AF8" s="1506"/>
      <c r="AG8" s="1506"/>
      <c r="AH8" s="1506"/>
      <c r="AI8" s="1506"/>
      <c r="AJ8" s="1506"/>
      <c r="AK8" s="1506"/>
      <c r="AL8" s="1506"/>
      <c r="AM8" s="1506"/>
      <c r="AN8" s="1506"/>
      <c r="AO8" s="1506"/>
      <c r="AP8" s="1506"/>
      <c r="AQ8" s="1506"/>
      <c r="AR8" s="1506"/>
      <c r="AS8" s="1506"/>
    </row>
    <row r="9" spans="1:46" ht="21" customHeight="1" x14ac:dyDescent="0.2"/>
    <row r="10" spans="1:46" ht="21" customHeight="1" x14ac:dyDescent="0.2">
      <c r="A10" s="244" t="s">
        <v>1276</v>
      </c>
      <c r="B10" s="244"/>
      <c r="C10" s="244"/>
      <c r="D10" s="244"/>
      <c r="E10" s="244"/>
      <c r="F10" s="244"/>
      <c r="G10" s="244"/>
      <c r="H10" s="244"/>
      <c r="I10" s="244"/>
      <c r="J10" s="244"/>
      <c r="K10" s="244"/>
      <c r="L10" s="244"/>
      <c r="M10" s="244"/>
      <c r="N10" s="244"/>
      <c r="O10" s="244"/>
      <c r="P10" s="244"/>
      <c r="Q10" s="244"/>
      <c r="R10" s="244"/>
      <c r="S10" s="244"/>
      <c r="T10" s="1329"/>
      <c r="U10" s="1329"/>
      <c r="V10" s="1329"/>
    </row>
    <row r="11" spans="1:46" s="103" customFormat="1" ht="21" customHeight="1" x14ac:dyDescent="0.2">
      <c r="A11" s="1329"/>
    </row>
    <row r="12" spans="1:46" s="106" customFormat="1" ht="21" customHeight="1" x14ac:dyDescent="0.2">
      <c r="A12" s="104"/>
      <c r="B12" s="105"/>
      <c r="C12" s="105"/>
      <c r="D12" s="105"/>
      <c r="E12" s="105"/>
      <c r="F12" s="105"/>
      <c r="G12" s="105"/>
      <c r="H12" s="1497"/>
      <c r="N12" s="2106"/>
      <c r="O12" s="2106"/>
      <c r="R12" s="106" t="s">
        <v>208</v>
      </c>
      <c r="S12" s="2106"/>
      <c r="T12" s="2106"/>
      <c r="U12" s="2106"/>
      <c r="V12" s="1497" t="s">
        <v>148</v>
      </c>
      <c r="W12" s="104" t="s">
        <v>1487</v>
      </c>
      <c r="Y12" s="1487" t="str">
        <f>IF(S12="","",IF(S12="一級","大臣","知事"))</f>
        <v/>
      </c>
      <c r="Z12" s="1492" t="s">
        <v>151</v>
      </c>
      <c r="AC12" s="104"/>
    </row>
    <row r="13" spans="1:46" s="106" customFormat="1" ht="21" customHeight="1" x14ac:dyDescent="0.2">
      <c r="A13" s="107"/>
      <c r="B13" s="105"/>
      <c r="C13" s="105"/>
      <c r="D13" s="105"/>
      <c r="E13" s="105"/>
      <c r="F13" s="105"/>
      <c r="G13" s="105"/>
      <c r="H13" s="105"/>
      <c r="I13" s="105"/>
      <c r="N13" s="105"/>
      <c r="O13" s="105"/>
      <c r="Q13" s="1526" t="s">
        <v>1484</v>
      </c>
      <c r="R13" s="105"/>
      <c r="S13" s="105" t="s">
        <v>208</v>
      </c>
      <c r="T13" s="2106" t="str">
        <f>IF(S12="","",IF(S12="一級","－",""))</f>
        <v/>
      </c>
      <c r="U13" s="2106"/>
      <c r="V13" s="2106"/>
      <c r="W13" s="2106"/>
      <c r="X13" s="1524" t="s">
        <v>216</v>
      </c>
      <c r="Y13" s="1488"/>
      <c r="Z13" s="1524" t="s">
        <v>205</v>
      </c>
      <c r="AA13" s="1524"/>
      <c r="AB13" s="1524"/>
      <c r="AC13" s="104"/>
    </row>
    <row r="14" spans="1:46" s="106" customFormat="1" ht="21" customHeight="1" x14ac:dyDescent="0.2">
      <c r="A14" s="107"/>
      <c r="B14" s="105"/>
      <c r="C14" s="105"/>
      <c r="D14" s="105"/>
      <c r="E14" s="105"/>
      <c r="G14" s="105"/>
      <c r="H14" s="105"/>
      <c r="J14" s="105"/>
      <c r="K14" s="105"/>
      <c r="M14" s="1524"/>
      <c r="N14" s="1524"/>
      <c r="O14" s="1524"/>
      <c r="P14" s="1524"/>
      <c r="Q14" s="1497" t="s">
        <v>206</v>
      </c>
      <c r="R14" s="1524"/>
      <c r="S14" s="2108"/>
      <c r="T14" s="2108"/>
      <c r="U14" s="2108"/>
      <c r="V14" s="2108"/>
      <c r="W14" s="2108"/>
      <c r="X14" s="2108"/>
      <c r="Y14" s="2108"/>
      <c r="Z14" s="2108"/>
      <c r="AA14" s="1524"/>
      <c r="AB14" s="1524"/>
      <c r="AC14" s="1497"/>
    </row>
    <row r="15" spans="1:46" s="106" customFormat="1" ht="21" customHeight="1" x14ac:dyDescent="0.2">
      <c r="A15" s="107"/>
      <c r="B15" s="105"/>
      <c r="C15" s="105"/>
      <c r="D15" s="105"/>
      <c r="F15" s="105"/>
      <c r="G15" s="105"/>
      <c r="H15" s="105"/>
      <c r="I15" s="105"/>
      <c r="J15" s="105"/>
      <c r="K15" s="105"/>
      <c r="M15" s="1524"/>
      <c r="N15" s="1524"/>
      <c r="O15" s="1524"/>
      <c r="P15" s="1524"/>
      <c r="Q15" s="1497" t="s">
        <v>207</v>
      </c>
      <c r="R15" s="1524"/>
      <c r="S15" s="2108"/>
      <c r="T15" s="2108"/>
      <c r="U15" s="2108"/>
      <c r="V15" s="2108"/>
      <c r="W15" s="2108"/>
      <c r="X15" s="2108"/>
      <c r="Y15" s="2108"/>
      <c r="Z15" s="2108"/>
      <c r="AA15" s="1524"/>
      <c r="AB15" s="1524"/>
    </row>
    <row r="16" spans="1:46" s="106" customFormat="1" ht="21" customHeight="1" x14ac:dyDescent="0.2">
      <c r="A16" s="107"/>
      <c r="B16" s="105"/>
      <c r="C16" s="105"/>
      <c r="D16" s="105"/>
      <c r="E16" s="105"/>
      <c r="H16" s="1524"/>
      <c r="I16" s="1524" t="s">
        <v>1482</v>
      </c>
      <c r="J16" s="2106"/>
      <c r="K16" s="2106"/>
      <c r="L16" s="1524"/>
      <c r="O16" s="105"/>
      <c r="P16" s="1497" t="s">
        <v>209</v>
      </c>
      <c r="Q16" s="2106"/>
      <c r="R16" s="2106"/>
      <c r="S16" s="2106"/>
      <c r="T16" s="104" t="s">
        <v>1485</v>
      </c>
      <c r="V16" s="1487"/>
      <c r="X16" s="1488" t="s">
        <v>1486</v>
      </c>
      <c r="Y16" s="1488"/>
      <c r="Z16" s="1524" t="s">
        <v>205</v>
      </c>
      <c r="AA16" s="1524"/>
      <c r="AB16" s="1524"/>
      <c r="AC16" s="104"/>
    </row>
    <row r="17" spans="1:26" ht="21" customHeight="1" x14ac:dyDescent="0.2">
      <c r="A17" s="1329"/>
      <c r="B17" s="1329"/>
      <c r="C17" s="1329"/>
      <c r="D17" s="1329"/>
      <c r="E17" s="1329"/>
      <c r="F17" s="1329"/>
      <c r="G17" s="1329"/>
      <c r="H17" s="1329"/>
      <c r="I17" s="1329"/>
      <c r="J17" s="1329"/>
      <c r="K17" s="1329"/>
      <c r="L17" s="1329"/>
      <c r="M17" s="1329"/>
      <c r="N17" s="1329"/>
      <c r="O17" s="1329"/>
      <c r="P17" s="1329"/>
      <c r="Q17" s="1329"/>
      <c r="R17" s="1329"/>
      <c r="S17" s="1329"/>
      <c r="T17" s="1329"/>
      <c r="U17" s="1329"/>
      <c r="V17" s="1329"/>
    </row>
    <row r="18" spans="1:26" ht="21" customHeight="1" x14ac:dyDescent="0.2">
      <c r="A18" s="1329" t="s">
        <v>210</v>
      </c>
      <c r="B18" s="1329"/>
      <c r="C18" s="1329"/>
      <c r="D18" s="1329"/>
      <c r="E18" s="1329"/>
      <c r="F18" s="1329"/>
      <c r="G18" s="1329"/>
      <c r="H18" s="1329"/>
      <c r="I18" s="1329"/>
      <c r="J18" s="1329"/>
      <c r="K18" s="1329"/>
      <c r="L18" s="1329"/>
      <c r="M18" s="1329"/>
      <c r="N18" s="1329"/>
      <c r="O18" s="1329"/>
      <c r="P18" s="1329"/>
      <c r="Q18" s="1329"/>
      <c r="R18" s="1329"/>
      <c r="S18" s="1329"/>
      <c r="T18" s="1329"/>
      <c r="U18" s="1329"/>
      <c r="V18" s="1329"/>
    </row>
    <row r="19" spans="1:26" ht="30" customHeight="1" x14ac:dyDescent="0.2">
      <c r="A19" s="2098" t="s">
        <v>211</v>
      </c>
      <c r="B19" s="2098"/>
      <c r="C19" s="2099" t="str">
        <f>IF(基本情報!D13="","",基本情報!D13)</f>
        <v/>
      </c>
      <c r="D19" s="2100"/>
      <c r="E19" s="2100"/>
      <c r="F19" s="2100"/>
      <c r="G19" s="2100"/>
      <c r="H19" s="2100"/>
      <c r="I19" s="2100"/>
      <c r="J19" s="2100"/>
      <c r="K19" s="2100"/>
      <c r="L19" s="2100"/>
      <c r="M19" s="2100"/>
      <c r="N19" s="2100"/>
      <c r="O19" s="2100"/>
      <c r="P19" s="2100"/>
      <c r="Q19" s="2100"/>
      <c r="R19" s="2100"/>
      <c r="S19" s="2100"/>
      <c r="T19" s="2100"/>
      <c r="U19" s="2100"/>
      <c r="V19" s="2100"/>
      <c r="W19" s="2100"/>
      <c r="X19" s="2100"/>
      <c r="Y19" s="2100"/>
      <c r="Z19" s="2101"/>
    </row>
    <row r="20" spans="1:26" ht="30" customHeight="1" x14ac:dyDescent="0.2">
      <c r="A20" s="2098" t="s">
        <v>212</v>
      </c>
      <c r="B20" s="2098"/>
      <c r="C20" s="2099"/>
      <c r="D20" s="2100"/>
      <c r="E20" s="2100"/>
      <c r="F20" s="2100"/>
      <c r="G20" s="2100"/>
      <c r="H20" s="2100"/>
      <c r="I20" s="2100"/>
      <c r="J20" s="2100"/>
      <c r="K20" s="2100"/>
      <c r="L20" s="2100"/>
      <c r="M20" s="2100"/>
      <c r="N20" s="2100"/>
      <c r="O20" s="2100"/>
      <c r="P20" s="2100"/>
      <c r="Q20" s="2100"/>
      <c r="R20" s="2100"/>
      <c r="S20" s="2100"/>
      <c r="T20" s="2100"/>
      <c r="U20" s="2100"/>
      <c r="V20" s="2100"/>
      <c r="W20" s="2100"/>
      <c r="X20" s="2100"/>
      <c r="Y20" s="2100"/>
      <c r="Z20" s="2101"/>
    </row>
    <row r="21" spans="1:26" ht="30" customHeight="1" x14ac:dyDescent="0.2">
      <c r="A21" s="2098" t="s">
        <v>213</v>
      </c>
      <c r="B21" s="2098"/>
      <c r="C21" s="2099" t="s">
        <v>1494</v>
      </c>
      <c r="D21" s="2100"/>
      <c r="E21" s="2100"/>
      <c r="F21" s="2100"/>
      <c r="G21" s="2100"/>
      <c r="H21" s="2100"/>
      <c r="I21" s="2100"/>
      <c r="J21" s="2100"/>
      <c r="K21" s="2100"/>
      <c r="L21" s="2100"/>
      <c r="M21" s="2100"/>
      <c r="N21" s="2100"/>
      <c r="O21" s="2100"/>
      <c r="P21" s="2100"/>
      <c r="Q21" s="2100"/>
      <c r="R21" s="2100"/>
      <c r="S21" s="2100"/>
      <c r="T21" s="2100"/>
      <c r="U21" s="2100"/>
      <c r="V21" s="2100"/>
      <c r="W21" s="2100"/>
      <c r="X21" s="2100"/>
      <c r="Y21" s="2100"/>
      <c r="Z21" s="2101"/>
    </row>
    <row r="22" spans="1:26" ht="21" customHeight="1" x14ac:dyDescent="0.2">
      <c r="B22" s="1507"/>
      <c r="C22" s="1507"/>
      <c r="D22" s="1507"/>
      <c r="E22" s="1507"/>
      <c r="F22" s="1507"/>
      <c r="G22" s="1507"/>
      <c r="H22" s="1507"/>
      <c r="I22" s="1507"/>
      <c r="J22" s="1507"/>
      <c r="K22" s="1507"/>
      <c r="L22" s="1507"/>
      <c r="M22" s="1507"/>
      <c r="N22" s="1507"/>
      <c r="O22" s="1507"/>
      <c r="P22" s="1509"/>
      <c r="Q22" s="1509"/>
      <c r="R22" s="1509"/>
      <c r="S22" s="1509"/>
      <c r="T22" s="1509"/>
      <c r="U22" s="1509"/>
      <c r="V22" s="1509"/>
      <c r="W22" s="1509"/>
      <c r="X22" s="1509"/>
      <c r="Y22" s="1509"/>
      <c r="Z22" s="1509"/>
    </row>
    <row r="23" spans="1:26" ht="21" customHeight="1" x14ac:dyDescent="0.2">
      <c r="A23" s="244" t="s">
        <v>1473</v>
      </c>
      <c r="B23" s="1507"/>
      <c r="C23" s="1507"/>
      <c r="D23" s="1507"/>
      <c r="E23" s="1507"/>
      <c r="F23" s="1507"/>
      <c r="G23" s="1507"/>
      <c r="H23" s="1507"/>
      <c r="I23" s="1507"/>
      <c r="J23" s="1507"/>
      <c r="K23" s="1507"/>
      <c r="L23" s="1507"/>
      <c r="M23" s="1507"/>
      <c r="N23" s="1507"/>
      <c r="O23" s="1507"/>
      <c r="P23" s="1509"/>
      <c r="Q23" s="1509"/>
      <c r="R23" s="1509"/>
      <c r="S23" s="1509"/>
      <c r="T23" s="1509"/>
      <c r="U23" s="1509"/>
      <c r="V23" s="1509"/>
      <c r="W23" s="1509"/>
      <c r="X23" s="1509"/>
      <c r="Y23" s="1509"/>
      <c r="Z23" s="1509"/>
    </row>
    <row r="24" spans="1:26" ht="21" customHeight="1" x14ac:dyDescent="0.2">
      <c r="A24" s="2086" t="s">
        <v>1481</v>
      </c>
      <c r="B24" s="2087"/>
      <c r="C24" s="2079" t="s">
        <v>1475</v>
      </c>
      <c r="D24" s="2080"/>
      <c r="E24" s="2080"/>
      <c r="F24" s="2080"/>
      <c r="G24" s="2080"/>
      <c r="H24" s="2080"/>
      <c r="I24" s="2080"/>
      <c r="J24" s="2081" t="str">
        <f>IF(基本情報!G15="個人",基本情報!G20,CONCATENATE(基本情報!G17,"　",基本情報!G18,"　",基本情報!G20))</f>
        <v>　　</v>
      </c>
      <c r="K24" s="2081"/>
      <c r="L24" s="2081"/>
      <c r="M24" s="2081"/>
      <c r="N24" s="2081"/>
      <c r="O24" s="2081"/>
      <c r="P24" s="2081"/>
      <c r="Q24" s="2081"/>
      <c r="R24" s="2081"/>
      <c r="S24" s="2081"/>
      <c r="T24" s="2081"/>
      <c r="U24" s="2081"/>
      <c r="V24" s="2081"/>
      <c r="W24" s="2081"/>
      <c r="X24" s="2081"/>
      <c r="Y24" s="2081"/>
      <c r="Z24" s="2082"/>
    </row>
    <row r="25" spans="1:26" ht="21" customHeight="1" x14ac:dyDescent="0.2">
      <c r="A25" s="2088"/>
      <c r="B25" s="2089"/>
      <c r="C25" s="1511" t="s">
        <v>424</v>
      </c>
      <c r="D25" s="1515"/>
      <c r="E25" s="2083" t="str">
        <f>IF(基本情報!G22="","",基本情報!G22)</f>
        <v/>
      </c>
      <c r="F25" s="2083"/>
      <c r="G25" s="2083"/>
      <c r="H25" s="2083"/>
      <c r="I25" s="2083"/>
      <c r="J25" s="2083"/>
      <c r="K25" s="2083"/>
      <c r="L25" s="2083"/>
      <c r="M25" s="2083"/>
      <c r="N25" s="2083"/>
      <c r="O25" s="2083"/>
      <c r="P25" s="2083"/>
      <c r="Q25" s="2083"/>
      <c r="R25" s="2083"/>
      <c r="S25" s="2083"/>
      <c r="T25" s="1523"/>
      <c r="U25" s="1523"/>
      <c r="V25" s="1523"/>
      <c r="W25" s="1513" t="s">
        <v>214</v>
      </c>
      <c r="X25" s="2109" t="str">
        <f>IF(基本情報!G23="","",基本情報!G23)</f>
        <v/>
      </c>
      <c r="Y25" s="2109"/>
      <c r="Z25" s="2110"/>
    </row>
    <row r="26" spans="1:26" ht="21" customHeight="1" x14ac:dyDescent="0.2">
      <c r="A26" s="2086" t="s">
        <v>1291</v>
      </c>
      <c r="B26" s="2087"/>
      <c r="C26" s="2079" t="s">
        <v>1475</v>
      </c>
      <c r="D26" s="2080"/>
      <c r="E26" s="2080"/>
      <c r="F26" s="2080"/>
      <c r="G26" s="2080"/>
      <c r="H26" s="2080"/>
      <c r="I26" s="2080"/>
      <c r="J26" s="2080" t="str">
        <f>IF(基本情報!G25="個人",基本情報!G30,CONCATENATE(基本情報!G27,"　",基本情報!G28,"　",基本情報!G30))</f>
        <v>　　</v>
      </c>
      <c r="K26" s="2080"/>
      <c r="L26" s="2080"/>
      <c r="M26" s="2080"/>
      <c r="N26" s="2080"/>
      <c r="O26" s="2080"/>
      <c r="P26" s="2080"/>
      <c r="Q26" s="2080"/>
      <c r="R26" s="2080"/>
      <c r="S26" s="2080"/>
      <c r="T26" s="2080"/>
      <c r="U26" s="2080"/>
      <c r="V26" s="2080"/>
      <c r="W26" s="2080"/>
      <c r="X26" s="2080"/>
      <c r="Y26" s="2080"/>
      <c r="Z26" s="2080"/>
    </row>
    <row r="27" spans="1:26" ht="21" customHeight="1" x14ac:dyDescent="0.2">
      <c r="A27" s="2088"/>
      <c r="B27" s="2089"/>
      <c r="C27" s="1511" t="s">
        <v>424</v>
      </c>
      <c r="D27" s="1515"/>
      <c r="E27" s="2083" t="str">
        <f>IF(基本情報!G32="","",基本情報!G32)</f>
        <v/>
      </c>
      <c r="F27" s="2083"/>
      <c r="G27" s="2083"/>
      <c r="H27" s="2083"/>
      <c r="I27" s="2083"/>
      <c r="J27" s="2083"/>
      <c r="K27" s="2083"/>
      <c r="L27" s="2083"/>
      <c r="M27" s="2083"/>
      <c r="N27" s="2083"/>
      <c r="O27" s="2083"/>
      <c r="P27" s="2083"/>
      <c r="Q27" s="2083"/>
      <c r="R27" s="2083"/>
      <c r="S27" s="2083"/>
      <c r="T27" s="1513"/>
      <c r="U27" s="1595"/>
      <c r="V27" s="1595"/>
      <c r="W27" s="1597" t="s">
        <v>1578</v>
      </c>
      <c r="X27" s="2109" t="str">
        <f>IF(基本情報!G33="","",基本情報!G33)</f>
        <v/>
      </c>
      <c r="Y27" s="2109"/>
      <c r="Z27" s="2109"/>
    </row>
    <row r="28" spans="1:26" ht="21" customHeight="1" x14ac:dyDescent="0.2">
      <c r="A28" s="2086" t="s">
        <v>215</v>
      </c>
      <c r="B28" s="2087"/>
      <c r="C28" s="1516" t="s">
        <v>208</v>
      </c>
      <c r="D28" s="2068" t="str">
        <f>IF(S12="","",S12)</f>
        <v/>
      </c>
      <c r="E28" s="2068"/>
      <c r="F28" s="1512" t="s">
        <v>151</v>
      </c>
      <c r="G28" s="2117" t="s">
        <v>1483</v>
      </c>
      <c r="H28" s="2117"/>
      <c r="I28" s="1489" t="s">
        <v>208</v>
      </c>
      <c r="J28" s="2111" t="str">
        <f>IF(Y12="","",Y12)</f>
        <v/>
      </c>
      <c r="K28" s="2111"/>
      <c r="L28" s="110" t="s">
        <v>151</v>
      </c>
      <c r="M28" s="1489" t="s">
        <v>1488</v>
      </c>
      <c r="Q28" s="2118" t="str">
        <f>IF(T13="","",T13)</f>
        <v/>
      </c>
      <c r="R28" s="2118"/>
      <c r="S28" s="2118"/>
      <c r="T28" s="2118"/>
      <c r="U28" s="2118"/>
      <c r="V28" s="2118"/>
      <c r="W28" s="1528" t="s">
        <v>151</v>
      </c>
      <c r="X28" s="1527" t="s">
        <v>1486</v>
      </c>
      <c r="Y28" s="1514" t="str">
        <f>IF(Y13="","",Y13)</f>
        <v/>
      </c>
      <c r="Z28" s="1520" t="s">
        <v>205</v>
      </c>
    </row>
    <row r="29" spans="1:26" ht="25" customHeight="1" x14ac:dyDescent="0.2">
      <c r="A29" s="2103"/>
      <c r="B29" s="2104"/>
      <c r="C29" s="2112" t="s">
        <v>1493</v>
      </c>
      <c r="D29" s="2071"/>
      <c r="E29" s="2071"/>
      <c r="F29" s="2071"/>
      <c r="G29" s="2071"/>
      <c r="H29" s="2071" t="str">
        <f>IF(S14="","",S14)</f>
        <v/>
      </c>
      <c r="I29" s="2071"/>
      <c r="J29" s="2071"/>
      <c r="K29" s="2071"/>
      <c r="L29" s="2071"/>
      <c r="M29" s="2071"/>
      <c r="N29" s="2071"/>
      <c r="O29" s="2071"/>
      <c r="P29" s="2071"/>
      <c r="Q29" s="2071"/>
      <c r="R29" s="2071"/>
      <c r="S29" s="2071"/>
      <c r="T29" s="2071"/>
      <c r="U29" s="2071"/>
      <c r="V29" s="2071"/>
      <c r="W29" s="2071"/>
      <c r="X29" s="2071"/>
      <c r="Y29" s="2071"/>
      <c r="Z29" s="2072"/>
    </row>
    <row r="30" spans="1:26" ht="25" customHeight="1" x14ac:dyDescent="0.2">
      <c r="A30" s="2103"/>
      <c r="B30" s="2104"/>
      <c r="C30" s="2113" t="s">
        <v>1492</v>
      </c>
      <c r="D30" s="2114"/>
      <c r="E30" s="2114"/>
      <c r="F30" s="2114"/>
      <c r="G30" s="2114"/>
      <c r="H30" s="2071" t="str">
        <f>IF(S15="","",S15)</f>
        <v/>
      </c>
      <c r="I30" s="2071"/>
      <c r="J30" s="2071"/>
      <c r="K30" s="2071"/>
      <c r="L30" s="2071"/>
      <c r="M30" s="2071"/>
      <c r="N30" s="2071"/>
      <c r="O30" s="2071"/>
      <c r="P30" s="2071"/>
      <c r="Q30" s="2071"/>
      <c r="R30" s="2071"/>
      <c r="S30" s="2071"/>
      <c r="T30" s="2071"/>
      <c r="U30" s="2071"/>
      <c r="V30" s="2071"/>
      <c r="W30" s="2071"/>
      <c r="X30" s="2071"/>
      <c r="Y30" s="2071"/>
      <c r="Z30" s="2072"/>
    </row>
    <row r="31" spans="1:26" ht="25" customHeight="1" x14ac:dyDescent="0.2">
      <c r="A31" s="2103"/>
      <c r="B31" s="2104"/>
      <c r="C31" s="1521" t="s">
        <v>208</v>
      </c>
      <c r="D31" s="2115" t="str">
        <f>IF(J16="","",J16)</f>
        <v/>
      </c>
      <c r="E31" s="2115"/>
      <c r="F31" s="1508" t="s">
        <v>151</v>
      </c>
      <c r="G31" s="106" t="s">
        <v>1489</v>
      </c>
      <c r="H31" s="106"/>
      <c r="I31" s="106"/>
      <c r="J31" s="1490"/>
      <c r="K31" s="1490"/>
      <c r="L31" s="110" t="s">
        <v>208</v>
      </c>
      <c r="M31" s="2116" t="str">
        <f>IF(Q16="","",Q16)</f>
        <v/>
      </c>
      <c r="N31" s="2116"/>
      <c r="O31" s="2116"/>
      <c r="P31" s="110" t="s">
        <v>151</v>
      </c>
      <c r="Q31" s="110" t="s">
        <v>1490</v>
      </c>
      <c r="X31" s="1526" t="s">
        <v>1486</v>
      </c>
      <c r="Y31" s="108" t="str">
        <f>IF(Y16="","",Y16)</f>
        <v/>
      </c>
      <c r="Z31" s="1522" t="s">
        <v>205</v>
      </c>
    </row>
    <row r="32" spans="1:26" ht="21" customHeight="1" x14ac:dyDescent="0.2">
      <c r="A32" s="2088"/>
      <c r="B32" s="2089"/>
      <c r="C32" s="1511" t="s">
        <v>1491</v>
      </c>
      <c r="D32" s="1515"/>
      <c r="E32" s="2065"/>
      <c r="F32" s="2065"/>
      <c r="G32" s="2065"/>
      <c r="H32" s="2065"/>
      <c r="I32" s="2065"/>
      <c r="J32" s="2065"/>
      <c r="K32" s="2065"/>
      <c r="L32" s="2065"/>
      <c r="M32" s="2065"/>
      <c r="N32" s="2065"/>
      <c r="O32" s="2065"/>
      <c r="P32" s="2065"/>
      <c r="Q32" s="2065"/>
      <c r="R32" s="2065"/>
      <c r="S32" s="2065"/>
      <c r="T32" s="2065"/>
      <c r="U32" s="2065"/>
      <c r="V32" s="2065"/>
      <c r="W32" s="2065"/>
      <c r="X32" s="2065"/>
      <c r="Y32" s="2065"/>
      <c r="Z32" s="2107"/>
    </row>
    <row r="33" spans="1:30" ht="21" customHeight="1" x14ac:dyDescent="0.2">
      <c r="A33" s="2086" t="s">
        <v>1476</v>
      </c>
      <c r="B33" s="2087"/>
      <c r="C33" s="2067" t="s">
        <v>1477</v>
      </c>
      <c r="D33" s="2068"/>
      <c r="E33" s="2068"/>
      <c r="F33" s="2068"/>
      <c r="G33" s="2068"/>
      <c r="H33" s="2068"/>
      <c r="I33" s="2068"/>
      <c r="J33" s="2068"/>
      <c r="K33" s="2068"/>
      <c r="L33" s="2068"/>
      <c r="M33" s="2068"/>
      <c r="N33" s="2068"/>
      <c r="O33" s="2068" t="s">
        <v>1478</v>
      </c>
      <c r="P33" s="2068"/>
      <c r="Q33" s="2068"/>
      <c r="R33" s="2066"/>
      <c r="S33" s="2066"/>
      <c r="T33" s="2066"/>
      <c r="U33" s="2066"/>
      <c r="V33" s="2066"/>
      <c r="W33" s="2066"/>
      <c r="X33" s="1596" t="s">
        <v>1479</v>
      </c>
      <c r="Y33" s="1519"/>
      <c r="Z33" s="1520" t="s">
        <v>205</v>
      </c>
    </row>
    <row r="34" spans="1:30" ht="21" customHeight="1" x14ac:dyDescent="0.2">
      <c r="A34" s="2103"/>
      <c r="B34" s="2104"/>
      <c r="C34" s="1521" t="s">
        <v>1480</v>
      </c>
      <c r="D34" s="103"/>
      <c r="E34" s="103"/>
      <c r="F34" s="103"/>
      <c r="G34" s="103"/>
      <c r="H34" s="2397"/>
      <c r="I34" s="2397"/>
      <c r="J34" s="2397"/>
      <c r="K34" s="2397"/>
      <c r="L34" s="2397"/>
      <c r="M34" s="2397"/>
      <c r="N34" s="2397"/>
      <c r="O34" s="2397"/>
      <c r="P34" s="2397"/>
      <c r="Q34" s="2397"/>
      <c r="R34" s="2397"/>
      <c r="S34" s="2397"/>
      <c r="T34" s="2397"/>
      <c r="U34" s="2397"/>
      <c r="V34" s="2397"/>
      <c r="W34" s="2397"/>
      <c r="X34" s="2397"/>
      <c r="Y34" s="2397"/>
      <c r="Z34" s="2398"/>
    </row>
    <row r="35" spans="1:30" ht="21" customHeight="1" x14ac:dyDescent="0.2">
      <c r="A35" s="2088"/>
      <c r="B35" s="2089"/>
      <c r="C35" s="1511" t="s">
        <v>424</v>
      </c>
      <c r="D35" s="1515"/>
      <c r="E35" s="2065"/>
      <c r="F35" s="2065"/>
      <c r="G35" s="2065"/>
      <c r="H35" s="2065"/>
      <c r="I35" s="2065"/>
      <c r="J35" s="2065"/>
      <c r="K35" s="2065"/>
      <c r="L35" s="2065"/>
      <c r="M35" s="2065"/>
      <c r="N35" s="2065"/>
      <c r="O35" s="2065"/>
      <c r="P35" s="2065"/>
      <c r="Q35" s="2065"/>
      <c r="R35" s="2065"/>
      <c r="S35" s="2065"/>
      <c r="T35" s="2109" t="s">
        <v>214</v>
      </c>
      <c r="U35" s="2109"/>
      <c r="V35" s="2109"/>
      <c r="W35" s="2109"/>
      <c r="X35" s="2395"/>
      <c r="Y35" s="2395"/>
      <c r="Z35" s="2396"/>
    </row>
    <row r="36" spans="1:30" ht="21" customHeight="1" x14ac:dyDescent="0.2">
      <c r="R36" s="224"/>
      <c r="S36" s="224"/>
      <c r="T36" s="224"/>
      <c r="U36" s="224"/>
      <c r="V36" s="224"/>
      <c r="W36" s="224"/>
      <c r="X36" s="224"/>
      <c r="Z36" s="1293"/>
    </row>
    <row r="37" spans="1:30" ht="21" customHeight="1" x14ac:dyDescent="0.2">
      <c r="A37" s="109" t="s">
        <v>1555</v>
      </c>
      <c r="B37" s="109"/>
      <c r="C37" s="109"/>
      <c r="D37" s="109"/>
      <c r="E37" s="109"/>
      <c r="F37" s="109"/>
      <c r="G37" s="109"/>
      <c r="H37" s="109"/>
      <c r="I37" s="109"/>
      <c r="J37" s="109"/>
      <c r="K37" s="109"/>
      <c r="L37" s="109"/>
      <c r="M37" s="109"/>
      <c r="N37" s="109"/>
      <c r="O37" s="109"/>
      <c r="P37" s="109"/>
      <c r="Q37" s="109"/>
    </row>
    <row r="38" spans="1:30" ht="40" customHeight="1" x14ac:dyDescent="0.2">
      <c r="A38" s="2393" t="s">
        <v>1653</v>
      </c>
      <c r="B38" s="2390"/>
      <c r="C38" s="2390"/>
      <c r="D38" s="2390"/>
      <c r="E38" s="2390"/>
      <c r="F38" s="2390"/>
      <c r="G38" s="2390"/>
      <c r="H38" s="2390"/>
      <c r="I38" s="2390"/>
      <c r="J38" s="2390"/>
      <c r="K38" s="2390"/>
      <c r="L38" s="2390"/>
      <c r="M38" s="2390"/>
      <c r="N38" s="2390"/>
      <c r="O38" s="2390"/>
      <c r="P38" s="2390"/>
      <c r="Q38" s="2390"/>
      <c r="R38" s="2390"/>
      <c r="S38" s="2390"/>
      <c r="T38" s="2390"/>
      <c r="U38" s="2390"/>
      <c r="V38" s="2390"/>
      <c r="W38" s="2390"/>
      <c r="X38" s="2391"/>
      <c r="Y38" s="2369" t="s">
        <v>1577</v>
      </c>
      <c r="Z38" s="2370"/>
      <c r="AA38" s="1577"/>
      <c r="AC38" s="1578"/>
      <c r="AD38" s="1578"/>
    </row>
    <row r="39" spans="1:30" ht="40" customHeight="1" x14ac:dyDescent="0.2">
      <c r="A39" s="1589" t="s">
        <v>395</v>
      </c>
      <c r="B39" s="2390" t="s">
        <v>1579</v>
      </c>
      <c r="C39" s="2390"/>
      <c r="D39" s="2390"/>
      <c r="E39" s="2390"/>
      <c r="F39" s="2390"/>
      <c r="G39" s="2390"/>
      <c r="H39" s="2390"/>
      <c r="I39" s="2390"/>
      <c r="J39" s="2390"/>
      <c r="K39" s="2390"/>
      <c r="L39" s="2390"/>
      <c r="M39" s="2390"/>
      <c r="N39" s="2390"/>
      <c r="O39" s="2390"/>
      <c r="P39" s="2390"/>
      <c r="Q39" s="2390"/>
      <c r="R39" s="2390"/>
      <c r="S39" s="2390"/>
      <c r="T39" s="2390"/>
      <c r="U39" s="2390"/>
      <c r="V39" s="2390"/>
      <c r="W39" s="2390"/>
      <c r="X39" s="2391"/>
      <c r="Y39" s="2058" t="s">
        <v>163</v>
      </c>
      <c r="Z39" s="2059"/>
    </row>
    <row r="40" spans="1:30" ht="45.75" customHeight="1" x14ac:dyDescent="0.2">
      <c r="A40" s="2392" t="s">
        <v>1580</v>
      </c>
      <c r="B40" s="2392"/>
      <c r="C40" s="2392"/>
      <c r="D40" s="2392"/>
      <c r="E40" s="2392"/>
      <c r="F40" s="2392"/>
      <c r="G40" s="2392"/>
      <c r="H40" s="2392"/>
      <c r="I40" s="2392"/>
      <c r="J40" s="2392"/>
      <c r="K40" s="2392"/>
      <c r="L40" s="2392"/>
      <c r="M40" s="2392"/>
      <c r="N40" s="2392"/>
      <c r="O40" s="2392"/>
      <c r="P40" s="2392"/>
      <c r="Q40" s="2392"/>
      <c r="R40" s="2392"/>
      <c r="S40" s="2392"/>
      <c r="T40" s="2392"/>
      <c r="U40" s="2392"/>
      <c r="V40" s="2392"/>
      <c r="W40" s="2392"/>
      <c r="X40" s="2392"/>
      <c r="Y40" s="2392"/>
      <c r="Z40" s="2392"/>
    </row>
    <row r="41" spans="1:30" ht="21" customHeight="1" x14ac:dyDescent="0.2">
      <c r="A41" s="1295"/>
      <c r="B41" s="1495"/>
      <c r="C41" s="1495"/>
      <c r="D41" s="1495"/>
      <c r="E41" s="1495"/>
      <c r="F41" s="1495"/>
      <c r="G41" s="1495"/>
      <c r="H41" s="1495"/>
      <c r="I41" s="1495"/>
      <c r="J41" s="1495"/>
      <c r="K41" s="1495"/>
      <c r="L41" s="1495"/>
      <c r="M41" s="1495"/>
      <c r="N41" s="1495"/>
      <c r="O41" s="1495"/>
      <c r="P41" s="1495"/>
      <c r="Q41" s="1495"/>
      <c r="R41" s="1495"/>
      <c r="S41" s="1495"/>
      <c r="T41" s="1495"/>
      <c r="U41" s="1495"/>
      <c r="V41" s="1495"/>
      <c r="W41" s="1495"/>
      <c r="X41" s="1495"/>
      <c r="Y41" s="1495"/>
      <c r="Z41" s="1495"/>
    </row>
    <row r="42" spans="1:30" s="1540" customFormat="1" ht="13.5" customHeight="1" x14ac:dyDescent="0.2">
      <c r="A42" s="2394" t="s">
        <v>1330</v>
      </c>
      <c r="B42" s="2394"/>
      <c r="C42" s="2394"/>
      <c r="D42" s="2394"/>
      <c r="E42" s="2394"/>
      <c r="F42" s="2394"/>
      <c r="G42" s="2394"/>
      <c r="H42" s="2394"/>
      <c r="I42" s="2394"/>
      <c r="J42" s="2394"/>
      <c r="K42" s="2394"/>
      <c r="L42" s="2394"/>
      <c r="M42" s="2394"/>
      <c r="N42" s="2394"/>
      <c r="O42" s="2394"/>
      <c r="P42" s="2394"/>
      <c r="Q42" s="2394"/>
      <c r="R42" s="2394"/>
      <c r="S42" s="2394"/>
      <c r="T42" s="2394"/>
      <c r="U42" s="2394"/>
      <c r="V42" s="2394"/>
      <c r="W42" s="2394"/>
      <c r="X42" s="2394"/>
      <c r="Y42" s="2394"/>
      <c r="Z42" s="2394"/>
      <c r="AA42" s="1539"/>
      <c r="AB42" s="1539"/>
      <c r="AC42" s="1539"/>
    </row>
    <row r="43" spans="1:30" s="1541" customFormat="1" ht="13.5" customHeight="1" x14ac:dyDescent="0.2">
      <c r="A43" s="2394"/>
      <c r="B43" s="2394"/>
      <c r="C43" s="2394"/>
      <c r="D43" s="2394"/>
      <c r="E43" s="2394"/>
      <c r="F43" s="2394"/>
      <c r="G43" s="2394"/>
      <c r="H43" s="2394"/>
      <c r="I43" s="2394"/>
      <c r="J43" s="2394"/>
      <c r="K43" s="2394"/>
      <c r="L43" s="2394"/>
      <c r="M43" s="2394"/>
      <c r="N43" s="2394"/>
      <c r="O43" s="2394"/>
      <c r="P43" s="2394"/>
      <c r="Q43" s="2394"/>
      <c r="R43" s="2394"/>
      <c r="S43" s="2394"/>
      <c r="T43" s="2394"/>
      <c r="U43" s="2394"/>
      <c r="V43" s="2394"/>
      <c r="W43" s="2394"/>
      <c r="X43" s="2394"/>
      <c r="Y43" s="2394"/>
      <c r="Z43" s="2394"/>
    </row>
    <row r="44" spans="1:30" ht="21" customHeight="1" x14ac:dyDescent="0.2">
      <c r="A44" s="111"/>
      <c r="B44" s="2057"/>
      <c r="C44" s="2057"/>
      <c r="D44" s="2057"/>
      <c r="E44" s="2057"/>
      <c r="F44" s="2057"/>
      <c r="G44" s="2057"/>
      <c r="H44" s="2057"/>
      <c r="I44" s="2057"/>
      <c r="J44" s="2057"/>
      <c r="K44" s="2057"/>
      <c r="L44" s="2057"/>
      <c r="M44" s="2057"/>
      <c r="N44" s="2057"/>
      <c r="O44" s="2057"/>
      <c r="P44" s="2057"/>
      <c r="Q44" s="2057"/>
      <c r="R44" s="2057"/>
      <c r="S44" s="2057"/>
      <c r="T44" s="2057"/>
      <c r="U44" s="2057"/>
      <c r="V44" s="2057"/>
      <c r="W44" s="2057"/>
      <c r="X44" s="2057"/>
      <c r="Y44" s="2057"/>
      <c r="Z44" s="2057"/>
    </row>
    <row r="45" spans="1:30" ht="21" customHeight="1" x14ac:dyDescent="0.2">
      <c r="A45" s="1295"/>
      <c r="B45" s="1495"/>
      <c r="C45" s="1495"/>
      <c r="D45" s="1495"/>
      <c r="E45" s="1495"/>
      <c r="F45" s="1495"/>
      <c r="G45" s="1495"/>
      <c r="H45" s="1495"/>
      <c r="I45" s="1495"/>
      <c r="J45" s="1495"/>
      <c r="K45" s="1495"/>
      <c r="L45" s="1495"/>
      <c r="M45" s="1495"/>
      <c r="N45" s="1495"/>
      <c r="O45" s="1495"/>
      <c r="P45" s="1495"/>
      <c r="Q45" s="1495"/>
      <c r="R45" s="1495"/>
      <c r="S45" s="1495"/>
      <c r="T45" s="1495"/>
      <c r="U45" s="1495"/>
      <c r="V45" s="1495"/>
      <c r="W45" s="1495"/>
      <c r="X45" s="1495"/>
      <c r="Y45" s="1495"/>
      <c r="Z45" s="1495"/>
    </row>
    <row r="46" spans="1:30" x14ac:dyDescent="0.2">
      <c r="A46" s="112"/>
      <c r="B46" s="112"/>
      <c r="C46" s="112"/>
      <c r="D46" s="112"/>
      <c r="E46" s="112"/>
      <c r="F46" s="112"/>
      <c r="G46" s="112"/>
      <c r="H46" s="112"/>
      <c r="I46" s="112"/>
      <c r="J46" s="112"/>
      <c r="K46" s="112"/>
      <c r="L46" s="112"/>
      <c r="M46" s="112"/>
      <c r="N46" s="112"/>
      <c r="O46" s="112"/>
      <c r="P46" s="112"/>
      <c r="Q46" s="112"/>
    </row>
  </sheetData>
  <mergeCells count="54">
    <mergeCell ref="A38:X38"/>
    <mergeCell ref="Y38:Z38"/>
    <mergeCell ref="A42:Z43"/>
    <mergeCell ref="O33:Q33"/>
    <mergeCell ref="J26:Z26"/>
    <mergeCell ref="X27:Z27"/>
    <mergeCell ref="A33:B35"/>
    <mergeCell ref="C33:H33"/>
    <mergeCell ref="I33:N33"/>
    <mergeCell ref="E35:S35"/>
    <mergeCell ref="X35:Z35"/>
    <mergeCell ref="T35:W35"/>
    <mergeCell ref="H34:Z34"/>
    <mergeCell ref="R33:W33"/>
    <mergeCell ref="A26:B27"/>
    <mergeCell ref="C26:I26"/>
    <mergeCell ref="E27:S27"/>
    <mergeCell ref="T13:W13"/>
    <mergeCell ref="A4:Z4"/>
    <mergeCell ref="A5:Z5"/>
    <mergeCell ref="A8:Z8"/>
    <mergeCell ref="N12:O12"/>
    <mergeCell ref="S12:U12"/>
    <mergeCell ref="S14:Z14"/>
    <mergeCell ref="S15:Z15"/>
    <mergeCell ref="J16:K16"/>
    <mergeCell ref="Q16:S16"/>
    <mergeCell ref="A19:B19"/>
    <mergeCell ref="C19:Z19"/>
    <mergeCell ref="A20:B20"/>
    <mergeCell ref="C20:Z20"/>
    <mergeCell ref="A21:B21"/>
    <mergeCell ref="C21:Z21"/>
    <mergeCell ref="A24:B25"/>
    <mergeCell ref="C24:I24"/>
    <mergeCell ref="J24:Z24"/>
    <mergeCell ref="E25:S25"/>
    <mergeCell ref="X25:Z25"/>
    <mergeCell ref="B44:Z44"/>
    <mergeCell ref="Y39:Z39"/>
    <mergeCell ref="B39:X39"/>
    <mergeCell ref="A40:Z40"/>
    <mergeCell ref="M31:O31"/>
    <mergeCell ref="E32:Z32"/>
    <mergeCell ref="A28:B32"/>
    <mergeCell ref="D28:E28"/>
    <mergeCell ref="G28:H28"/>
    <mergeCell ref="J28:K28"/>
    <mergeCell ref="Q28:V28"/>
    <mergeCell ref="C29:G29"/>
    <mergeCell ref="H29:Z29"/>
    <mergeCell ref="C30:G30"/>
    <mergeCell ref="H30:Z30"/>
    <mergeCell ref="D31:E31"/>
  </mergeCells>
  <phoneticPr fontId="2"/>
  <dataValidations count="2">
    <dataValidation type="list" allowBlank="1" showInputMessage="1" showErrorMessage="1" sqref="J16:K16 S12" xr:uid="{8C8F2266-603F-4CE4-BD59-0628B375B840}">
      <formula1>"一級,二級"</formula1>
    </dataValidation>
    <dataValidation type="list" allowBlank="1" showInputMessage="1" showErrorMessage="1" sqref="Y39:Z39" xr:uid="{CBEFCBF2-8364-4E80-BEA2-39186B29B7CC}">
      <formula1>"□,■"</formula1>
    </dataValidation>
  </dataValidations>
  <pageMargins left="0.98425196850393704" right="0.59055118110236227" top="0.59055118110236227" bottom="0.59055118110236227" header="0" footer="0"/>
  <pageSetup paperSize="9" scale="84"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FF99"/>
  </sheetPr>
  <dimension ref="A1:K32"/>
  <sheetViews>
    <sheetView view="pageBreakPreview" zoomScaleNormal="100" zoomScaleSheetLayoutView="100" workbookViewId="0"/>
  </sheetViews>
  <sheetFormatPr defaultColWidth="9.09765625" defaultRowHeight="12" x14ac:dyDescent="0.2"/>
  <cols>
    <col min="1" max="1" width="7" style="250" customWidth="1"/>
    <col min="2" max="2" width="9.69921875" style="250" customWidth="1"/>
    <col min="3" max="3" width="1.8984375" style="250" customWidth="1"/>
    <col min="4" max="10" width="9.69921875" style="250" customWidth="1"/>
    <col min="11" max="11" width="10.09765625" style="250" customWidth="1"/>
    <col min="12" max="16384" width="9.09765625" style="250"/>
  </cols>
  <sheetData>
    <row r="1" spans="1:11" ht="21" customHeight="1" x14ac:dyDescent="0.2">
      <c r="B1" s="251"/>
      <c r="C1" s="251"/>
      <c r="D1" s="251"/>
      <c r="E1" s="251"/>
      <c r="F1" s="251"/>
      <c r="G1" s="251"/>
      <c r="H1" s="251"/>
      <c r="I1" s="251"/>
      <c r="J1" s="251"/>
      <c r="K1" s="252" t="s">
        <v>419</v>
      </c>
    </row>
    <row r="2" spans="1:11" ht="45" customHeight="1" x14ac:dyDescent="0.2">
      <c r="A2" s="2403" t="s">
        <v>420</v>
      </c>
      <c r="B2" s="2403"/>
      <c r="C2" s="2403"/>
      <c r="D2" s="2403"/>
      <c r="E2" s="2403"/>
      <c r="F2" s="2403"/>
      <c r="G2" s="2403"/>
      <c r="H2" s="2403"/>
      <c r="I2" s="2403"/>
      <c r="J2" s="2403"/>
      <c r="K2" s="2403"/>
    </row>
    <row r="3" spans="1:11" s="251" customFormat="1" ht="45.65" customHeight="1" x14ac:dyDescent="0.2"/>
    <row r="4" spans="1:11" s="251" customFormat="1" ht="24" customHeight="1" x14ac:dyDescent="0.2">
      <c r="A4" s="251" t="s">
        <v>421</v>
      </c>
      <c r="D4" s="2400"/>
      <c r="E4" s="2400"/>
      <c r="F4" s="2400"/>
      <c r="G4" s="2400"/>
      <c r="H4" s="2400"/>
      <c r="I4" s="2400"/>
      <c r="J4" s="2400"/>
    </row>
    <row r="5" spans="1:11" s="251" customFormat="1" ht="24" customHeight="1" x14ac:dyDescent="0.2">
      <c r="B5" s="252" t="s">
        <v>422</v>
      </c>
      <c r="D5" s="2400"/>
      <c r="E5" s="2400"/>
      <c r="F5" s="2400"/>
      <c r="G5" s="2400"/>
      <c r="H5" s="2400"/>
      <c r="I5" s="2400"/>
      <c r="J5" s="2400"/>
    </row>
    <row r="6" spans="1:11" s="251" customFormat="1" ht="24" customHeight="1" x14ac:dyDescent="0.2">
      <c r="A6" s="2399" t="s">
        <v>423</v>
      </c>
      <c r="B6" s="2399"/>
      <c r="D6" s="2400"/>
      <c r="E6" s="2400"/>
      <c r="F6" s="2400"/>
      <c r="G6" s="2400"/>
      <c r="H6" s="2400"/>
      <c r="I6" s="2400"/>
      <c r="J6" s="253" t="s">
        <v>371</v>
      </c>
    </row>
    <row r="7" spans="1:11" s="251" customFormat="1" ht="24" customHeight="1" x14ac:dyDescent="0.2">
      <c r="B7" s="252" t="s">
        <v>424</v>
      </c>
      <c r="D7" s="2400" t="s">
        <v>134</v>
      </c>
      <c r="E7" s="2400"/>
      <c r="F7" s="2400"/>
      <c r="G7" s="2400"/>
      <c r="H7" s="2400"/>
      <c r="I7" s="2400"/>
      <c r="J7" s="2400"/>
    </row>
    <row r="8" spans="1:11" s="251" customFormat="1" ht="24" customHeight="1" x14ac:dyDescent="0.2">
      <c r="D8" s="2401"/>
      <c r="E8" s="2401"/>
      <c r="F8" s="2401"/>
      <c r="G8" s="2401"/>
      <c r="H8" s="2401"/>
      <c r="I8" s="2401"/>
      <c r="J8" s="2401"/>
    </row>
    <row r="9" spans="1:11" s="251" customFormat="1" ht="24" customHeight="1" x14ac:dyDescent="0.2">
      <c r="D9" s="2401"/>
      <c r="E9" s="2401"/>
      <c r="F9" s="2401"/>
      <c r="G9" s="2401"/>
      <c r="H9" s="2401"/>
      <c r="I9" s="2401"/>
      <c r="J9" s="2401"/>
    </row>
    <row r="10" spans="1:11" s="251" customFormat="1" ht="24" customHeight="1" x14ac:dyDescent="0.2"/>
    <row r="11" spans="1:11" s="251" customFormat="1" ht="24" customHeight="1" x14ac:dyDescent="0.2"/>
    <row r="12" spans="1:11" s="251" customFormat="1" ht="24" customHeight="1" x14ac:dyDescent="0.2">
      <c r="A12" s="2402" t="s">
        <v>1443</v>
      </c>
      <c r="B12" s="2402"/>
      <c r="C12" s="2402"/>
      <c r="D12" s="2402"/>
      <c r="E12" s="2402"/>
      <c r="F12" s="2402"/>
      <c r="G12" s="2402"/>
      <c r="H12" s="2402"/>
      <c r="I12" s="2402"/>
      <c r="J12" s="2402"/>
      <c r="K12" s="2402"/>
    </row>
    <row r="13" spans="1:11" s="251" customFormat="1" ht="24" customHeight="1" x14ac:dyDescent="0.2">
      <c r="A13" s="2402" t="s">
        <v>425</v>
      </c>
      <c r="B13" s="2402"/>
      <c r="C13" s="2402"/>
      <c r="D13" s="2402"/>
      <c r="E13" s="2402"/>
      <c r="F13" s="2402"/>
      <c r="G13" s="2402"/>
      <c r="H13" s="2402"/>
      <c r="I13" s="2402"/>
      <c r="J13" s="2402"/>
      <c r="K13" s="2402"/>
    </row>
    <row r="14" spans="1:11" s="251" customFormat="1" ht="24" customHeight="1" x14ac:dyDescent="0.2">
      <c r="A14" s="251" t="s">
        <v>426</v>
      </c>
    </row>
    <row r="15" spans="1:11" s="251" customFormat="1" ht="24" customHeight="1" x14ac:dyDescent="0.2"/>
    <row r="16" spans="1:11" s="251" customFormat="1" ht="24" customHeight="1" x14ac:dyDescent="0.2">
      <c r="H16" s="2399" t="s">
        <v>1262</v>
      </c>
      <c r="I16" s="2399"/>
      <c r="J16" s="2399"/>
      <c r="K16" s="2399"/>
    </row>
    <row r="17" spans="1:10" s="251" customFormat="1" ht="24" customHeight="1" x14ac:dyDescent="0.2">
      <c r="J17" s="252"/>
    </row>
    <row r="18" spans="1:10" s="251" customFormat="1" ht="24" customHeight="1" x14ac:dyDescent="0.2">
      <c r="A18" s="251" t="s">
        <v>427</v>
      </c>
    </row>
    <row r="19" spans="1:10" s="251" customFormat="1" ht="24" customHeight="1" x14ac:dyDescent="0.2">
      <c r="B19" s="252" t="s">
        <v>422</v>
      </c>
      <c r="D19" s="2400" t="str">
        <f>IF(基本情報!G17="","",IF(基本情報!G15="個人","",基本情報!G17))</f>
        <v/>
      </c>
      <c r="E19" s="2400"/>
      <c r="F19" s="2400"/>
      <c r="G19" s="2400"/>
      <c r="H19" s="2400"/>
      <c r="I19" s="2400"/>
      <c r="J19" s="2400"/>
    </row>
    <row r="20" spans="1:10" s="251" customFormat="1" ht="24" customHeight="1" x14ac:dyDescent="0.2">
      <c r="A20" s="2399" t="s">
        <v>423</v>
      </c>
      <c r="B20" s="2399"/>
      <c r="D20" s="2400" t="str">
        <f>IF(基本情報!G15="個人",基本情報!G20,CONCATENATE(基本情報!G18,"　",基本情報!G20))</f>
        <v>　</v>
      </c>
      <c r="E20" s="2400"/>
      <c r="F20" s="2400"/>
      <c r="G20" s="2400"/>
      <c r="H20" s="2400"/>
      <c r="I20" s="2400"/>
      <c r="J20" s="253" t="s">
        <v>371</v>
      </c>
    </row>
    <row r="21" spans="1:10" s="251" customFormat="1" ht="24" customHeight="1" x14ac:dyDescent="0.2">
      <c r="B21" s="252" t="s">
        <v>424</v>
      </c>
      <c r="D21" s="2400" t="str">
        <f>IF(基本情報!H21="","〒",CONCATENATE("〒",基本情報!H21))</f>
        <v>〒</v>
      </c>
      <c r="E21" s="2400"/>
      <c r="F21" s="2400"/>
      <c r="G21" s="2400"/>
      <c r="H21" s="2400"/>
      <c r="I21" s="2400"/>
      <c r="J21" s="2400"/>
    </row>
    <row r="22" spans="1:10" s="251" customFormat="1" ht="24" customHeight="1" x14ac:dyDescent="0.2">
      <c r="D22" s="2401" t="str">
        <f>IF(基本情報!G22="","",基本情報!G22)</f>
        <v/>
      </c>
      <c r="E22" s="2401"/>
      <c r="F22" s="2401"/>
      <c r="G22" s="2401"/>
      <c r="H22" s="2401"/>
      <c r="I22" s="2401"/>
      <c r="J22" s="2401"/>
    </row>
    <row r="23" spans="1:10" s="251" customFormat="1" ht="24" customHeight="1" x14ac:dyDescent="0.2">
      <c r="D23" s="2401"/>
      <c r="E23" s="2401"/>
      <c r="F23" s="2401"/>
      <c r="G23" s="2401"/>
      <c r="H23" s="2401"/>
      <c r="I23" s="2401"/>
      <c r="J23" s="2401"/>
    </row>
    <row r="24" spans="1:10" s="251" customFormat="1" ht="24" customHeight="1" x14ac:dyDescent="0.2"/>
    <row r="25" spans="1:10" s="251" customFormat="1" ht="24" customHeight="1" x14ac:dyDescent="0.2"/>
    <row r="26" spans="1:10" s="251" customFormat="1" ht="24" customHeight="1" x14ac:dyDescent="0.2"/>
    <row r="27" spans="1:10" s="251" customFormat="1" ht="24" customHeight="1" x14ac:dyDescent="0.2"/>
    <row r="28" spans="1:10" s="251" customFormat="1" ht="24" customHeight="1" x14ac:dyDescent="0.2"/>
    <row r="29" spans="1:10" s="251" customFormat="1" ht="24" customHeight="1" x14ac:dyDescent="0.2"/>
    <row r="30" spans="1:10" s="251" customFormat="1" ht="24" customHeight="1" x14ac:dyDescent="0.2"/>
    <row r="31" spans="1:10" s="251" customFormat="1" ht="24" customHeight="1" x14ac:dyDescent="0.2"/>
    <row r="32" spans="1:10" ht="12" customHeight="1" x14ac:dyDescent="0.2"/>
  </sheetData>
  <mergeCells count="15">
    <mergeCell ref="D8:J9"/>
    <mergeCell ref="A2:K2"/>
    <mergeCell ref="D5:J5"/>
    <mergeCell ref="A6:B6"/>
    <mergeCell ref="D6:I6"/>
    <mergeCell ref="D7:J7"/>
    <mergeCell ref="D4:J4"/>
    <mergeCell ref="A20:B20"/>
    <mergeCell ref="D20:I20"/>
    <mergeCell ref="D21:J21"/>
    <mergeCell ref="D22:J23"/>
    <mergeCell ref="A12:K12"/>
    <mergeCell ref="A13:K13"/>
    <mergeCell ref="H16:K16"/>
    <mergeCell ref="D19:J19"/>
  </mergeCells>
  <phoneticPr fontId="2"/>
  <pageMargins left="0.98425196850393704" right="0.59055118110236227" top="0.59055118110236227" bottom="0.59055118110236227" header="0" footer="0"/>
  <pageSetup paperSize="9" scale="98" fitToWidth="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99"/>
  </sheetPr>
  <dimension ref="A1:N58"/>
  <sheetViews>
    <sheetView showGridLines="0" view="pageBreakPreview" zoomScaleNormal="100" zoomScaleSheetLayoutView="100" workbookViewId="0">
      <selection activeCell="J3" sqref="J3:K3"/>
    </sheetView>
  </sheetViews>
  <sheetFormatPr defaultColWidth="9.59765625" defaultRowHeight="13" x14ac:dyDescent="0.2"/>
  <cols>
    <col min="1" max="2" width="3" style="268" customWidth="1"/>
    <col min="3" max="3" width="9.69921875" style="268" customWidth="1"/>
    <col min="4" max="4" width="11.09765625" style="268" customWidth="1"/>
    <col min="5" max="5" width="7.59765625" style="268" customWidth="1"/>
    <col min="6" max="9" width="7" style="268" customWidth="1"/>
    <col min="10" max="11" width="7.59765625" style="268" customWidth="1"/>
    <col min="12" max="12" width="2.69921875" style="268" customWidth="1"/>
    <col min="13" max="14" width="9.09765625" style="268" customWidth="1"/>
    <col min="15" max="16384" width="9.59765625" style="268"/>
  </cols>
  <sheetData>
    <row r="1" spans="1:14" s="259" customFormat="1" ht="14" x14ac:dyDescent="0.2">
      <c r="I1" s="257"/>
      <c r="J1" s="257"/>
      <c r="K1" s="257"/>
      <c r="L1" s="257"/>
      <c r="M1" s="257"/>
      <c r="N1" s="258" t="s">
        <v>496</v>
      </c>
    </row>
    <row r="2" spans="1:14" s="259" customFormat="1" ht="14.5" thickBot="1" x14ac:dyDescent="0.25">
      <c r="A2" s="2543" t="s">
        <v>497</v>
      </c>
      <c r="B2" s="2543"/>
      <c r="C2" s="2543"/>
      <c r="D2" s="2543"/>
      <c r="E2" s="2543"/>
      <c r="F2" s="2543"/>
      <c r="G2" s="2543"/>
      <c r="H2" s="2543"/>
      <c r="I2" s="2543"/>
      <c r="J2" s="2543"/>
      <c r="K2" s="2543"/>
      <c r="L2" s="2543"/>
      <c r="M2" s="2543"/>
      <c r="N2" s="2543"/>
    </row>
    <row r="3" spans="1:14" s="259" customFormat="1" ht="22.5" customHeight="1" thickBot="1" x14ac:dyDescent="0.25">
      <c r="A3" s="2544" t="s">
        <v>417</v>
      </c>
      <c r="B3" s="2545"/>
      <c r="C3" s="2546"/>
      <c r="D3" s="2547"/>
      <c r="E3" s="2548"/>
      <c r="F3" s="2548"/>
      <c r="G3" s="2548"/>
      <c r="H3" s="2548"/>
      <c r="I3" s="1307" t="s">
        <v>498</v>
      </c>
      <c r="J3" s="2549"/>
      <c r="K3" s="2550"/>
      <c r="L3" s="1308" t="s">
        <v>499</v>
      </c>
      <c r="M3" s="2551" t="s">
        <v>418</v>
      </c>
      <c r="N3" s="2552"/>
    </row>
    <row r="4" spans="1:14" s="261" customFormat="1" ht="12" x14ac:dyDescent="0.2">
      <c r="C4" s="262" t="s">
        <v>500</v>
      </c>
      <c r="D4" s="263" t="s">
        <v>501</v>
      </c>
      <c r="E4" s="264"/>
      <c r="F4" s="264"/>
      <c r="G4" s="264"/>
      <c r="H4" s="264"/>
      <c r="I4" s="264"/>
      <c r="J4" s="264"/>
      <c r="K4" s="265"/>
      <c r="L4" s="265"/>
      <c r="M4" s="265"/>
      <c r="N4" s="265"/>
    </row>
    <row r="5" spans="1:14" s="261" customFormat="1" ht="12" x14ac:dyDescent="0.2">
      <c r="C5" s="262" t="s">
        <v>502</v>
      </c>
      <c r="D5" s="263" t="s">
        <v>503</v>
      </c>
      <c r="E5" s="264"/>
      <c r="F5" s="264"/>
      <c r="G5" s="264"/>
      <c r="H5" s="264"/>
      <c r="I5" s="264"/>
      <c r="J5" s="264"/>
      <c r="K5" s="264"/>
      <c r="L5" s="264"/>
      <c r="M5" s="264"/>
      <c r="N5" s="264"/>
    </row>
    <row r="6" spans="1:14" s="261" customFormat="1" ht="12" x14ac:dyDescent="0.2">
      <c r="C6" s="262" t="s">
        <v>504</v>
      </c>
      <c r="D6" s="263" t="s">
        <v>505</v>
      </c>
      <c r="E6" s="264"/>
      <c r="F6" s="264"/>
      <c r="G6" s="264"/>
      <c r="H6" s="264"/>
      <c r="I6" s="264"/>
      <c r="J6" s="264"/>
      <c r="K6" s="264"/>
      <c r="L6" s="264"/>
      <c r="M6" s="264"/>
      <c r="N6" s="264"/>
    </row>
    <row r="7" spans="1:14" s="261" customFormat="1" ht="6" customHeight="1" x14ac:dyDescent="0.2">
      <c r="A7" s="264"/>
      <c r="B7" s="264"/>
      <c r="C7" s="266"/>
      <c r="D7" s="264"/>
      <c r="E7" s="264"/>
      <c r="F7" s="264"/>
      <c r="G7" s="264"/>
      <c r="H7" s="264"/>
      <c r="I7" s="264"/>
      <c r="J7" s="264"/>
      <c r="K7" s="264"/>
      <c r="L7" s="264"/>
      <c r="M7" s="264"/>
      <c r="N7" s="264"/>
    </row>
    <row r="8" spans="1:14" ht="16" customHeight="1" x14ac:dyDescent="0.2">
      <c r="A8" s="267" t="s">
        <v>506</v>
      </c>
      <c r="B8" s="267"/>
      <c r="C8" s="267"/>
    </row>
    <row r="9" spans="1:14" ht="14.25" customHeight="1" x14ac:dyDescent="0.2">
      <c r="A9" s="268" t="s">
        <v>507</v>
      </c>
      <c r="C9" s="269"/>
      <c r="D9" s="270"/>
      <c r="E9" s="269"/>
      <c r="F9" s="269"/>
      <c r="H9" s="269"/>
      <c r="I9" s="269"/>
      <c r="J9" s="269"/>
      <c r="N9" s="271"/>
    </row>
    <row r="10" spans="1:14" ht="14.25" customHeight="1" x14ac:dyDescent="0.2">
      <c r="A10" s="269"/>
      <c r="B10" s="269"/>
      <c r="C10" s="262" t="s">
        <v>508</v>
      </c>
      <c r="D10" s="2533" t="s">
        <v>509</v>
      </c>
      <c r="E10" s="2532"/>
      <c r="F10" s="2532"/>
      <c r="G10" s="2532"/>
      <c r="H10" s="2532"/>
      <c r="I10" s="2532"/>
      <c r="J10" s="2532"/>
      <c r="K10" s="2532"/>
      <c r="L10" s="2532"/>
      <c r="M10" s="2532"/>
      <c r="N10" s="2532"/>
    </row>
    <row r="11" spans="1:14" s="510" customFormat="1" ht="36" customHeight="1" x14ac:dyDescent="0.2">
      <c r="A11" s="495"/>
      <c r="B11" s="495"/>
      <c r="C11" s="273" t="s">
        <v>510</v>
      </c>
      <c r="D11" s="2534" t="s">
        <v>511</v>
      </c>
      <c r="E11" s="2535"/>
      <c r="F11" s="2535"/>
      <c r="G11" s="2535"/>
      <c r="H11" s="2535"/>
      <c r="I11" s="2535"/>
      <c r="J11" s="2535"/>
      <c r="K11" s="2535"/>
      <c r="L11" s="2535"/>
      <c r="M11" s="2535"/>
      <c r="N11" s="2535"/>
    </row>
    <row r="12" spans="1:14" ht="24" customHeight="1" x14ac:dyDescent="0.2">
      <c r="A12" s="269"/>
      <c r="B12" s="269"/>
      <c r="C12" s="273" t="s">
        <v>512</v>
      </c>
      <c r="D12" s="2533" t="s">
        <v>513</v>
      </c>
      <c r="E12" s="2532"/>
      <c r="F12" s="2532"/>
      <c r="G12" s="2532"/>
      <c r="H12" s="2532"/>
      <c r="I12" s="2532"/>
      <c r="J12" s="2532"/>
      <c r="K12" s="2532"/>
      <c r="L12" s="2532"/>
      <c r="M12" s="2532"/>
      <c r="N12" s="2532"/>
    </row>
    <row r="13" spans="1:14" ht="6" customHeight="1" thickBot="1" x14ac:dyDescent="0.25">
      <c r="C13" s="262"/>
      <c r="D13" s="274"/>
    </row>
    <row r="14" spans="1:14" ht="42" customHeight="1" thickBot="1" x14ac:dyDescent="0.25">
      <c r="A14" s="2536" t="s">
        <v>514</v>
      </c>
      <c r="B14" s="2537"/>
      <c r="C14" s="2538"/>
      <c r="D14" s="2539"/>
      <c r="E14" s="2540" t="s">
        <v>515</v>
      </c>
      <c r="F14" s="2540"/>
      <c r="G14" s="2541"/>
      <c r="H14" s="2542"/>
      <c r="I14" s="2540" t="s">
        <v>1324</v>
      </c>
      <c r="J14" s="2542"/>
      <c r="K14" s="2542"/>
      <c r="L14" s="2542"/>
      <c r="M14" s="2542"/>
      <c r="N14" s="2542"/>
    </row>
    <row r="15" spans="1:14" ht="16" customHeight="1" thickBot="1" x14ac:dyDescent="0.25">
      <c r="A15" s="2525">
        <f>E30</f>
        <v>0</v>
      </c>
      <c r="B15" s="2526"/>
      <c r="C15" s="2526"/>
      <c r="D15" s="2526"/>
      <c r="E15" s="2527"/>
      <c r="F15" s="2527"/>
      <c r="G15" s="2527"/>
      <c r="H15" s="2528"/>
      <c r="I15" s="2529">
        <f>ROUNDDOWN(IF(ISERROR(A15/E15*100),0,A15/E15*100),1)</f>
        <v>0</v>
      </c>
      <c r="J15" s="2530"/>
      <c r="K15" s="2530"/>
      <c r="L15" s="2530"/>
      <c r="M15" s="2530"/>
      <c r="N15" s="2530"/>
    </row>
    <row r="16" spans="1:14" ht="15" customHeight="1" x14ac:dyDescent="0.2">
      <c r="A16" s="266" t="s">
        <v>516</v>
      </c>
      <c r="B16" s="266"/>
      <c r="C16" s="269"/>
      <c r="D16" s="269"/>
      <c r="E16" s="275"/>
      <c r="F16" s="275"/>
      <c r="G16" s="269"/>
      <c r="H16" s="269"/>
      <c r="I16" s="269"/>
      <c r="J16" s="269"/>
      <c r="K16" s="276"/>
      <c r="L16" s="276"/>
      <c r="M16" s="276"/>
      <c r="N16" s="271"/>
    </row>
    <row r="17" spans="1:14" ht="9" customHeight="1" x14ac:dyDescent="0.2">
      <c r="A17" s="266"/>
      <c r="B17" s="266"/>
      <c r="C17" s="269"/>
      <c r="D17" s="269"/>
      <c r="E17" s="275"/>
      <c r="F17" s="275"/>
      <c r="G17" s="269"/>
      <c r="H17" s="269"/>
      <c r="I17" s="269"/>
      <c r="J17" s="269"/>
      <c r="K17" s="276"/>
      <c r="L17" s="276"/>
      <c r="M17" s="276"/>
      <c r="N17" s="271"/>
    </row>
    <row r="18" spans="1:14" ht="14.25" customHeight="1" x14ac:dyDescent="0.2">
      <c r="A18" s="268" t="s">
        <v>517</v>
      </c>
      <c r="C18" s="277"/>
      <c r="D18" s="274"/>
    </row>
    <row r="19" spans="1:14" ht="24.75" customHeight="1" x14ac:dyDescent="0.2">
      <c r="A19" s="267"/>
      <c r="B19" s="267"/>
      <c r="C19" s="278" t="s">
        <v>518</v>
      </c>
      <c r="D19" s="2531" t="s">
        <v>519</v>
      </c>
      <c r="E19" s="2532"/>
      <c r="F19" s="2532"/>
      <c r="G19" s="2532"/>
      <c r="H19" s="2532"/>
      <c r="I19" s="2532"/>
      <c r="J19" s="2532"/>
      <c r="K19" s="2532"/>
      <c r="L19" s="2532"/>
      <c r="M19" s="2532"/>
      <c r="N19" s="2532"/>
    </row>
    <row r="20" spans="1:14" ht="36.75" customHeight="1" x14ac:dyDescent="0.2">
      <c r="A20" s="267"/>
      <c r="B20" s="267"/>
      <c r="C20" s="278" t="s">
        <v>520</v>
      </c>
      <c r="D20" s="2531" t="s">
        <v>521</v>
      </c>
      <c r="E20" s="2532"/>
      <c r="F20" s="2532"/>
      <c r="G20" s="2532"/>
      <c r="H20" s="2532"/>
      <c r="I20" s="2532"/>
      <c r="J20" s="2532"/>
      <c r="K20" s="2532"/>
      <c r="L20" s="2532"/>
      <c r="M20" s="2532"/>
      <c r="N20" s="2532"/>
    </row>
    <row r="21" spans="1:14" ht="4" customHeight="1" x14ac:dyDescent="0.2">
      <c r="A21" s="267"/>
      <c r="B21" s="267"/>
      <c r="C21" s="278"/>
      <c r="D21" s="279"/>
      <c r="E21" s="272"/>
      <c r="F21" s="272"/>
      <c r="G21" s="272"/>
      <c r="H21" s="272"/>
      <c r="I21" s="272"/>
      <c r="J21" s="272"/>
      <c r="K21" s="272"/>
      <c r="L21" s="272"/>
      <c r="M21" s="272"/>
      <c r="N21" s="272"/>
    </row>
    <row r="22" spans="1:14" ht="13.5" customHeight="1" thickBot="1" x14ac:dyDescent="0.25">
      <c r="C22" s="277"/>
      <c r="D22" s="274"/>
      <c r="F22" s="1318"/>
      <c r="G22" s="1318"/>
      <c r="H22" s="1318"/>
      <c r="I22" s="1318"/>
      <c r="J22" s="1318"/>
      <c r="K22" s="1318"/>
      <c r="L22" s="1318"/>
      <c r="M22" s="1318"/>
      <c r="N22" s="1317" t="s">
        <v>522</v>
      </c>
    </row>
    <row r="23" spans="1:14" ht="42" customHeight="1" thickBot="1" x14ac:dyDescent="0.25">
      <c r="A23" s="2509" t="s">
        <v>523</v>
      </c>
      <c r="B23" s="2510"/>
      <c r="C23" s="2510"/>
      <c r="D23" s="2511"/>
      <c r="E23" s="2452" t="s">
        <v>524</v>
      </c>
      <c r="F23" s="2452"/>
      <c r="G23" s="2512"/>
      <c r="H23" s="2452" t="s">
        <v>1412</v>
      </c>
      <c r="I23" s="2452"/>
      <c r="J23" s="2452"/>
      <c r="K23" s="2513" t="s">
        <v>525</v>
      </c>
      <c r="L23" s="2514"/>
      <c r="M23" s="2514"/>
      <c r="N23" s="2515"/>
    </row>
    <row r="24" spans="1:14" ht="16" customHeight="1" x14ac:dyDescent="0.2">
      <c r="A24" s="1729" t="s">
        <v>483</v>
      </c>
      <c r="B24" s="2516" t="s">
        <v>526</v>
      </c>
      <c r="C24" s="2517"/>
      <c r="D24" s="2518"/>
      <c r="E24" s="2519"/>
      <c r="F24" s="2520"/>
      <c r="G24" s="2521"/>
      <c r="H24" s="2519"/>
      <c r="I24" s="2520"/>
      <c r="J24" s="2521"/>
      <c r="K24" s="2522">
        <f>ROUNDDOWN(IF(ISERROR(E24/H24*100),0,E24/H24*100),1)</f>
        <v>0</v>
      </c>
      <c r="L24" s="2523"/>
      <c r="M24" s="2523"/>
      <c r="N24" s="2524"/>
    </row>
    <row r="25" spans="1:14" ht="16" customHeight="1" x14ac:dyDescent="0.2">
      <c r="A25" s="489" t="s">
        <v>483</v>
      </c>
      <c r="B25" s="1732"/>
      <c r="C25" s="2495" t="s">
        <v>527</v>
      </c>
      <c r="D25" s="2496"/>
      <c r="E25" s="2497"/>
      <c r="F25" s="2498"/>
      <c r="G25" s="2499"/>
      <c r="H25" s="2497"/>
      <c r="I25" s="2498"/>
      <c r="J25" s="2499"/>
      <c r="K25" s="2500"/>
      <c r="L25" s="2501"/>
      <c r="M25" s="2501"/>
      <c r="N25" s="2502"/>
    </row>
    <row r="26" spans="1:14" ht="16" customHeight="1" x14ac:dyDescent="0.2">
      <c r="A26" s="1730" t="s">
        <v>483</v>
      </c>
      <c r="B26" s="406"/>
      <c r="C26" s="1728" t="s">
        <v>528</v>
      </c>
      <c r="D26" s="1733"/>
      <c r="E26" s="2503"/>
      <c r="F26" s="2504"/>
      <c r="G26" s="2505"/>
      <c r="H26" s="2503"/>
      <c r="I26" s="2504"/>
      <c r="J26" s="2505"/>
      <c r="K26" s="2506"/>
      <c r="L26" s="2507"/>
      <c r="M26" s="2507"/>
      <c r="N26" s="2508"/>
    </row>
    <row r="27" spans="1:14" ht="16" customHeight="1" x14ac:dyDescent="0.2">
      <c r="A27" s="486" t="s">
        <v>163</v>
      </c>
      <c r="B27" s="2479" t="s">
        <v>1283</v>
      </c>
      <c r="C27" s="2480"/>
      <c r="D27" s="2481"/>
      <c r="E27" s="2482">
        <f>SUM(E24:E26)</f>
        <v>0</v>
      </c>
      <c r="F27" s="2483"/>
      <c r="G27" s="2484"/>
      <c r="H27" s="2482">
        <f>SUM(H24:H26)</f>
        <v>0</v>
      </c>
      <c r="I27" s="2483"/>
      <c r="J27" s="2484"/>
      <c r="K27" s="2485">
        <f>ROUNDDOWN(IF(ISERROR(E27/H27*100),0,E27/H27*100),1)</f>
        <v>0</v>
      </c>
      <c r="L27" s="2486"/>
      <c r="M27" s="2486"/>
      <c r="N27" s="2487"/>
    </row>
    <row r="28" spans="1:14" ht="16" customHeight="1" x14ac:dyDescent="0.2">
      <c r="A28" s="486" t="s">
        <v>483</v>
      </c>
      <c r="B28" s="2488" t="s">
        <v>529</v>
      </c>
      <c r="C28" s="2480"/>
      <c r="D28" s="2481"/>
      <c r="E28" s="2489"/>
      <c r="F28" s="2490"/>
      <c r="G28" s="2491"/>
      <c r="H28" s="2489"/>
      <c r="I28" s="2490"/>
      <c r="J28" s="2491"/>
      <c r="K28" s="2492">
        <f>ROUNDDOWN(IF(ISERROR(E28/H28*100),0,E28/H28*100),1)</f>
        <v>0</v>
      </c>
      <c r="L28" s="2493"/>
      <c r="M28" s="2493"/>
      <c r="N28" s="2494"/>
    </row>
    <row r="29" spans="1:14" ht="16" customHeight="1" thickBot="1" x14ac:dyDescent="0.25">
      <c r="A29" s="1731" t="s">
        <v>483</v>
      </c>
      <c r="B29" s="2462" t="s">
        <v>530</v>
      </c>
      <c r="C29" s="2463"/>
      <c r="D29" s="2464"/>
      <c r="E29" s="2465"/>
      <c r="F29" s="2466"/>
      <c r="G29" s="2467"/>
      <c r="H29" s="2465"/>
      <c r="I29" s="2466"/>
      <c r="J29" s="2467"/>
      <c r="K29" s="2468">
        <f>ROUNDDOWN(IF(ISERROR(E29/H29*100),0,E29/H29*100),1)</f>
        <v>0</v>
      </c>
      <c r="L29" s="2469"/>
      <c r="M29" s="2469"/>
      <c r="N29" s="2470"/>
    </row>
    <row r="30" spans="1:14" ht="16" customHeight="1" thickBot="1" x14ac:dyDescent="0.25">
      <c r="A30" s="2471" t="s">
        <v>531</v>
      </c>
      <c r="B30" s="2472"/>
      <c r="C30" s="2472"/>
      <c r="D30" s="2473"/>
      <c r="E30" s="2474">
        <f>SUM(E24,E27,E28,E29)</f>
        <v>0</v>
      </c>
      <c r="F30" s="2475"/>
      <c r="G30" s="2476"/>
      <c r="H30" s="2477"/>
      <c r="I30" s="2478"/>
      <c r="J30" s="2478"/>
      <c r="K30" s="2478"/>
      <c r="L30" s="2478"/>
      <c r="M30" s="2478"/>
      <c r="N30" s="2478"/>
    </row>
    <row r="31" spans="1:14" ht="15" customHeight="1" x14ac:dyDescent="0.2">
      <c r="A31" s="261" t="s">
        <v>516</v>
      </c>
      <c r="B31" s="269"/>
      <c r="C31" s="262"/>
      <c r="D31" s="263"/>
      <c r="E31" s="282"/>
      <c r="F31" s="282"/>
      <c r="G31" s="283"/>
      <c r="H31" s="282"/>
      <c r="I31" s="282"/>
      <c r="J31" s="283"/>
      <c r="K31" s="283"/>
      <c r="L31" s="283"/>
      <c r="M31" s="283"/>
      <c r="N31" s="284"/>
    </row>
    <row r="32" spans="1:14" ht="9" customHeight="1" x14ac:dyDescent="0.2">
      <c r="A32" s="274"/>
      <c r="B32" s="274"/>
      <c r="C32" s="274"/>
      <c r="D32" s="285"/>
      <c r="E32" s="263"/>
      <c r="F32" s="263"/>
      <c r="H32" s="269"/>
      <c r="I32" s="269"/>
      <c r="J32" s="269"/>
      <c r="K32" s="269"/>
      <c r="L32" s="269"/>
      <c r="M32" s="269"/>
      <c r="N32" s="271"/>
    </row>
    <row r="33" spans="1:14" ht="16" customHeight="1" x14ac:dyDescent="0.2">
      <c r="A33" s="267" t="s">
        <v>532</v>
      </c>
      <c r="B33" s="267"/>
      <c r="C33" s="267"/>
      <c r="G33" s="286"/>
    </row>
    <row r="34" spans="1:14" ht="14.25" customHeight="1" x14ac:dyDescent="0.2">
      <c r="A34" s="268" t="s">
        <v>533</v>
      </c>
    </row>
    <row r="35" spans="1:14" ht="14.25" customHeight="1" x14ac:dyDescent="0.2">
      <c r="B35" s="277" t="s">
        <v>1317</v>
      </c>
      <c r="C35" s="274" t="s">
        <v>1318</v>
      </c>
      <c r="D35" s="274"/>
      <c r="G35" s="286"/>
    </row>
    <row r="36" spans="1:14" ht="16" customHeight="1" x14ac:dyDescent="0.2">
      <c r="B36" s="303"/>
      <c r="C36" s="331" t="s">
        <v>534</v>
      </c>
      <c r="D36" s="466" t="s">
        <v>535</v>
      </c>
      <c r="E36" s="2444" t="s">
        <v>536</v>
      </c>
      <c r="F36" s="2444"/>
      <c r="G36" s="2445" t="s">
        <v>537</v>
      </c>
      <c r="H36" s="2445"/>
      <c r="I36" s="2445" t="s">
        <v>538</v>
      </c>
      <c r="J36" s="2445"/>
      <c r="K36" s="331" t="s">
        <v>539</v>
      </c>
      <c r="L36" s="2444" t="s">
        <v>540</v>
      </c>
      <c r="M36" s="2444"/>
      <c r="N36" s="331" t="s">
        <v>541</v>
      </c>
    </row>
    <row r="37" spans="1:14" ht="6" customHeight="1" x14ac:dyDescent="0.2">
      <c r="C37" s="267"/>
      <c r="G37" s="286"/>
    </row>
    <row r="38" spans="1:14" x14ac:dyDescent="0.2">
      <c r="A38" s="268" t="s">
        <v>542</v>
      </c>
    </row>
    <row r="39" spans="1:14" x14ac:dyDescent="0.2">
      <c r="B39" s="277" t="s">
        <v>1284</v>
      </c>
      <c r="C39" s="2459" t="s">
        <v>1285</v>
      </c>
      <c r="D39" s="2459"/>
      <c r="E39" s="2459"/>
      <c r="F39" s="2459"/>
      <c r="G39" s="2459"/>
      <c r="H39" s="2459"/>
      <c r="I39" s="2459"/>
      <c r="J39" s="2459"/>
      <c r="K39" s="2459"/>
      <c r="L39" s="2459"/>
      <c r="M39" s="2459"/>
      <c r="N39" s="2459"/>
    </row>
    <row r="40" spans="1:14" ht="26.25" customHeight="1" x14ac:dyDescent="0.2">
      <c r="A40" s="2461" t="s">
        <v>1286</v>
      </c>
      <c r="B40" s="2461"/>
      <c r="C40" s="2460" t="s">
        <v>1287</v>
      </c>
      <c r="D40" s="2460"/>
      <c r="E40" s="2460"/>
      <c r="F40" s="2460"/>
      <c r="G40" s="2460"/>
      <c r="H40" s="2460"/>
      <c r="I40" s="2460"/>
      <c r="J40" s="2460"/>
      <c r="K40" s="2460"/>
      <c r="L40" s="2460"/>
      <c r="M40" s="2460"/>
      <c r="N40" s="2460"/>
    </row>
    <row r="41" spans="1:14" ht="13.5" customHeight="1" thickBot="1" x14ac:dyDescent="0.25">
      <c r="D41" s="274"/>
      <c r="F41" s="1318"/>
      <c r="G41" s="1318"/>
      <c r="H41" s="1318"/>
      <c r="I41" s="1318"/>
      <c r="J41" s="1318"/>
      <c r="K41" s="1318"/>
      <c r="L41" s="1318"/>
      <c r="M41" s="1318"/>
      <c r="N41" s="1317" t="s">
        <v>522</v>
      </c>
    </row>
    <row r="42" spans="1:14" ht="20.149999999999999" customHeight="1" thickBot="1" x14ac:dyDescent="0.25">
      <c r="A42" s="2446" t="s">
        <v>523</v>
      </c>
      <c r="B42" s="2447"/>
      <c r="C42" s="2447"/>
      <c r="D42" s="2448"/>
      <c r="E42" s="2452" t="s">
        <v>543</v>
      </c>
      <c r="F42" s="2452"/>
      <c r="G42" s="2452"/>
      <c r="H42" s="2452" t="s">
        <v>544</v>
      </c>
      <c r="I42" s="2452"/>
      <c r="J42" s="2452"/>
      <c r="K42" s="2453" t="s">
        <v>1325</v>
      </c>
      <c r="L42" s="2454"/>
      <c r="M42" s="2454"/>
      <c r="N42" s="2455"/>
    </row>
    <row r="43" spans="1:14" ht="21" customHeight="1" thickBot="1" x14ac:dyDescent="0.25">
      <c r="A43" s="2449"/>
      <c r="B43" s="2450"/>
      <c r="C43" s="2450"/>
      <c r="D43" s="2451"/>
      <c r="E43" s="2452"/>
      <c r="F43" s="2452"/>
      <c r="G43" s="2452"/>
      <c r="H43" s="2452"/>
      <c r="I43" s="2452"/>
      <c r="J43" s="2452"/>
      <c r="K43" s="2456"/>
      <c r="L43" s="2457"/>
      <c r="M43" s="2457"/>
      <c r="N43" s="2458"/>
    </row>
    <row r="44" spans="1:14" ht="14.15" customHeight="1" x14ac:dyDescent="0.2">
      <c r="A44" s="287" t="s">
        <v>483</v>
      </c>
      <c r="B44" s="521"/>
      <c r="C44" s="2430" t="s">
        <v>545</v>
      </c>
      <c r="D44" s="1309" t="s">
        <v>546</v>
      </c>
      <c r="E44" s="2433"/>
      <c r="F44" s="2434"/>
      <c r="G44" s="2435"/>
      <c r="H44" s="2433"/>
      <c r="I44" s="2434"/>
      <c r="J44" s="2435"/>
      <c r="K44" s="2433"/>
      <c r="L44" s="2434"/>
      <c r="M44" s="2434"/>
      <c r="N44" s="2436"/>
    </row>
    <row r="45" spans="1:14" ht="14.15" customHeight="1" x14ac:dyDescent="0.2">
      <c r="A45" s="288" t="s">
        <v>483</v>
      </c>
      <c r="B45" s="521"/>
      <c r="C45" s="2431"/>
      <c r="D45" s="1310" t="s">
        <v>547</v>
      </c>
      <c r="E45" s="2437"/>
      <c r="F45" s="2438"/>
      <c r="G45" s="2439"/>
      <c r="H45" s="2437"/>
      <c r="I45" s="2438"/>
      <c r="J45" s="2439"/>
      <c r="K45" s="2437"/>
      <c r="L45" s="2438"/>
      <c r="M45" s="2438"/>
      <c r="N45" s="2439"/>
    </row>
    <row r="46" spans="1:14" ht="14.15" customHeight="1" x14ac:dyDescent="0.2">
      <c r="A46" s="289" t="s">
        <v>483</v>
      </c>
      <c r="B46" s="1311"/>
      <c r="C46" s="2432"/>
      <c r="D46" s="1310" t="s">
        <v>548</v>
      </c>
      <c r="E46" s="2440"/>
      <c r="F46" s="2441"/>
      <c r="G46" s="2442"/>
      <c r="H46" s="2440"/>
      <c r="I46" s="2441"/>
      <c r="J46" s="2442"/>
      <c r="K46" s="2437"/>
      <c r="L46" s="2438"/>
      <c r="M46" s="2438"/>
      <c r="N46" s="2443"/>
    </row>
    <row r="47" spans="1:14" ht="14.15" customHeight="1" x14ac:dyDescent="0.2">
      <c r="A47" s="280" t="s">
        <v>163</v>
      </c>
      <c r="B47" s="520"/>
      <c r="C47" s="1312" t="s">
        <v>549</v>
      </c>
      <c r="D47" s="1313" t="s">
        <v>550</v>
      </c>
      <c r="E47" s="2416"/>
      <c r="F47" s="2417"/>
      <c r="G47" s="2418"/>
      <c r="H47" s="2416"/>
      <c r="I47" s="2417"/>
      <c r="J47" s="2418"/>
      <c r="K47" s="2416"/>
      <c r="L47" s="2417"/>
      <c r="M47" s="2417"/>
      <c r="N47" s="2418"/>
    </row>
    <row r="48" spans="1:14" ht="14.15" customHeight="1" x14ac:dyDescent="0.2">
      <c r="A48" s="280" t="s">
        <v>483</v>
      </c>
      <c r="B48" s="520"/>
      <c r="C48" s="1312" t="s">
        <v>551</v>
      </c>
      <c r="D48" s="1313" t="s">
        <v>552</v>
      </c>
      <c r="E48" s="2427"/>
      <c r="F48" s="2428"/>
      <c r="G48" s="2429"/>
      <c r="H48" s="2424"/>
      <c r="I48" s="2425"/>
      <c r="J48" s="2426"/>
      <c r="K48" s="2424"/>
      <c r="L48" s="2425"/>
      <c r="M48" s="2425"/>
      <c r="N48" s="2426"/>
    </row>
    <row r="49" spans="1:14" ht="14.15" customHeight="1" x14ac:dyDescent="0.2">
      <c r="A49" s="280" t="s">
        <v>483</v>
      </c>
      <c r="B49" s="520"/>
      <c r="C49" s="2422" t="s">
        <v>553</v>
      </c>
      <c r="D49" s="1313" t="s">
        <v>546</v>
      </c>
      <c r="E49" s="2424"/>
      <c r="F49" s="2425"/>
      <c r="G49" s="2426"/>
      <c r="H49" s="2424"/>
      <c r="I49" s="2425"/>
      <c r="J49" s="2426"/>
      <c r="K49" s="2424"/>
      <c r="L49" s="2425"/>
      <c r="M49" s="2425"/>
      <c r="N49" s="2426"/>
    </row>
    <row r="50" spans="1:14" ht="14.15" customHeight="1" x14ac:dyDescent="0.2">
      <c r="A50" s="288" t="s">
        <v>163</v>
      </c>
      <c r="B50" s="521"/>
      <c r="C50" s="2423"/>
      <c r="D50" s="1310" t="s">
        <v>547</v>
      </c>
      <c r="E50" s="2410"/>
      <c r="F50" s="2411"/>
      <c r="G50" s="2412"/>
      <c r="H50" s="2410"/>
      <c r="I50" s="2411"/>
      <c r="J50" s="2412"/>
      <c r="K50" s="2410"/>
      <c r="L50" s="2411"/>
      <c r="M50" s="2411"/>
      <c r="N50" s="2412"/>
    </row>
    <row r="51" spans="1:14" ht="14.15" customHeight="1" x14ac:dyDescent="0.2">
      <c r="A51" s="280" t="s">
        <v>163</v>
      </c>
      <c r="B51" s="520"/>
      <c r="C51" s="1312" t="s">
        <v>554</v>
      </c>
      <c r="D51" s="1313" t="s">
        <v>555</v>
      </c>
      <c r="E51" s="2416"/>
      <c r="F51" s="2417"/>
      <c r="G51" s="2418"/>
      <c r="H51" s="2416"/>
      <c r="I51" s="2417"/>
      <c r="J51" s="2418"/>
      <c r="K51" s="2416"/>
      <c r="L51" s="2417"/>
      <c r="M51" s="2417"/>
      <c r="N51" s="2418"/>
    </row>
    <row r="52" spans="1:14" ht="14.15" customHeight="1" x14ac:dyDescent="0.2">
      <c r="A52" s="280" t="s">
        <v>163</v>
      </c>
      <c r="B52" s="519"/>
      <c r="C52" s="2419" t="s">
        <v>406</v>
      </c>
      <c r="D52" s="1314" t="s">
        <v>556</v>
      </c>
      <c r="E52" s="2416"/>
      <c r="F52" s="2417"/>
      <c r="G52" s="2418"/>
      <c r="H52" s="2416"/>
      <c r="I52" s="2417"/>
      <c r="J52" s="2418"/>
      <c r="K52" s="2416"/>
      <c r="L52" s="2417"/>
      <c r="M52" s="2417"/>
      <c r="N52" s="2418"/>
    </row>
    <row r="53" spans="1:14" ht="14.15" customHeight="1" x14ac:dyDescent="0.2">
      <c r="A53" s="288" t="s">
        <v>163</v>
      </c>
      <c r="B53" s="516"/>
      <c r="C53" s="2420"/>
      <c r="D53" s="1310" t="s">
        <v>556</v>
      </c>
      <c r="E53" s="2410"/>
      <c r="F53" s="2411"/>
      <c r="G53" s="2412"/>
      <c r="H53" s="2410"/>
      <c r="I53" s="2411"/>
      <c r="J53" s="2412"/>
      <c r="K53" s="2410"/>
      <c r="L53" s="2411"/>
      <c r="M53" s="2411"/>
      <c r="N53" s="2412"/>
    </row>
    <row r="54" spans="1:14" ht="14.15" customHeight="1" x14ac:dyDescent="0.2">
      <c r="A54" s="288" t="s">
        <v>163</v>
      </c>
      <c r="B54" s="516"/>
      <c r="C54" s="2420"/>
      <c r="D54" s="1310" t="s">
        <v>556</v>
      </c>
      <c r="E54" s="2410"/>
      <c r="F54" s="2411"/>
      <c r="G54" s="2412"/>
      <c r="H54" s="2410"/>
      <c r="I54" s="2411"/>
      <c r="J54" s="2412"/>
      <c r="K54" s="2410"/>
      <c r="L54" s="2411"/>
      <c r="M54" s="2411"/>
      <c r="N54" s="2412"/>
    </row>
    <row r="55" spans="1:14" ht="14.15" customHeight="1" thickBot="1" x14ac:dyDescent="0.25">
      <c r="A55" s="290" t="s">
        <v>163</v>
      </c>
      <c r="B55" s="1315"/>
      <c r="C55" s="2421"/>
      <c r="D55" s="1316" t="s">
        <v>556</v>
      </c>
      <c r="E55" s="2413"/>
      <c r="F55" s="2414"/>
      <c r="G55" s="2415"/>
      <c r="H55" s="2413"/>
      <c r="I55" s="2414"/>
      <c r="J55" s="2415"/>
      <c r="K55" s="2413"/>
      <c r="L55" s="2414"/>
      <c r="M55" s="2414"/>
      <c r="N55" s="2415"/>
    </row>
    <row r="56" spans="1:14" ht="18" customHeight="1" thickBot="1" x14ac:dyDescent="0.25">
      <c r="A56" s="2404" t="s">
        <v>1294</v>
      </c>
      <c r="B56" s="2405"/>
      <c r="C56" s="2405"/>
      <c r="D56" s="2405"/>
      <c r="E56" s="2405"/>
      <c r="F56" s="2405"/>
      <c r="G56" s="2405"/>
      <c r="H56" s="2405"/>
      <c r="I56" s="2405"/>
      <c r="J56" s="2406"/>
      <c r="K56" s="2407"/>
      <c r="L56" s="2408"/>
      <c r="M56" s="2408"/>
      <c r="N56" s="2409"/>
    </row>
    <row r="57" spans="1:14" ht="13.5" customHeight="1" x14ac:dyDescent="0.2">
      <c r="A57" s="266" t="s">
        <v>516</v>
      </c>
      <c r="B57" s="266"/>
      <c r="N57" s="291"/>
    </row>
    <row r="58" spans="1:14" x14ac:dyDescent="0.2">
      <c r="J58" s="292"/>
      <c r="K58" s="292"/>
      <c r="L58" s="292"/>
      <c r="M58" s="292"/>
      <c r="N58" s="269"/>
    </row>
  </sheetData>
  <mergeCells count="99">
    <mergeCell ref="A2:N2"/>
    <mergeCell ref="A3:C3"/>
    <mergeCell ref="D3:H3"/>
    <mergeCell ref="J3:K3"/>
    <mergeCell ref="M3:N3"/>
    <mergeCell ref="D10:N10"/>
    <mergeCell ref="D11:N11"/>
    <mergeCell ref="D12:N12"/>
    <mergeCell ref="A14:D14"/>
    <mergeCell ref="E14:H14"/>
    <mergeCell ref="I14:N14"/>
    <mergeCell ref="A15:D15"/>
    <mergeCell ref="E15:H15"/>
    <mergeCell ref="I15:N15"/>
    <mergeCell ref="D19:N19"/>
    <mergeCell ref="D20:N20"/>
    <mergeCell ref="A23:D23"/>
    <mergeCell ref="E23:G23"/>
    <mergeCell ref="H23:J23"/>
    <mergeCell ref="K23:N23"/>
    <mergeCell ref="B24:D24"/>
    <mergeCell ref="E24:G24"/>
    <mergeCell ref="H24:J24"/>
    <mergeCell ref="K24:N24"/>
    <mergeCell ref="C25:D25"/>
    <mergeCell ref="E25:G25"/>
    <mergeCell ref="H25:J25"/>
    <mergeCell ref="K25:N25"/>
    <mergeCell ref="E26:G26"/>
    <mergeCell ref="H26:J26"/>
    <mergeCell ref="K26:N26"/>
    <mergeCell ref="B27:D27"/>
    <mergeCell ref="E27:G27"/>
    <mergeCell ref="H27:J27"/>
    <mergeCell ref="K27:N27"/>
    <mergeCell ref="B28:D28"/>
    <mergeCell ref="E28:G28"/>
    <mergeCell ref="H28:J28"/>
    <mergeCell ref="K28:N28"/>
    <mergeCell ref="B29:D29"/>
    <mergeCell ref="E29:G29"/>
    <mergeCell ref="H29:J29"/>
    <mergeCell ref="K29:N29"/>
    <mergeCell ref="A30:D30"/>
    <mergeCell ref="E30:G30"/>
    <mergeCell ref="H30:J30"/>
    <mergeCell ref="K30:N30"/>
    <mergeCell ref="E36:F36"/>
    <mergeCell ref="G36:H36"/>
    <mergeCell ref="I36:J36"/>
    <mergeCell ref="L36:M36"/>
    <mergeCell ref="A42:D43"/>
    <mergeCell ref="E42:G43"/>
    <mergeCell ref="H42:J43"/>
    <mergeCell ref="K42:N43"/>
    <mergeCell ref="C39:N39"/>
    <mergeCell ref="C40:N40"/>
    <mergeCell ref="A40:B40"/>
    <mergeCell ref="C44:C46"/>
    <mergeCell ref="E44:G44"/>
    <mergeCell ref="H44:J44"/>
    <mergeCell ref="K44:N44"/>
    <mergeCell ref="E45:G45"/>
    <mergeCell ref="H45:J45"/>
    <mergeCell ref="K45:N45"/>
    <mergeCell ref="E46:G46"/>
    <mergeCell ref="H46:J46"/>
    <mergeCell ref="K46:N46"/>
    <mergeCell ref="E47:G47"/>
    <mergeCell ref="H47:J47"/>
    <mergeCell ref="K47:N47"/>
    <mergeCell ref="E48:G48"/>
    <mergeCell ref="H48:J48"/>
    <mergeCell ref="K48:N48"/>
    <mergeCell ref="C49:C50"/>
    <mergeCell ref="E49:G49"/>
    <mergeCell ref="H49:J49"/>
    <mergeCell ref="K49:N49"/>
    <mergeCell ref="E50:G50"/>
    <mergeCell ref="H50:J50"/>
    <mergeCell ref="K50:N50"/>
    <mergeCell ref="E51:G51"/>
    <mergeCell ref="H51:J51"/>
    <mergeCell ref="K51:N51"/>
    <mergeCell ref="C52:C55"/>
    <mergeCell ref="E52:G52"/>
    <mergeCell ref="H52:J52"/>
    <mergeCell ref="K52:N52"/>
    <mergeCell ref="E53:G53"/>
    <mergeCell ref="H53:J53"/>
    <mergeCell ref="K53:N53"/>
    <mergeCell ref="A56:J56"/>
    <mergeCell ref="K56:N56"/>
    <mergeCell ref="E54:G54"/>
    <mergeCell ref="H54:J54"/>
    <mergeCell ref="K54:N54"/>
    <mergeCell ref="E55:G55"/>
    <mergeCell ref="H55:J55"/>
    <mergeCell ref="K55:N55"/>
  </mergeCells>
  <phoneticPr fontId="2"/>
  <dataValidations count="9">
    <dataValidation type="list" allowBlank="1" showInputMessage="1" showErrorMessage="1" sqref="N36" xr:uid="{00000000-0002-0000-1100-000000000000}">
      <formula1>"□その他,■その他"</formula1>
    </dataValidation>
    <dataValidation type="list" allowBlank="1" showInputMessage="1" showErrorMessage="1" sqref="L36:M36" xr:uid="{00000000-0002-0000-1100-000001000000}">
      <formula1>"□ホテル,■ホテル"</formula1>
    </dataValidation>
    <dataValidation type="list" allowBlank="1" showInputMessage="1" showErrorMessage="1" sqref="K36" xr:uid="{00000000-0002-0000-1100-000002000000}">
      <formula1>"□病院,■病院"</formula1>
    </dataValidation>
    <dataValidation type="list" allowBlank="1" showInputMessage="1" showErrorMessage="1" sqref="I36:J36" xr:uid="{00000000-0002-0000-1100-000003000000}">
      <formula1>"□集会所,■集会所"</formula1>
    </dataValidation>
    <dataValidation type="list" allowBlank="1" showInputMessage="1" showErrorMessage="1" sqref="G36:H36" xr:uid="{00000000-0002-0000-1100-000004000000}">
      <formula1>"□飲食店,■飲食店"</formula1>
    </dataValidation>
    <dataValidation type="list" allowBlank="1" showInputMessage="1" showErrorMessage="1" sqref="E36:F36" xr:uid="{00000000-0002-0000-1100-000005000000}">
      <formula1>"□物販店,■物販店"</formula1>
    </dataValidation>
    <dataValidation type="list" allowBlank="1" showInputMessage="1" showErrorMessage="1" sqref="D36" xr:uid="{00000000-0002-0000-1100-000006000000}">
      <formula1>"□学校,■学校"</formula1>
    </dataValidation>
    <dataValidation type="list" allowBlank="1" showInputMessage="1" showErrorMessage="1" sqref="C36" xr:uid="{00000000-0002-0000-1100-000007000000}">
      <formula1>"□事務所,■事務所"</formula1>
    </dataValidation>
    <dataValidation type="list" allowBlank="1" showInputMessage="1" showErrorMessage="1" sqref="A24:A29" xr:uid="{00000000-0002-0000-1100-000008000000}">
      <formula1>"□,■"</formula1>
    </dataValidation>
  </dataValidations>
  <printOptions horizontalCentered="1"/>
  <pageMargins left="0.78740157480314965" right="0.39370078740157483" top="0.59055118110236227" bottom="0.59055118110236227" header="0" footer="0"/>
  <pageSetup paperSize="9" scale="84" fitToWidth="0"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9FF99"/>
  </sheetPr>
  <dimension ref="A1:J59"/>
  <sheetViews>
    <sheetView showGridLines="0" view="pageBreakPreview" zoomScaleNormal="100" zoomScaleSheetLayoutView="100" workbookViewId="0">
      <selection activeCell="H3" sqref="H3:J3"/>
    </sheetView>
  </sheetViews>
  <sheetFormatPr defaultColWidth="9.59765625" defaultRowHeight="13" x14ac:dyDescent="0.2"/>
  <cols>
    <col min="1" max="1" width="3" style="303" customWidth="1"/>
    <col min="2" max="2" width="11.3984375" style="303" customWidth="1"/>
    <col min="3" max="3" width="3.09765625" style="303" customWidth="1"/>
    <col min="4" max="10" width="11.09765625" style="303" customWidth="1"/>
    <col min="11" max="16384" width="9.59765625" style="303"/>
  </cols>
  <sheetData>
    <row r="1" spans="1:10" s="293" customFormat="1" ht="14" x14ac:dyDescent="0.2">
      <c r="H1" s="294"/>
      <c r="I1" s="294"/>
      <c r="J1" s="295" t="s">
        <v>557</v>
      </c>
    </row>
    <row r="2" spans="1:10" s="293" customFormat="1" ht="14.5" thickBot="1" x14ac:dyDescent="0.25">
      <c r="A2" s="2633" t="s">
        <v>558</v>
      </c>
      <c r="B2" s="2633"/>
      <c r="C2" s="2633"/>
      <c r="D2" s="2633"/>
      <c r="E2" s="2633"/>
      <c r="F2" s="2633"/>
      <c r="G2" s="2633"/>
      <c r="H2" s="2633"/>
      <c r="I2" s="2633"/>
      <c r="J2" s="2633"/>
    </row>
    <row r="3" spans="1:10" s="293" customFormat="1" ht="22.5" customHeight="1" thickBot="1" x14ac:dyDescent="0.25">
      <c r="A3" s="2627" t="s">
        <v>417</v>
      </c>
      <c r="B3" s="2634"/>
      <c r="C3" s="2635" t="str">
        <f>IF('参考様式1-1'!D3="","",'参考様式1-1'!D3)</f>
        <v/>
      </c>
      <c r="D3" s="2636"/>
      <c r="E3" s="2636"/>
      <c r="F3" s="2636"/>
      <c r="G3" s="2637"/>
      <c r="H3" s="2638" t="str">
        <f>'参考様式1-1'!M3</f>
        <v>○棟目／計○棟</v>
      </c>
      <c r="I3" s="2639"/>
      <c r="J3" s="2640"/>
    </row>
    <row r="4" spans="1:10" s="298" customFormat="1" ht="12" x14ac:dyDescent="0.2">
      <c r="A4" s="297" t="s">
        <v>1299</v>
      </c>
      <c r="B4" s="297"/>
      <c r="D4" s="299"/>
      <c r="E4" s="300"/>
      <c r="F4" s="300"/>
      <c r="G4" s="300"/>
      <c r="H4" s="300"/>
      <c r="I4" s="300"/>
      <c r="J4" s="300"/>
    </row>
    <row r="5" spans="1:10" s="298" customFormat="1" ht="12" x14ac:dyDescent="0.2">
      <c r="A5" s="297" t="s">
        <v>1300</v>
      </c>
      <c r="B5" s="297"/>
      <c r="D5" s="299"/>
      <c r="E5" s="300"/>
      <c r="F5" s="300"/>
      <c r="G5" s="300"/>
      <c r="H5" s="300"/>
      <c r="I5" s="300"/>
      <c r="J5" s="300"/>
    </row>
    <row r="6" spans="1:10" s="298" customFormat="1" ht="12" x14ac:dyDescent="0.2">
      <c r="A6" s="297"/>
      <c r="D6" s="299"/>
      <c r="E6" s="300"/>
      <c r="F6" s="300"/>
      <c r="G6" s="300"/>
      <c r="H6" s="300"/>
      <c r="I6" s="300"/>
      <c r="J6" s="300"/>
    </row>
    <row r="7" spans="1:10" s="298" customFormat="1" ht="6" customHeight="1" x14ac:dyDescent="0.2">
      <c r="A7" s="300"/>
      <c r="B7" s="301"/>
      <c r="C7" s="301"/>
      <c r="D7" s="300"/>
      <c r="E7" s="300"/>
      <c r="F7" s="300"/>
      <c r="G7" s="300"/>
      <c r="H7" s="300"/>
      <c r="I7" s="300"/>
      <c r="J7" s="300"/>
    </row>
    <row r="8" spans="1:10" ht="15" customHeight="1" thickBot="1" x14ac:dyDescent="0.25">
      <c r="A8" s="302" t="s">
        <v>559</v>
      </c>
      <c r="B8" s="302"/>
      <c r="C8" s="302"/>
      <c r="G8" s="304" t="s">
        <v>560</v>
      </c>
      <c r="H8" s="2641" t="s">
        <v>1358</v>
      </c>
      <c r="I8" s="2641"/>
      <c r="J8" s="2641"/>
    </row>
    <row r="9" spans="1:10" ht="27" customHeight="1" thickBot="1" x14ac:dyDescent="0.25">
      <c r="A9" s="2627" t="s">
        <v>561</v>
      </c>
      <c r="B9" s="2628"/>
      <c r="C9" s="2628"/>
      <c r="D9" s="2596" t="s">
        <v>1296</v>
      </c>
      <c r="E9" s="2629"/>
      <c r="F9" s="2630" t="s">
        <v>1297</v>
      </c>
      <c r="G9" s="2606"/>
      <c r="H9" s="2596" t="s">
        <v>1298</v>
      </c>
      <c r="I9" s="2606"/>
      <c r="J9" s="2597"/>
    </row>
    <row r="10" spans="1:10" ht="13.5" customHeight="1" x14ac:dyDescent="0.2">
      <c r="A10" s="307"/>
      <c r="B10" s="308" t="s">
        <v>562</v>
      </c>
      <c r="C10" s="308"/>
      <c r="D10" s="309"/>
      <c r="E10" s="310" t="s">
        <v>563</v>
      </c>
      <c r="F10" s="311">
        <v>9.7599999999999996E-3</v>
      </c>
      <c r="G10" s="312" t="s">
        <v>564</v>
      </c>
      <c r="H10" s="2631">
        <f t="shared" ref="H10:H15" si="0">D10*F10</f>
        <v>0</v>
      </c>
      <c r="I10" s="2632"/>
      <c r="J10" s="313" t="s">
        <v>565</v>
      </c>
    </row>
    <row r="11" spans="1:10" ht="13.5" customHeight="1" x14ac:dyDescent="0.2">
      <c r="A11" s="314"/>
      <c r="B11" s="315" t="s">
        <v>566</v>
      </c>
      <c r="C11" s="315"/>
      <c r="D11" s="316"/>
      <c r="E11" s="317" t="s">
        <v>563</v>
      </c>
      <c r="F11" s="318">
        <v>4.4999999999999998E-2</v>
      </c>
      <c r="G11" s="319" t="s">
        <v>1306</v>
      </c>
      <c r="H11" s="2623">
        <f t="shared" si="0"/>
        <v>0</v>
      </c>
      <c r="I11" s="2624"/>
      <c r="J11" s="320" t="s">
        <v>565</v>
      </c>
    </row>
    <row r="12" spans="1:10" ht="13.5" customHeight="1" x14ac:dyDescent="0.2">
      <c r="A12" s="314"/>
      <c r="B12" s="315" t="s">
        <v>567</v>
      </c>
      <c r="C12" s="315"/>
      <c r="D12" s="316"/>
      <c r="E12" s="317" t="s">
        <v>563</v>
      </c>
      <c r="F12" s="321">
        <v>0.05</v>
      </c>
      <c r="G12" s="319" t="s">
        <v>568</v>
      </c>
      <c r="H12" s="2623">
        <f t="shared" si="0"/>
        <v>0</v>
      </c>
      <c r="I12" s="2624"/>
      <c r="J12" s="320" t="s">
        <v>565</v>
      </c>
    </row>
    <row r="13" spans="1:10" ht="13.5" customHeight="1" x14ac:dyDescent="0.2">
      <c r="A13" s="314"/>
      <c r="B13" s="315" t="s">
        <v>569</v>
      </c>
      <c r="C13" s="315"/>
      <c r="D13" s="316"/>
      <c r="E13" s="317" t="s">
        <v>563</v>
      </c>
      <c r="F13" s="318">
        <v>4.1000000000000002E-2</v>
      </c>
      <c r="G13" s="319" t="s">
        <v>570</v>
      </c>
      <c r="H13" s="2623">
        <f t="shared" si="0"/>
        <v>0</v>
      </c>
      <c r="I13" s="2624"/>
      <c r="J13" s="320" t="s">
        <v>565</v>
      </c>
    </row>
    <row r="14" spans="1:10" ht="13.5" customHeight="1" x14ac:dyDescent="0.2">
      <c r="A14" s="314"/>
      <c r="B14" s="315"/>
      <c r="C14" s="315"/>
      <c r="D14" s="316"/>
      <c r="E14" s="317" t="s">
        <v>563</v>
      </c>
      <c r="F14" s="322"/>
      <c r="G14" s="319" t="s">
        <v>563</v>
      </c>
      <c r="H14" s="2623">
        <f t="shared" si="0"/>
        <v>0</v>
      </c>
      <c r="I14" s="2624"/>
      <c r="J14" s="320" t="s">
        <v>565</v>
      </c>
    </row>
    <row r="15" spans="1:10" ht="13.5" customHeight="1" thickBot="1" x14ac:dyDescent="0.25">
      <c r="A15" s="323"/>
      <c r="B15" s="324"/>
      <c r="C15" s="324"/>
      <c r="D15" s="325"/>
      <c r="E15" s="326" t="s">
        <v>563</v>
      </c>
      <c r="F15" s="327"/>
      <c r="G15" s="328" t="s">
        <v>563</v>
      </c>
      <c r="H15" s="2625">
        <f t="shared" si="0"/>
        <v>0</v>
      </c>
      <c r="I15" s="2626"/>
      <c r="J15" s="329" t="s">
        <v>565</v>
      </c>
    </row>
    <row r="16" spans="1:10" ht="13.5" customHeight="1" thickBot="1" x14ac:dyDescent="0.25">
      <c r="A16" s="2613" t="s">
        <v>571</v>
      </c>
      <c r="B16" s="2614"/>
      <c r="C16" s="2614"/>
      <c r="D16" s="2614"/>
      <c r="E16" s="2614"/>
      <c r="F16" s="2614"/>
      <c r="G16" s="2614"/>
      <c r="H16" s="2615">
        <f>SUM(H10:I15)</f>
        <v>0</v>
      </c>
      <c r="I16" s="2616"/>
      <c r="J16" s="330" t="s">
        <v>565</v>
      </c>
    </row>
    <row r="17" spans="1:10" s="331" customFormat="1" ht="12" customHeight="1" x14ac:dyDescent="0.2">
      <c r="A17" s="2617" t="s">
        <v>572</v>
      </c>
      <c r="B17" s="2617"/>
      <c r="C17" s="2617"/>
      <c r="D17" s="2617"/>
      <c r="E17" s="2617"/>
      <c r="F17" s="2617"/>
      <c r="G17" s="2617"/>
      <c r="H17" s="2617"/>
      <c r="I17" s="2617"/>
      <c r="J17" s="2617"/>
    </row>
    <row r="18" spans="1:10" ht="36" customHeight="1" x14ac:dyDescent="0.2">
      <c r="A18" s="2618" t="s">
        <v>1301</v>
      </c>
      <c r="B18" s="2618"/>
      <c r="C18" s="2618"/>
      <c r="D18" s="2618"/>
      <c r="E18" s="2618"/>
      <c r="F18" s="2618"/>
      <c r="G18" s="2618"/>
      <c r="H18" s="2618"/>
      <c r="I18" s="2618"/>
      <c r="J18" s="2618"/>
    </row>
    <row r="19" spans="1:10" ht="6" customHeight="1" x14ac:dyDescent="0.2">
      <c r="A19" s="332"/>
      <c r="B19" s="332"/>
      <c r="C19" s="332"/>
      <c r="D19" s="332"/>
      <c r="E19" s="332"/>
      <c r="F19" s="332"/>
      <c r="G19" s="332"/>
      <c r="H19" s="332"/>
      <c r="I19" s="332"/>
      <c r="J19" s="332"/>
    </row>
    <row r="20" spans="1:10" ht="15" customHeight="1" thickBot="1" x14ac:dyDescent="0.25">
      <c r="A20" s="302" t="s">
        <v>573</v>
      </c>
      <c r="B20" s="302"/>
      <c r="C20" s="302"/>
      <c r="F20" s="333"/>
      <c r="J20" s="449" t="s">
        <v>588</v>
      </c>
    </row>
    <row r="21" spans="1:10" ht="27" customHeight="1" x14ac:dyDescent="0.2">
      <c r="A21" s="2619" t="s">
        <v>574</v>
      </c>
      <c r="B21" s="2620"/>
      <c r="C21" s="2621" t="s">
        <v>575</v>
      </c>
      <c r="D21" s="2621"/>
      <c r="E21" s="2621"/>
      <c r="F21" s="2621"/>
      <c r="G21" s="2622"/>
      <c r="H21" s="335" t="s">
        <v>576</v>
      </c>
      <c r="I21" s="1301" t="s">
        <v>577</v>
      </c>
      <c r="J21" s="336" t="s">
        <v>578</v>
      </c>
    </row>
    <row r="22" spans="1:10" ht="13.5" customHeight="1" x14ac:dyDescent="0.2">
      <c r="A22" s="2607" t="s">
        <v>1413</v>
      </c>
      <c r="B22" s="2608"/>
      <c r="C22" s="1322" t="s">
        <v>163</v>
      </c>
      <c r="D22" s="338" t="s">
        <v>579</v>
      </c>
      <c r="E22" s="2601" t="s">
        <v>580</v>
      </c>
      <c r="F22" s="2602"/>
      <c r="G22" s="2603"/>
      <c r="H22" s="1323">
        <f>IF($A$22="■ 中小規模",15,IF($A$22="■ 大規模",3,0))</f>
        <v>15</v>
      </c>
      <c r="I22" s="339">
        <f>'参考様式1-1'!K24</f>
        <v>0</v>
      </c>
      <c r="J22" s="340">
        <f>ROUNDDOWN(H22*I22/100,1)</f>
        <v>0</v>
      </c>
    </row>
    <row r="23" spans="1:10" ht="13.5" customHeight="1" x14ac:dyDescent="0.2">
      <c r="A23" s="2609" t="str">
        <f>IF(A22="■ 大規模","（延床面積　5000㎡以上）",IF(A22="■ 中小規模","（延床面積　5000㎡未満）",""))</f>
        <v>（延床面積　5000㎡未満）</v>
      </c>
      <c r="B23" s="2610"/>
      <c r="C23" s="470" t="s">
        <v>163</v>
      </c>
      <c r="D23" s="342" t="s">
        <v>581</v>
      </c>
      <c r="E23" s="2488" t="s">
        <v>582</v>
      </c>
      <c r="F23" s="2480"/>
      <c r="G23" s="2604"/>
      <c r="H23" s="1323">
        <f>IF($A$22="■ 中小規模",12,IF($A$22="■ 大規模",2,0))</f>
        <v>12</v>
      </c>
      <c r="I23" s="339">
        <f>'参考様式1-1'!K27</f>
        <v>0</v>
      </c>
      <c r="J23" s="340">
        <f>ROUNDDOWN(H23*I23/100,1)</f>
        <v>0</v>
      </c>
    </row>
    <row r="24" spans="1:10" ht="13.5" customHeight="1" x14ac:dyDescent="0.2">
      <c r="A24" s="2609"/>
      <c r="B24" s="2610"/>
      <c r="C24" s="470" t="s">
        <v>163</v>
      </c>
      <c r="D24" s="342" t="s">
        <v>583</v>
      </c>
      <c r="E24" s="2488" t="s">
        <v>584</v>
      </c>
      <c r="F24" s="2480"/>
      <c r="G24" s="2604"/>
      <c r="H24" s="1323">
        <f>IF($A$22="■ 中小規模",4,IF($A$22="■ 大規模",1,0))</f>
        <v>4</v>
      </c>
      <c r="I24" s="339">
        <f>'参考様式1-1'!K28</f>
        <v>0</v>
      </c>
      <c r="J24" s="340">
        <f>ROUNDDOWN(H24*I24/100,1)</f>
        <v>0</v>
      </c>
    </row>
    <row r="25" spans="1:10" ht="13.5" customHeight="1" thickBot="1" x14ac:dyDescent="0.25">
      <c r="A25" s="2611"/>
      <c r="B25" s="2612"/>
      <c r="C25" s="473" t="s">
        <v>163</v>
      </c>
      <c r="D25" s="344" t="s">
        <v>406</v>
      </c>
      <c r="E25" s="2462" t="s">
        <v>585</v>
      </c>
      <c r="F25" s="2463"/>
      <c r="G25" s="2605"/>
      <c r="H25" s="345"/>
      <c r="I25" s="346"/>
      <c r="J25" s="347"/>
    </row>
    <row r="26" spans="1:10" ht="13.5" customHeight="1" thickBot="1" x14ac:dyDescent="0.25">
      <c r="B26" s="302"/>
      <c r="C26" s="302"/>
      <c r="F26" s="333"/>
      <c r="H26" s="348"/>
      <c r="I26" s="349" t="s">
        <v>586</v>
      </c>
      <c r="J26" s="350">
        <f>SUM(J22:J25)</f>
        <v>0</v>
      </c>
    </row>
    <row r="27" spans="1:10" ht="9" customHeight="1" x14ac:dyDescent="0.2">
      <c r="B27" s="302"/>
      <c r="C27" s="302"/>
      <c r="F27" s="333"/>
      <c r="H27" s="348"/>
      <c r="I27" s="378"/>
      <c r="J27" s="1319"/>
    </row>
    <row r="28" spans="1:10" ht="15.75" customHeight="1" thickBot="1" x14ac:dyDescent="0.25">
      <c r="A28" s="303" t="s">
        <v>587</v>
      </c>
      <c r="J28" s="449" t="s">
        <v>588</v>
      </c>
    </row>
    <row r="29" spans="1:10" ht="27" customHeight="1" thickBot="1" x14ac:dyDescent="0.25">
      <c r="A29" s="2596" t="s">
        <v>523</v>
      </c>
      <c r="B29" s="2606"/>
      <c r="C29" s="2606"/>
      <c r="D29" s="2597"/>
      <c r="E29" s="2596" t="s">
        <v>589</v>
      </c>
      <c r="F29" s="2606"/>
      <c r="G29" s="2606"/>
      <c r="H29" s="2597"/>
      <c r="I29" s="2596" t="s">
        <v>590</v>
      </c>
      <c r="J29" s="2597"/>
    </row>
    <row r="30" spans="1:10" ht="13.5" customHeight="1" x14ac:dyDescent="0.2">
      <c r="A30" s="334" t="s">
        <v>163</v>
      </c>
      <c r="B30" s="2517" t="s">
        <v>591</v>
      </c>
      <c r="C30" s="2517"/>
      <c r="D30" s="2518"/>
      <c r="E30" s="2598"/>
      <c r="F30" s="2599"/>
      <c r="G30" s="2599"/>
      <c r="H30" s="2600"/>
      <c r="I30" s="351">
        <f>H16*J22/100</f>
        <v>0</v>
      </c>
      <c r="J30" s="352" t="s">
        <v>565</v>
      </c>
    </row>
    <row r="31" spans="1:10" x14ac:dyDescent="0.2">
      <c r="A31" s="353" t="s">
        <v>163</v>
      </c>
      <c r="B31" s="2480" t="s">
        <v>581</v>
      </c>
      <c r="C31" s="2480"/>
      <c r="D31" s="2481"/>
      <c r="E31" s="2584"/>
      <c r="F31" s="2585"/>
      <c r="G31" s="2585"/>
      <c r="H31" s="2586"/>
      <c r="I31" s="354">
        <f>H16*J23/100</f>
        <v>0</v>
      </c>
      <c r="J31" s="355" t="s">
        <v>565</v>
      </c>
    </row>
    <row r="32" spans="1:10" ht="13.5" customHeight="1" x14ac:dyDescent="0.2">
      <c r="A32" s="353" t="s">
        <v>163</v>
      </c>
      <c r="B32" s="2480" t="s">
        <v>583</v>
      </c>
      <c r="C32" s="2480"/>
      <c r="D32" s="2481"/>
      <c r="E32" s="2584"/>
      <c r="F32" s="2585"/>
      <c r="G32" s="2585"/>
      <c r="H32" s="2586"/>
      <c r="I32" s="354">
        <f>H16*J24/100</f>
        <v>0</v>
      </c>
      <c r="J32" s="356" t="s">
        <v>565</v>
      </c>
    </row>
    <row r="33" spans="1:10" ht="13.5" customHeight="1" thickBot="1" x14ac:dyDescent="0.25">
      <c r="A33" s="357" t="s">
        <v>163</v>
      </c>
      <c r="B33" s="2463" t="s">
        <v>406</v>
      </c>
      <c r="C33" s="2463"/>
      <c r="D33" s="2464"/>
      <c r="E33" s="2587"/>
      <c r="F33" s="2588"/>
      <c r="G33" s="2588"/>
      <c r="H33" s="2589"/>
      <c r="I33" s="358">
        <f>H16*J25/100</f>
        <v>0</v>
      </c>
      <c r="J33" s="359" t="s">
        <v>565</v>
      </c>
    </row>
    <row r="34" spans="1:10" ht="13.5" customHeight="1" thickBot="1" x14ac:dyDescent="0.25">
      <c r="A34" s="348"/>
      <c r="B34" s="348"/>
      <c r="C34" s="348"/>
      <c r="D34" s="348"/>
      <c r="E34" s="348"/>
      <c r="F34" s="348"/>
      <c r="G34" s="348"/>
      <c r="H34" s="360" t="s">
        <v>592</v>
      </c>
      <c r="I34" s="361">
        <f>SUM(I30:I33)</f>
        <v>0</v>
      </c>
      <c r="J34" s="362" t="s">
        <v>565</v>
      </c>
    </row>
    <row r="35" spans="1:10" ht="9" customHeight="1" x14ac:dyDescent="0.2">
      <c r="B35" s="302"/>
      <c r="C35" s="302"/>
      <c r="F35" s="333"/>
      <c r="H35" s="348"/>
      <c r="I35" s="378"/>
      <c r="J35" s="1319"/>
    </row>
    <row r="36" spans="1:10" ht="15.75" customHeight="1" thickBot="1" x14ac:dyDescent="0.25">
      <c r="A36" s="303" t="s">
        <v>593</v>
      </c>
      <c r="J36" s="449" t="s">
        <v>588</v>
      </c>
    </row>
    <row r="37" spans="1:10" ht="27" customHeight="1" thickBot="1" x14ac:dyDescent="0.25">
      <c r="A37" s="2553" t="s">
        <v>523</v>
      </c>
      <c r="B37" s="2595"/>
      <c r="C37" s="2595"/>
      <c r="D37" s="2554"/>
      <c r="E37" s="2553" t="s">
        <v>589</v>
      </c>
      <c r="F37" s="2595"/>
      <c r="G37" s="2595"/>
      <c r="H37" s="2554"/>
      <c r="I37" s="2553" t="s">
        <v>590</v>
      </c>
      <c r="J37" s="2554"/>
    </row>
    <row r="38" spans="1:10" ht="13.5" customHeight="1" x14ac:dyDescent="0.2">
      <c r="A38" s="363" t="s">
        <v>163</v>
      </c>
      <c r="B38" s="2590" t="s">
        <v>545</v>
      </c>
      <c r="C38" s="2591"/>
      <c r="D38" s="364" t="s">
        <v>546</v>
      </c>
      <c r="E38" s="2592"/>
      <c r="F38" s="2593"/>
      <c r="G38" s="2593"/>
      <c r="H38" s="2594"/>
      <c r="I38" s="1447"/>
      <c r="J38" s="365" t="s">
        <v>565</v>
      </c>
    </row>
    <row r="39" spans="1:10" x14ac:dyDescent="0.2">
      <c r="A39" s="366" t="s">
        <v>163</v>
      </c>
      <c r="B39" s="2582"/>
      <c r="C39" s="2583"/>
      <c r="D39" s="367" t="s">
        <v>547</v>
      </c>
      <c r="E39" s="2567"/>
      <c r="F39" s="2568"/>
      <c r="G39" s="2568"/>
      <c r="H39" s="2569"/>
      <c r="I39" s="368"/>
      <c r="J39" s="369" t="s">
        <v>565</v>
      </c>
    </row>
    <row r="40" spans="1:10" x14ac:dyDescent="0.2">
      <c r="A40" s="366" t="s">
        <v>163</v>
      </c>
      <c r="B40" s="2582"/>
      <c r="C40" s="2583"/>
      <c r="D40" s="367" t="s">
        <v>548</v>
      </c>
      <c r="E40" s="2567"/>
      <c r="F40" s="2568"/>
      <c r="G40" s="2568"/>
      <c r="H40" s="2569"/>
      <c r="I40" s="368"/>
      <c r="J40" s="369" t="s">
        <v>565</v>
      </c>
    </row>
    <row r="41" spans="1:10" x14ac:dyDescent="0.2">
      <c r="A41" s="370" t="s">
        <v>163</v>
      </c>
      <c r="B41" s="2574"/>
      <c r="C41" s="2575"/>
      <c r="D41" s="371" t="s">
        <v>594</v>
      </c>
      <c r="E41" s="2576"/>
      <c r="F41" s="2577"/>
      <c r="G41" s="2577"/>
      <c r="H41" s="2578"/>
      <c r="I41" s="372"/>
      <c r="J41" s="373" t="s">
        <v>565</v>
      </c>
    </row>
    <row r="42" spans="1:10" ht="13.5" customHeight="1" x14ac:dyDescent="0.2">
      <c r="A42" s="374" t="s">
        <v>163</v>
      </c>
      <c r="B42" s="2555" t="s">
        <v>595</v>
      </c>
      <c r="C42" s="2573"/>
      <c r="D42" s="375" t="s">
        <v>550</v>
      </c>
      <c r="E42" s="2564"/>
      <c r="F42" s="2565"/>
      <c r="G42" s="2565"/>
      <c r="H42" s="2566"/>
      <c r="I42" s="376"/>
      <c r="J42" s="377" t="s">
        <v>565</v>
      </c>
    </row>
    <row r="43" spans="1:10" x14ac:dyDescent="0.2">
      <c r="A43" s="370" t="s">
        <v>163</v>
      </c>
      <c r="B43" s="2574"/>
      <c r="C43" s="2575"/>
      <c r="D43" s="371" t="s">
        <v>594</v>
      </c>
      <c r="E43" s="2576"/>
      <c r="F43" s="2577"/>
      <c r="G43" s="2577"/>
      <c r="H43" s="2578"/>
      <c r="I43" s="372"/>
      <c r="J43" s="373" t="s">
        <v>565</v>
      </c>
    </row>
    <row r="44" spans="1:10" ht="13.5" customHeight="1" x14ac:dyDescent="0.2">
      <c r="A44" s="374" t="s">
        <v>163</v>
      </c>
      <c r="B44" s="2555" t="s">
        <v>596</v>
      </c>
      <c r="C44" s="2573"/>
      <c r="D44" s="375" t="s">
        <v>552</v>
      </c>
      <c r="E44" s="2564"/>
      <c r="F44" s="2565"/>
      <c r="G44" s="2565"/>
      <c r="H44" s="2566"/>
      <c r="I44" s="376"/>
      <c r="J44" s="377" t="s">
        <v>565</v>
      </c>
    </row>
    <row r="45" spans="1:10" x14ac:dyDescent="0.2">
      <c r="A45" s="370" t="s">
        <v>163</v>
      </c>
      <c r="B45" s="2574"/>
      <c r="C45" s="2575"/>
      <c r="D45" s="371" t="s">
        <v>594</v>
      </c>
      <c r="E45" s="2576"/>
      <c r="F45" s="2577"/>
      <c r="G45" s="2577"/>
      <c r="H45" s="2578"/>
      <c r="I45" s="372"/>
      <c r="J45" s="373" t="s">
        <v>565</v>
      </c>
    </row>
    <row r="46" spans="1:10" ht="13.5" customHeight="1" x14ac:dyDescent="0.2">
      <c r="A46" s="374" t="s">
        <v>163</v>
      </c>
      <c r="B46" s="2555" t="s">
        <v>553</v>
      </c>
      <c r="C46" s="2573"/>
      <c r="D46" s="375" t="s">
        <v>546</v>
      </c>
      <c r="E46" s="2564"/>
      <c r="F46" s="2565"/>
      <c r="G46" s="2565"/>
      <c r="H46" s="2566"/>
      <c r="I46" s="376"/>
      <c r="J46" s="377" t="s">
        <v>565</v>
      </c>
    </row>
    <row r="47" spans="1:10" x14ac:dyDescent="0.2">
      <c r="A47" s="366" t="s">
        <v>163</v>
      </c>
      <c r="B47" s="2582"/>
      <c r="C47" s="2583"/>
      <c r="D47" s="367" t="s">
        <v>547</v>
      </c>
      <c r="E47" s="2567"/>
      <c r="F47" s="2568"/>
      <c r="G47" s="2568"/>
      <c r="H47" s="2569"/>
      <c r="I47" s="368"/>
      <c r="J47" s="369" t="s">
        <v>565</v>
      </c>
    </row>
    <row r="48" spans="1:10" x14ac:dyDescent="0.2">
      <c r="A48" s="370" t="s">
        <v>163</v>
      </c>
      <c r="B48" s="2574"/>
      <c r="C48" s="2575"/>
      <c r="D48" s="371" t="s">
        <v>594</v>
      </c>
      <c r="E48" s="2576"/>
      <c r="F48" s="2577"/>
      <c r="G48" s="2577"/>
      <c r="H48" s="2578"/>
      <c r="I48" s="372"/>
      <c r="J48" s="373" t="s">
        <v>565</v>
      </c>
    </row>
    <row r="49" spans="1:10" ht="13.5" customHeight="1" x14ac:dyDescent="0.2">
      <c r="A49" s="374" t="s">
        <v>163</v>
      </c>
      <c r="B49" s="2555" t="s">
        <v>597</v>
      </c>
      <c r="C49" s="2573"/>
      <c r="D49" s="375" t="s">
        <v>555</v>
      </c>
      <c r="E49" s="2564"/>
      <c r="F49" s="2565"/>
      <c r="G49" s="2565"/>
      <c r="H49" s="2566"/>
      <c r="I49" s="376"/>
      <c r="J49" s="377" t="s">
        <v>565</v>
      </c>
    </row>
    <row r="50" spans="1:10" x14ac:dyDescent="0.2">
      <c r="A50" s="370" t="s">
        <v>163</v>
      </c>
      <c r="B50" s="2574"/>
      <c r="C50" s="2575"/>
      <c r="D50" s="371" t="s">
        <v>594</v>
      </c>
      <c r="E50" s="2576"/>
      <c r="F50" s="2577"/>
      <c r="G50" s="2577"/>
      <c r="H50" s="2578"/>
      <c r="I50" s="372"/>
      <c r="J50" s="373" t="s">
        <v>565</v>
      </c>
    </row>
    <row r="51" spans="1:10" x14ac:dyDescent="0.2">
      <c r="A51" s="374" t="s">
        <v>163</v>
      </c>
      <c r="B51" s="2555" t="s">
        <v>1302</v>
      </c>
      <c r="C51" s="2556"/>
      <c r="D51" s="2557"/>
      <c r="E51" s="2564"/>
      <c r="F51" s="2565"/>
      <c r="G51" s="2565"/>
      <c r="H51" s="2566"/>
      <c r="I51" s="376"/>
      <c r="J51" s="377" t="s">
        <v>565</v>
      </c>
    </row>
    <row r="52" spans="1:10" x14ac:dyDescent="0.2">
      <c r="A52" s="366" t="s">
        <v>163</v>
      </c>
      <c r="B52" s="2558"/>
      <c r="C52" s="2559"/>
      <c r="D52" s="2560"/>
      <c r="E52" s="2567"/>
      <c r="F52" s="2568"/>
      <c r="G52" s="2568"/>
      <c r="H52" s="2569"/>
      <c r="I52" s="368"/>
      <c r="J52" s="369" t="s">
        <v>565</v>
      </c>
    </row>
    <row r="53" spans="1:10" ht="13.5" customHeight="1" thickBot="1" x14ac:dyDescent="0.25">
      <c r="A53" s="379" t="s">
        <v>163</v>
      </c>
      <c r="B53" s="2561"/>
      <c r="C53" s="2562"/>
      <c r="D53" s="2563"/>
      <c r="E53" s="2570"/>
      <c r="F53" s="2571"/>
      <c r="G53" s="2571"/>
      <c r="H53" s="2572"/>
      <c r="I53" s="380"/>
      <c r="J53" s="381" t="s">
        <v>565</v>
      </c>
    </row>
    <row r="54" spans="1:10" ht="13.5" customHeight="1" thickBot="1" x14ac:dyDescent="0.25">
      <c r="B54" s="382"/>
      <c r="C54" s="382"/>
      <c r="H54" s="360" t="s">
        <v>599</v>
      </c>
      <c r="I54" s="361">
        <f>SUM(I38:I53)</f>
        <v>0</v>
      </c>
      <c r="J54" s="362" t="s">
        <v>565</v>
      </c>
    </row>
    <row r="55" spans="1:10" ht="9" customHeight="1" thickBot="1" x14ac:dyDescent="0.25">
      <c r="J55" s="383"/>
    </row>
    <row r="56" spans="1:10" ht="21" customHeight="1" thickBot="1" x14ac:dyDescent="0.25">
      <c r="A56" s="2579" t="s">
        <v>600</v>
      </c>
      <c r="B56" s="2580"/>
      <c r="C56" s="2580"/>
      <c r="D56" s="2580"/>
      <c r="E56" s="2580"/>
      <c r="F56" s="2580"/>
      <c r="G56" s="2580"/>
      <c r="H56" s="2581"/>
      <c r="I56" s="384">
        <f>SUM(I34,I54)</f>
        <v>0</v>
      </c>
      <c r="J56" s="330" t="s">
        <v>565</v>
      </c>
    </row>
    <row r="57" spans="1:10" ht="21" customHeight="1" thickBot="1" x14ac:dyDescent="0.25">
      <c r="A57" s="2579" t="s">
        <v>1295</v>
      </c>
      <c r="B57" s="2580"/>
      <c r="C57" s="2580"/>
      <c r="D57" s="2580"/>
      <c r="E57" s="2580"/>
      <c r="F57" s="2580"/>
      <c r="G57" s="2580"/>
      <c r="H57" s="2581"/>
      <c r="I57" s="385">
        <f>ROUNDDOWN(IF(ISERROR((I56/H16)*100),0,(I56/H16)*100),1)</f>
        <v>0</v>
      </c>
      <c r="J57" s="330" t="s">
        <v>601</v>
      </c>
    </row>
    <row r="58" spans="1:10" ht="13.5" customHeight="1" x14ac:dyDescent="0.2">
      <c r="A58" s="382" t="s">
        <v>1293</v>
      </c>
      <c r="H58" s="304"/>
      <c r="I58" s="304"/>
      <c r="J58" s="331"/>
    </row>
    <row r="59" spans="1:10" x14ac:dyDescent="0.2">
      <c r="H59" s="304"/>
      <c r="I59" s="304"/>
      <c r="J59" s="331"/>
    </row>
  </sheetData>
  <sheetProtection selectLockedCells="1"/>
  <dataConsolidate/>
  <mergeCells count="65">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1:B21"/>
    <mergeCell ref="C21:G21"/>
    <mergeCell ref="E22:G22"/>
    <mergeCell ref="E23:G23"/>
    <mergeCell ref="E24:G24"/>
    <mergeCell ref="E25:G25"/>
    <mergeCell ref="A29:D29"/>
    <mergeCell ref="E29:H29"/>
    <mergeCell ref="A22:B22"/>
    <mergeCell ref="A23:B25"/>
    <mergeCell ref="I29:J29"/>
    <mergeCell ref="B30:D30"/>
    <mergeCell ref="E30:H30"/>
    <mergeCell ref="B31:D31"/>
    <mergeCell ref="E31:H31"/>
    <mergeCell ref="B32:D32"/>
    <mergeCell ref="E32:H32"/>
    <mergeCell ref="B44:C45"/>
    <mergeCell ref="E44:H44"/>
    <mergeCell ref="E45:H45"/>
    <mergeCell ref="B33:D33"/>
    <mergeCell ref="E33:H33"/>
    <mergeCell ref="B38:C41"/>
    <mergeCell ref="E38:H38"/>
    <mergeCell ref="E39:H39"/>
    <mergeCell ref="E40:H40"/>
    <mergeCell ref="E41:H41"/>
    <mergeCell ref="A37:D37"/>
    <mergeCell ref="E37:H37"/>
    <mergeCell ref="A56:H56"/>
    <mergeCell ref="A57:H57"/>
    <mergeCell ref="B46:C48"/>
    <mergeCell ref="E46:H46"/>
    <mergeCell ref="E47:H47"/>
    <mergeCell ref="E48:H48"/>
    <mergeCell ref="B49:C50"/>
    <mergeCell ref="E49:H49"/>
    <mergeCell ref="E50:H50"/>
    <mergeCell ref="I37:J37"/>
    <mergeCell ref="B51:D53"/>
    <mergeCell ref="E51:H51"/>
    <mergeCell ref="E52:H52"/>
    <mergeCell ref="E53:H53"/>
    <mergeCell ref="B42:C43"/>
    <mergeCell ref="E42:H42"/>
    <mergeCell ref="E43:H43"/>
  </mergeCells>
  <phoneticPr fontId="2"/>
  <dataValidations count="2">
    <dataValidation type="list" allowBlank="1" showInputMessage="1" showErrorMessage="1" sqref="A30:A33 A38:A53 C22:C25" xr:uid="{00000000-0002-0000-1200-000000000000}">
      <formula1>"□,■"</formula1>
    </dataValidation>
    <dataValidation type="list" allowBlank="1" showInputMessage="1" showErrorMessage="1" sqref="A22:B22" xr:uid="{00000000-0002-0000-1200-000001000000}">
      <formula1>"□ 規模を選択,■ 大規模,■ 中小規模"</formula1>
    </dataValidation>
  </dataValidations>
  <printOptions horizontalCentered="1"/>
  <pageMargins left="0.78740157480314965" right="0.39370078740157483" top="0.59055118110236227" bottom="0.59055118110236227" header="0" footer="0"/>
  <pageSetup paperSize="9" scale="92"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9FF99"/>
  </sheetPr>
  <dimension ref="A1:J100"/>
  <sheetViews>
    <sheetView showGridLines="0" view="pageBreakPreview" zoomScaleNormal="100" zoomScaleSheetLayoutView="100" workbookViewId="0"/>
  </sheetViews>
  <sheetFormatPr defaultColWidth="9.59765625" defaultRowHeight="13" x14ac:dyDescent="0.2"/>
  <cols>
    <col min="1" max="1" width="3" style="303" customWidth="1"/>
    <col min="2" max="2" width="11.3984375" style="303" customWidth="1"/>
    <col min="3" max="3" width="3.09765625" style="303" customWidth="1"/>
    <col min="4" max="10" width="11.09765625" style="303" customWidth="1"/>
    <col min="11" max="16384" width="9.59765625" style="303"/>
  </cols>
  <sheetData>
    <row r="1" spans="1:10" s="293" customFormat="1" ht="14" x14ac:dyDescent="0.2">
      <c r="I1" s="294"/>
      <c r="J1" s="295" t="s">
        <v>602</v>
      </c>
    </row>
    <row r="2" spans="1:10" s="293" customFormat="1" ht="14.5" thickBot="1" x14ac:dyDescent="0.25">
      <c r="A2" s="2708" t="s">
        <v>603</v>
      </c>
      <c r="B2" s="2708"/>
      <c r="C2" s="2708"/>
      <c r="D2" s="2708"/>
      <c r="E2" s="2708"/>
      <c r="F2" s="2708"/>
      <c r="G2" s="2708"/>
      <c r="H2" s="2708"/>
      <c r="I2" s="2708"/>
      <c r="J2" s="2708"/>
    </row>
    <row r="3" spans="1:10" s="293" customFormat="1" ht="22.5" customHeight="1" thickBot="1" x14ac:dyDescent="0.25">
      <c r="A3" s="2627" t="s">
        <v>417</v>
      </c>
      <c r="B3" s="2634"/>
      <c r="C3" s="2709" t="str">
        <f>IF('参考様式1-1'!D3="","",'参考様式1-1'!D3)</f>
        <v/>
      </c>
      <c r="D3" s="2710"/>
      <c r="E3" s="2710"/>
      <c r="F3" s="2710"/>
      <c r="G3" s="2711"/>
      <c r="H3" s="2638" t="str">
        <f>'参考様式1-1'!M3</f>
        <v>○棟目／計○棟</v>
      </c>
      <c r="I3" s="2639"/>
      <c r="J3" s="2640"/>
    </row>
    <row r="4" spans="1:10" s="297" customFormat="1" ht="12" customHeight="1" x14ac:dyDescent="0.2">
      <c r="A4" s="299" t="s">
        <v>1303</v>
      </c>
      <c r="B4" s="299"/>
      <c r="C4" s="299"/>
      <c r="D4" s="378"/>
      <c r="E4" s="378"/>
      <c r="F4" s="378"/>
      <c r="G4" s="378"/>
      <c r="H4" s="378"/>
      <c r="I4" s="378"/>
      <c r="J4" s="299"/>
    </row>
    <row r="5" spans="1:10" s="297" customFormat="1" ht="12" customHeight="1" x14ac:dyDescent="0.2">
      <c r="A5" s="299" t="s">
        <v>1300</v>
      </c>
      <c r="B5" s="299"/>
      <c r="C5" s="299"/>
      <c r="D5" s="378"/>
      <c r="E5" s="378"/>
      <c r="F5" s="378"/>
      <c r="G5" s="378"/>
      <c r="H5" s="378"/>
      <c r="I5" s="378"/>
      <c r="J5" s="299"/>
    </row>
    <row r="6" spans="1:10" s="297" customFormat="1" ht="12" customHeight="1" x14ac:dyDescent="0.2">
      <c r="A6" s="299" t="s">
        <v>1304</v>
      </c>
      <c r="B6" s="299"/>
      <c r="C6" s="299"/>
      <c r="D6" s="378"/>
      <c r="E6" s="378"/>
      <c r="F6" s="378"/>
      <c r="G6" s="378"/>
      <c r="H6" s="378"/>
      <c r="I6" s="378"/>
      <c r="J6" s="299"/>
    </row>
    <row r="7" spans="1:10" s="297" customFormat="1" ht="6" customHeight="1" x14ac:dyDescent="0.2">
      <c r="A7" s="386"/>
      <c r="B7" s="387"/>
      <c r="C7" s="299"/>
      <c r="D7" s="378"/>
      <c r="E7" s="378"/>
      <c r="F7" s="378"/>
      <c r="G7" s="378"/>
      <c r="H7" s="378"/>
      <c r="I7" s="378"/>
      <c r="J7" s="299"/>
    </row>
    <row r="8" spans="1:10" s="297" customFormat="1" ht="15" customHeight="1" thickBot="1" x14ac:dyDescent="0.25">
      <c r="A8" s="302" t="s">
        <v>559</v>
      </c>
      <c r="B8" s="302"/>
      <c r="C8" s="303"/>
      <c r="D8" s="303"/>
      <c r="E8" s="303"/>
      <c r="F8" s="302"/>
      <c r="G8" s="304" t="s">
        <v>560</v>
      </c>
      <c r="H8" s="2712" t="s">
        <v>1358</v>
      </c>
      <c r="I8" s="2641"/>
      <c r="J8" s="2641"/>
    </row>
    <row r="9" spans="1:10" s="297" customFormat="1" ht="27" customHeight="1" thickBot="1" x14ac:dyDescent="0.25">
      <c r="A9" s="2627" t="s">
        <v>561</v>
      </c>
      <c r="B9" s="2628"/>
      <c r="C9" s="2634"/>
      <c r="D9" s="2596" t="s">
        <v>1296</v>
      </c>
      <c r="E9" s="2629"/>
      <c r="F9" s="2630" t="s">
        <v>1297</v>
      </c>
      <c r="G9" s="2606"/>
      <c r="H9" s="2596" t="s">
        <v>1298</v>
      </c>
      <c r="I9" s="2606"/>
      <c r="J9" s="2713"/>
    </row>
    <row r="10" spans="1:10" s="297" customFormat="1" ht="13.5" customHeight="1" x14ac:dyDescent="0.2">
      <c r="A10" s="307"/>
      <c r="B10" s="388" t="s">
        <v>562</v>
      </c>
      <c r="C10" s="389"/>
      <c r="D10" s="390"/>
      <c r="E10" s="378" t="s">
        <v>563</v>
      </c>
      <c r="F10" s="311">
        <v>9.7599999999999996E-3</v>
      </c>
      <c r="G10" s="378" t="s">
        <v>564</v>
      </c>
      <c r="H10" s="2631">
        <f t="shared" ref="H10:H15" si="0">D10*F10</f>
        <v>0</v>
      </c>
      <c r="I10" s="2632"/>
      <c r="J10" s="391" t="s">
        <v>565</v>
      </c>
    </row>
    <row r="11" spans="1:10" s="297" customFormat="1" ht="13.5" customHeight="1" x14ac:dyDescent="0.2">
      <c r="A11" s="314"/>
      <c r="B11" s="315" t="s">
        <v>566</v>
      </c>
      <c r="C11" s="392"/>
      <c r="D11" s="393"/>
      <c r="E11" s="394" t="s">
        <v>563</v>
      </c>
      <c r="F11" s="318">
        <v>4.4999999999999998E-2</v>
      </c>
      <c r="G11" s="394" t="s">
        <v>1306</v>
      </c>
      <c r="H11" s="2623">
        <f t="shared" si="0"/>
        <v>0</v>
      </c>
      <c r="I11" s="2624"/>
      <c r="J11" s="320" t="s">
        <v>565</v>
      </c>
    </row>
    <row r="12" spans="1:10" s="297" customFormat="1" ht="13.5" customHeight="1" x14ac:dyDescent="0.2">
      <c r="A12" s="314"/>
      <c r="B12" s="315" t="s">
        <v>567</v>
      </c>
      <c r="C12" s="392"/>
      <c r="D12" s="393"/>
      <c r="E12" s="394" t="s">
        <v>563</v>
      </c>
      <c r="F12" s="321">
        <v>0.05</v>
      </c>
      <c r="G12" s="394" t="s">
        <v>568</v>
      </c>
      <c r="H12" s="2623">
        <f t="shared" si="0"/>
        <v>0</v>
      </c>
      <c r="I12" s="2624"/>
      <c r="J12" s="320" t="s">
        <v>565</v>
      </c>
    </row>
    <row r="13" spans="1:10" s="297" customFormat="1" ht="13.5" customHeight="1" x14ac:dyDescent="0.2">
      <c r="A13" s="314"/>
      <c r="B13" s="315" t="s">
        <v>569</v>
      </c>
      <c r="C13" s="392"/>
      <c r="D13" s="393"/>
      <c r="E13" s="394" t="s">
        <v>563</v>
      </c>
      <c r="F13" s="318">
        <v>4.1000000000000002E-2</v>
      </c>
      <c r="G13" s="394" t="s">
        <v>570</v>
      </c>
      <c r="H13" s="2623">
        <f t="shared" si="0"/>
        <v>0</v>
      </c>
      <c r="I13" s="2624"/>
      <c r="J13" s="320" t="s">
        <v>565</v>
      </c>
    </row>
    <row r="14" spans="1:10" s="297" customFormat="1" ht="13.5" customHeight="1" x14ac:dyDescent="0.2">
      <c r="A14" s="314"/>
      <c r="B14" s="315"/>
      <c r="C14" s="392"/>
      <c r="D14" s="393"/>
      <c r="E14" s="394" t="s">
        <v>563</v>
      </c>
      <c r="F14" s="322"/>
      <c r="G14" s="394" t="s">
        <v>563</v>
      </c>
      <c r="H14" s="2623">
        <f t="shared" si="0"/>
        <v>0</v>
      </c>
      <c r="I14" s="2624"/>
      <c r="J14" s="320" t="s">
        <v>565</v>
      </c>
    </row>
    <row r="15" spans="1:10" s="297" customFormat="1" ht="13.5" customHeight="1" thickBot="1" x14ac:dyDescent="0.25">
      <c r="A15" s="323"/>
      <c r="B15" s="324"/>
      <c r="C15" s="395"/>
      <c r="D15" s="396"/>
      <c r="E15" s="397" t="s">
        <v>563</v>
      </c>
      <c r="F15" s="398"/>
      <c r="G15" s="397" t="s">
        <v>563</v>
      </c>
      <c r="H15" s="2625">
        <f t="shared" si="0"/>
        <v>0</v>
      </c>
      <c r="I15" s="2626"/>
      <c r="J15" s="329" t="s">
        <v>565</v>
      </c>
    </row>
    <row r="16" spans="1:10" s="297" customFormat="1" ht="13.5" customHeight="1" thickBot="1" x14ac:dyDescent="0.25">
      <c r="A16" s="2579" t="s">
        <v>571</v>
      </c>
      <c r="B16" s="2580"/>
      <c r="C16" s="2580"/>
      <c r="D16" s="2580"/>
      <c r="E16" s="2580"/>
      <c r="F16" s="2580"/>
      <c r="G16" s="2580"/>
      <c r="H16" s="2705">
        <f>SUM(H10:I15)</f>
        <v>0</v>
      </c>
      <c r="I16" s="2706"/>
      <c r="J16" s="330" t="s">
        <v>565</v>
      </c>
    </row>
    <row r="17" spans="1:10" s="297" customFormat="1" ht="12" customHeight="1" x14ac:dyDescent="0.2">
      <c r="A17" s="2707" t="s">
        <v>604</v>
      </c>
      <c r="B17" s="2707"/>
      <c r="C17" s="2707"/>
      <c r="D17" s="2707"/>
      <c r="E17" s="2707"/>
      <c r="F17" s="2707"/>
      <c r="G17" s="2707"/>
      <c r="H17" s="2707"/>
      <c r="I17" s="2707"/>
      <c r="J17" s="2707"/>
    </row>
    <row r="18" spans="1:10" s="297" customFormat="1" ht="36" customHeight="1" x14ac:dyDescent="0.2">
      <c r="A18" s="2618" t="s">
        <v>1305</v>
      </c>
      <c r="B18" s="2618"/>
      <c r="C18" s="2618"/>
      <c r="D18" s="2618"/>
      <c r="E18" s="2618"/>
      <c r="F18" s="2618"/>
      <c r="G18" s="2618"/>
      <c r="H18" s="2618"/>
      <c r="I18" s="2618"/>
      <c r="J18" s="2618"/>
    </row>
    <row r="19" spans="1:10" s="297" customFormat="1" ht="6" customHeight="1" x14ac:dyDescent="0.2">
      <c r="A19" s="386"/>
      <c r="B19" s="387"/>
      <c r="C19" s="299"/>
      <c r="D19" s="378"/>
      <c r="E19" s="378"/>
      <c r="F19" s="378"/>
      <c r="G19" s="378"/>
      <c r="H19" s="378"/>
      <c r="I19" s="378"/>
      <c r="J19" s="299"/>
    </row>
    <row r="20" spans="1:10" s="297" customFormat="1" ht="15" customHeight="1" x14ac:dyDescent="0.2">
      <c r="A20" s="302" t="s">
        <v>573</v>
      </c>
      <c r="B20" s="299"/>
      <c r="C20" s="299"/>
      <c r="D20" s="378"/>
      <c r="E20" s="378"/>
      <c r="F20" s="378"/>
      <c r="G20" s="378"/>
      <c r="H20" s="378"/>
      <c r="I20" s="378"/>
      <c r="J20" s="299"/>
    </row>
    <row r="21" spans="1:10" ht="13.5" customHeight="1" x14ac:dyDescent="0.2">
      <c r="A21" s="303" t="s">
        <v>587</v>
      </c>
    </row>
    <row r="22" spans="1:10" ht="13.5" customHeight="1" x14ac:dyDescent="0.2">
      <c r="A22" s="348" t="s">
        <v>1307</v>
      </c>
      <c r="D22" s="348"/>
    </row>
    <row r="23" spans="1:10" ht="13.5" customHeight="1" thickBot="1" x14ac:dyDescent="0.25">
      <c r="A23" s="348"/>
      <c r="D23" s="348"/>
      <c r="J23" s="449" t="s">
        <v>588</v>
      </c>
    </row>
    <row r="24" spans="1:10" s="402" customFormat="1" ht="36.5" thickBot="1" x14ac:dyDescent="0.25">
      <c r="A24" s="2596" t="s">
        <v>605</v>
      </c>
      <c r="B24" s="2606"/>
      <c r="C24" s="2596" t="s">
        <v>606</v>
      </c>
      <c r="D24" s="2606"/>
      <c r="E24" s="2606"/>
      <c r="F24" s="2606"/>
      <c r="G24" s="2606"/>
      <c r="H24" s="400" t="s">
        <v>1308</v>
      </c>
      <c r="I24" s="401" t="s">
        <v>1309</v>
      </c>
      <c r="J24" s="1320" t="s">
        <v>1319</v>
      </c>
    </row>
    <row r="25" spans="1:10" s="402" customFormat="1" ht="13.5" customHeight="1" x14ac:dyDescent="0.2">
      <c r="A25" s="403" t="s">
        <v>163</v>
      </c>
      <c r="B25" s="297" t="s">
        <v>607</v>
      </c>
      <c r="C25" s="404" t="s">
        <v>163</v>
      </c>
      <c r="D25" s="405" t="s">
        <v>579</v>
      </c>
      <c r="E25" s="2703" t="s">
        <v>608</v>
      </c>
      <c r="F25" s="2517"/>
      <c r="G25" s="2704"/>
      <c r="H25" s="406">
        <v>3</v>
      </c>
      <c r="I25" s="407">
        <f>IF($A$25="■",'参考様式1-1'!K24,0)</f>
        <v>0</v>
      </c>
      <c r="J25" s="408">
        <f>IF($A$25="■",ROUNDDOWN(H25*I25/100,1),0)</f>
        <v>0</v>
      </c>
    </row>
    <row r="26" spans="1:10" s="402" customFormat="1" ht="13.5" customHeight="1" x14ac:dyDescent="0.2">
      <c r="A26" s="2693" t="s">
        <v>609</v>
      </c>
      <c r="B26" s="2694"/>
      <c r="C26" s="341" t="s">
        <v>163</v>
      </c>
      <c r="D26" s="342" t="s">
        <v>581</v>
      </c>
      <c r="E26" s="2488" t="s">
        <v>610</v>
      </c>
      <c r="F26" s="2480"/>
      <c r="G26" s="2604"/>
      <c r="H26" s="409">
        <v>2</v>
      </c>
      <c r="I26" s="410">
        <f>IF($A$25="■",'参考様式1-1'!K27,0)</f>
        <v>0</v>
      </c>
      <c r="J26" s="411">
        <f>IF($A$25="■",ROUNDDOWN(H26*I26/100,1),0)</f>
        <v>0</v>
      </c>
    </row>
    <row r="27" spans="1:10" s="402" customFormat="1" ht="13.5" customHeight="1" x14ac:dyDescent="0.2">
      <c r="A27" s="2693"/>
      <c r="B27" s="2694"/>
      <c r="C27" s="341" t="s">
        <v>163</v>
      </c>
      <c r="D27" s="342" t="s">
        <v>583</v>
      </c>
      <c r="E27" s="2488" t="s">
        <v>611</v>
      </c>
      <c r="F27" s="2480"/>
      <c r="G27" s="2604"/>
      <c r="H27" s="409">
        <v>1</v>
      </c>
      <c r="I27" s="410">
        <f>IF($A$25="■",'参考様式1-1'!K28,0)</f>
        <v>0</v>
      </c>
      <c r="J27" s="411">
        <f>IF($A$25="■",ROUNDDOWN(H27*I27/100,1),0)</f>
        <v>0</v>
      </c>
    </row>
    <row r="28" spans="1:10" s="402" customFormat="1" ht="13.5" customHeight="1" thickBot="1" x14ac:dyDescent="0.25">
      <c r="A28" s="2695"/>
      <c r="B28" s="2696"/>
      <c r="C28" s="343" t="s">
        <v>163</v>
      </c>
      <c r="D28" s="412" t="s">
        <v>406</v>
      </c>
      <c r="E28" s="2462" t="s">
        <v>612</v>
      </c>
      <c r="F28" s="2463"/>
      <c r="G28" s="2605"/>
      <c r="H28" s="413"/>
      <c r="I28" s="414"/>
      <c r="J28" s="415"/>
    </row>
    <row r="29" spans="1:10" s="402" customFormat="1" ht="13.5" customHeight="1" x14ac:dyDescent="0.2">
      <c r="A29" s="403" t="s">
        <v>1414</v>
      </c>
      <c r="B29" s="416" t="s">
        <v>613</v>
      </c>
      <c r="C29" s="337" t="s">
        <v>163</v>
      </c>
      <c r="D29" s="417" t="s">
        <v>579</v>
      </c>
      <c r="E29" s="2703" t="s">
        <v>608</v>
      </c>
      <c r="F29" s="2517"/>
      <c r="G29" s="2704"/>
      <c r="H29" s="418">
        <v>15</v>
      </c>
      <c r="I29" s="407">
        <f>IF($A$29="■",'参考様式1-1'!K24,0)</f>
        <v>0</v>
      </c>
      <c r="J29" s="408">
        <f>IF($A$29="■",ROUNDDOWN(H29*I29/100,1),0)</f>
        <v>0</v>
      </c>
    </row>
    <row r="30" spans="1:10" s="402" customFormat="1" ht="13.5" customHeight="1" x14ac:dyDescent="0.2">
      <c r="A30" s="2693" t="s">
        <v>614</v>
      </c>
      <c r="B30" s="2694"/>
      <c r="C30" s="341" t="s">
        <v>163</v>
      </c>
      <c r="D30" s="342" t="s">
        <v>581</v>
      </c>
      <c r="E30" s="2488" t="s">
        <v>610</v>
      </c>
      <c r="F30" s="2480"/>
      <c r="G30" s="2604"/>
      <c r="H30" s="409">
        <v>12</v>
      </c>
      <c r="I30" s="410">
        <f>IF($A$29="■",'参考様式1-1'!K27,0)</f>
        <v>0</v>
      </c>
      <c r="J30" s="411">
        <f>IF($A$29="■",ROUNDDOWN(H30*I30/100,1),0)</f>
        <v>0</v>
      </c>
    </row>
    <row r="31" spans="1:10" s="402" customFormat="1" ht="13.5" customHeight="1" x14ac:dyDescent="0.2">
      <c r="A31" s="2693"/>
      <c r="B31" s="2694"/>
      <c r="C31" s="341" t="s">
        <v>163</v>
      </c>
      <c r="D31" s="342" t="s">
        <v>583</v>
      </c>
      <c r="E31" s="2488" t="s">
        <v>611</v>
      </c>
      <c r="F31" s="2480"/>
      <c r="G31" s="2604"/>
      <c r="H31" s="409">
        <v>4</v>
      </c>
      <c r="I31" s="410">
        <f>IF($A$29="■",'参考様式1-1'!K28,0)</f>
        <v>0</v>
      </c>
      <c r="J31" s="411">
        <f>IF($A$29="■",ROUNDDOWN(H31*I31/100,1),0)</f>
        <v>0</v>
      </c>
    </row>
    <row r="32" spans="1:10" s="402" customFormat="1" ht="13.5" customHeight="1" thickBot="1" x14ac:dyDescent="0.25">
      <c r="A32" s="2695"/>
      <c r="B32" s="2696"/>
      <c r="C32" s="343" t="s">
        <v>163</v>
      </c>
      <c r="D32" s="344" t="s">
        <v>406</v>
      </c>
      <c r="E32" s="2462" t="s">
        <v>612</v>
      </c>
      <c r="F32" s="2463"/>
      <c r="G32" s="2605"/>
      <c r="H32" s="413"/>
      <c r="I32" s="419"/>
      <c r="J32" s="415"/>
    </row>
    <row r="33" spans="1:10" ht="13.5" customHeight="1" thickBot="1" x14ac:dyDescent="0.25">
      <c r="A33" s="2697" t="s">
        <v>615</v>
      </c>
      <c r="B33" s="2697"/>
      <c r="C33" s="2697"/>
      <c r="D33" s="2697"/>
      <c r="E33" s="2697"/>
      <c r="F33" s="2697"/>
      <c r="G33" s="2697"/>
      <c r="H33" s="2698"/>
      <c r="I33" s="420" t="s">
        <v>616</v>
      </c>
      <c r="J33" s="421">
        <f>SUM(J25:J32)</f>
        <v>0</v>
      </c>
    </row>
    <row r="34" spans="1:10" ht="12" customHeight="1" x14ac:dyDescent="0.2">
      <c r="A34" s="298" t="s">
        <v>1310</v>
      </c>
      <c r="B34" s="1302"/>
      <c r="C34" s="1302"/>
      <c r="D34" s="1302"/>
      <c r="E34" s="1302"/>
      <c r="F34" s="1302"/>
      <c r="G34" s="1302"/>
      <c r="H34" s="1302"/>
      <c r="I34" s="1303"/>
      <c r="J34" s="1304"/>
    </row>
    <row r="35" spans="1:10" ht="6" customHeight="1" x14ac:dyDescent="0.2"/>
    <row r="36" spans="1:10" ht="13.5" customHeight="1" x14ac:dyDescent="0.2">
      <c r="A36" s="303" t="s">
        <v>593</v>
      </c>
      <c r="D36" s="297"/>
    </row>
    <row r="37" spans="1:10" ht="13.5" customHeight="1" x14ac:dyDescent="0.2">
      <c r="A37" s="348" t="s">
        <v>1311</v>
      </c>
      <c r="D37" s="297"/>
    </row>
    <row r="38" spans="1:10" ht="13.5" customHeight="1" thickBot="1" x14ac:dyDescent="0.25">
      <c r="D38" s="297"/>
      <c r="J38" s="449" t="s">
        <v>588</v>
      </c>
    </row>
    <row r="39" spans="1:10" ht="47.25" customHeight="1" thickBot="1" x14ac:dyDescent="0.25">
      <c r="A39" s="2596" t="s">
        <v>617</v>
      </c>
      <c r="B39" s="2597"/>
      <c r="C39" s="2596" t="s">
        <v>606</v>
      </c>
      <c r="D39" s="2606"/>
      <c r="E39" s="2606"/>
      <c r="F39" s="2606"/>
      <c r="G39" s="1347" t="s">
        <v>1344</v>
      </c>
      <c r="H39" s="400" t="s">
        <v>1312</v>
      </c>
      <c r="I39" s="306" t="s">
        <v>1313</v>
      </c>
      <c r="J39" s="1321" t="s">
        <v>1320</v>
      </c>
    </row>
    <row r="40" spans="1:10" ht="13.5" customHeight="1" x14ac:dyDescent="0.2">
      <c r="A40" s="422"/>
      <c r="B40" s="423"/>
      <c r="C40" s="363" t="s">
        <v>163</v>
      </c>
      <c r="D40" s="2699" t="s">
        <v>618</v>
      </c>
      <c r="E40" s="2701" t="s">
        <v>619</v>
      </c>
      <c r="F40" s="2702"/>
      <c r="G40" s="424"/>
      <c r="H40" s="424"/>
      <c r="I40" s="425"/>
      <c r="J40" s="426">
        <f t="shared" ref="J40:J55" si="1">ROUNDDOWN(G40*H40*I40/10000,1)</f>
        <v>0</v>
      </c>
    </row>
    <row r="41" spans="1:10" ht="13.5" customHeight="1" x14ac:dyDescent="0.2">
      <c r="A41" s="427" t="s">
        <v>163</v>
      </c>
      <c r="B41" s="428" t="s">
        <v>620</v>
      </c>
      <c r="C41" s="366" t="s">
        <v>163</v>
      </c>
      <c r="D41" s="2700"/>
      <c r="E41" s="2691" t="s">
        <v>621</v>
      </c>
      <c r="F41" s="2692"/>
      <c r="G41" s="429"/>
      <c r="H41" s="429"/>
      <c r="I41" s="430"/>
      <c r="J41" s="431">
        <f t="shared" si="1"/>
        <v>0</v>
      </c>
    </row>
    <row r="42" spans="1:10" ht="13.5" customHeight="1" x14ac:dyDescent="0.2">
      <c r="A42" s="432"/>
      <c r="B42" s="428"/>
      <c r="C42" s="366" t="s">
        <v>163</v>
      </c>
      <c r="D42" s="2700"/>
      <c r="E42" s="2691" t="s">
        <v>622</v>
      </c>
      <c r="F42" s="2692"/>
      <c r="G42" s="429"/>
      <c r="H42" s="429"/>
      <c r="I42" s="430"/>
      <c r="J42" s="431">
        <f t="shared" si="1"/>
        <v>0</v>
      </c>
    </row>
    <row r="43" spans="1:10" ht="13.5" customHeight="1" x14ac:dyDescent="0.2">
      <c r="A43" s="427" t="s">
        <v>163</v>
      </c>
      <c r="B43" s="428" t="s">
        <v>623</v>
      </c>
      <c r="C43" s="370" t="s">
        <v>163</v>
      </c>
      <c r="D43" s="2700"/>
      <c r="E43" s="2681" t="s">
        <v>624</v>
      </c>
      <c r="F43" s="2682"/>
      <c r="G43" s="433"/>
      <c r="H43" s="433"/>
      <c r="I43" s="434"/>
      <c r="J43" s="435">
        <f t="shared" si="1"/>
        <v>0</v>
      </c>
    </row>
    <row r="44" spans="1:10" ht="13.5" customHeight="1" x14ac:dyDescent="0.2">
      <c r="A44" s="432"/>
      <c r="B44" s="428"/>
      <c r="C44" s="374" t="s">
        <v>163</v>
      </c>
      <c r="D44" s="2678" t="s">
        <v>549</v>
      </c>
      <c r="E44" s="2679" t="s">
        <v>625</v>
      </c>
      <c r="F44" s="2680"/>
      <c r="G44" s="436"/>
      <c r="H44" s="436"/>
      <c r="I44" s="437"/>
      <c r="J44" s="438">
        <f t="shared" si="1"/>
        <v>0</v>
      </c>
    </row>
    <row r="45" spans="1:10" ht="13.5" customHeight="1" x14ac:dyDescent="0.2">
      <c r="A45" s="427" t="s">
        <v>163</v>
      </c>
      <c r="B45" s="428" t="s">
        <v>626</v>
      </c>
      <c r="C45" s="370" t="s">
        <v>163</v>
      </c>
      <c r="D45" s="2678"/>
      <c r="E45" s="2681" t="s">
        <v>624</v>
      </c>
      <c r="F45" s="2682"/>
      <c r="G45" s="433"/>
      <c r="H45" s="433"/>
      <c r="I45" s="434"/>
      <c r="J45" s="435">
        <f t="shared" si="1"/>
        <v>0</v>
      </c>
    </row>
    <row r="46" spans="1:10" ht="13.5" customHeight="1" x14ac:dyDescent="0.2">
      <c r="A46" s="432"/>
      <c r="B46" s="428"/>
      <c r="C46" s="374" t="s">
        <v>163</v>
      </c>
      <c r="D46" s="2678" t="s">
        <v>551</v>
      </c>
      <c r="E46" s="2679" t="s">
        <v>627</v>
      </c>
      <c r="F46" s="2680"/>
      <c r="G46" s="436"/>
      <c r="H46" s="436"/>
      <c r="I46" s="437"/>
      <c r="J46" s="438">
        <f t="shared" si="1"/>
        <v>0</v>
      </c>
    </row>
    <row r="47" spans="1:10" ht="13.5" customHeight="1" x14ac:dyDescent="0.2">
      <c r="A47" s="427" t="s">
        <v>163</v>
      </c>
      <c r="B47" s="428" t="s">
        <v>628</v>
      </c>
      <c r="C47" s="370" t="s">
        <v>163</v>
      </c>
      <c r="D47" s="2678"/>
      <c r="E47" s="2681" t="s">
        <v>624</v>
      </c>
      <c r="F47" s="2682"/>
      <c r="G47" s="433"/>
      <c r="H47" s="433"/>
      <c r="I47" s="434"/>
      <c r="J47" s="435">
        <f t="shared" si="1"/>
        <v>0</v>
      </c>
    </row>
    <row r="48" spans="1:10" ht="13.5" customHeight="1" x14ac:dyDescent="0.2">
      <c r="A48" s="432"/>
      <c r="B48" s="428"/>
      <c r="C48" s="374" t="s">
        <v>163</v>
      </c>
      <c r="D48" s="2678" t="s">
        <v>629</v>
      </c>
      <c r="E48" s="2679" t="s">
        <v>630</v>
      </c>
      <c r="F48" s="2680"/>
      <c r="G48" s="436"/>
      <c r="H48" s="436"/>
      <c r="I48" s="437"/>
      <c r="J48" s="438">
        <f t="shared" si="1"/>
        <v>0</v>
      </c>
    </row>
    <row r="49" spans="1:10" ht="13.5" customHeight="1" x14ac:dyDescent="0.2">
      <c r="A49" s="427" t="s">
        <v>163</v>
      </c>
      <c r="B49" s="428" t="s">
        <v>631</v>
      </c>
      <c r="C49" s="366" t="s">
        <v>163</v>
      </c>
      <c r="D49" s="2678"/>
      <c r="E49" s="2691" t="s">
        <v>632</v>
      </c>
      <c r="F49" s="2692"/>
      <c r="G49" s="429"/>
      <c r="H49" s="429"/>
      <c r="I49" s="430"/>
      <c r="J49" s="431">
        <f t="shared" si="1"/>
        <v>0</v>
      </c>
    </row>
    <row r="50" spans="1:10" ht="13.5" customHeight="1" x14ac:dyDescent="0.2">
      <c r="A50" s="432"/>
      <c r="B50" s="428"/>
      <c r="C50" s="370" t="s">
        <v>163</v>
      </c>
      <c r="D50" s="2678"/>
      <c r="E50" s="2681" t="s">
        <v>624</v>
      </c>
      <c r="F50" s="2682"/>
      <c r="G50" s="433"/>
      <c r="H50" s="433"/>
      <c r="I50" s="434"/>
      <c r="J50" s="435">
        <f t="shared" si="1"/>
        <v>0</v>
      </c>
    </row>
    <row r="51" spans="1:10" ht="13.5" customHeight="1" x14ac:dyDescent="0.2">
      <c r="A51" s="427" t="s">
        <v>163</v>
      </c>
      <c r="B51" s="428" t="s">
        <v>633</v>
      </c>
      <c r="C51" s="374" t="s">
        <v>163</v>
      </c>
      <c r="D51" s="2678" t="s">
        <v>554</v>
      </c>
      <c r="E51" s="2679" t="s">
        <v>634</v>
      </c>
      <c r="F51" s="2680"/>
      <c r="G51" s="436"/>
      <c r="H51" s="436"/>
      <c r="I51" s="437"/>
      <c r="J51" s="438">
        <f t="shared" si="1"/>
        <v>0</v>
      </c>
    </row>
    <row r="52" spans="1:10" ht="13.5" customHeight="1" x14ac:dyDescent="0.2">
      <c r="A52" s="432"/>
      <c r="B52" s="428"/>
      <c r="C52" s="370" t="s">
        <v>163</v>
      </c>
      <c r="D52" s="2678"/>
      <c r="E52" s="2681" t="s">
        <v>624</v>
      </c>
      <c r="F52" s="2682"/>
      <c r="G52" s="433"/>
      <c r="H52" s="433"/>
      <c r="I52" s="434"/>
      <c r="J52" s="435">
        <f t="shared" si="1"/>
        <v>0</v>
      </c>
    </row>
    <row r="53" spans="1:10" ht="13.5" customHeight="1" x14ac:dyDescent="0.2">
      <c r="A53" s="427" t="s">
        <v>163</v>
      </c>
      <c r="B53" s="428" t="s">
        <v>635</v>
      </c>
      <c r="C53" s="374" t="s">
        <v>163</v>
      </c>
      <c r="D53" s="2683" t="s">
        <v>598</v>
      </c>
      <c r="E53" s="2685" t="s">
        <v>636</v>
      </c>
      <c r="F53" s="2686"/>
      <c r="G53" s="439"/>
      <c r="H53" s="439"/>
      <c r="I53" s="440"/>
      <c r="J53" s="438">
        <f t="shared" si="1"/>
        <v>0</v>
      </c>
    </row>
    <row r="54" spans="1:10" ht="13.5" customHeight="1" x14ac:dyDescent="0.2">
      <c r="A54" s="422"/>
      <c r="B54" s="428"/>
      <c r="C54" s="366" t="s">
        <v>163</v>
      </c>
      <c r="D54" s="2678"/>
      <c r="E54" s="2687" t="s">
        <v>636</v>
      </c>
      <c r="F54" s="2688"/>
      <c r="G54" s="441"/>
      <c r="H54" s="441"/>
      <c r="I54" s="442"/>
      <c r="J54" s="431">
        <f t="shared" si="1"/>
        <v>0</v>
      </c>
    </row>
    <row r="55" spans="1:10" ht="13.5" customHeight="1" thickBot="1" x14ac:dyDescent="0.25">
      <c r="A55" s="443"/>
      <c r="B55" s="444"/>
      <c r="C55" s="379" t="s">
        <v>163</v>
      </c>
      <c r="D55" s="2684"/>
      <c r="E55" s="2689" t="s">
        <v>636</v>
      </c>
      <c r="F55" s="2690"/>
      <c r="G55" s="445"/>
      <c r="H55" s="445"/>
      <c r="I55" s="446"/>
      <c r="J55" s="447">
        <f t="shared" si="1"/>
        <v>0</v>
      </c>
    </row>
    <row r="56" spans="1:10" ht="13.5" customHeight="1" thickBot="1" x14ac:dyDescent="0.25">
      <c r="A56" s="382" t="s">
        <v>1293</v>
      </c>
      <c r="B56" s="399"/>
      <c r="C56" s="399"/>
      <c r="D56" s="399"/>
      <c r="E56" s="399"/>
      <c r="F56" s="399"/>
      <c r="G56" s="399"/>
      <c r="H56" s="399"/>
      <c r="I56" s="420" t="s">
        <v>637</v>
      </c>
      <c r="J56" s="448">
        <f>SUM(J40:J55)</f>
        <v>0</v>
      </c>
    </row>
    <row r="57" spans="1:10" ht="4.5" customHeight="1" thickBot="1" x14ac:dyDescent="0.25"/>
    <row r="58" spans="1:10" ht="15" customHeight="1" thickBot="1" x14ac:dyDescent="0.25">
      <c r="A58" s="303" t="s">
        <v>1321</v>
      </c>
      <c r="B58" s="382"/>
      <c r="H58" s="304"/>
      <c r="I58" s="449" t="s">
        <v>638</v>
      </c>
      <c r="J58" s="448">
        <f>SUM(J33,J56)</f>
        <v>0</v>
      </c>
    </row>
    <row r="59" spans="1:10" ht="4.5" customHeight="1" thickBot="1" x14ac:dyDescent="0.25">
      <c r="B59" s="382"/>
      <c r="H59" s="304"/>
      <c r="I59" s="449"/>
      <c r="J59" s="450"/>
    </row>
    <row r="60" spans="1:10" ht="15" customHeight="1" thickBot="1" x14ac:dyDescent="0.25">
      <c r="A60" s="303" t="s">
        <v>639</v>
      </c>
      <c r="B60" s="382"/>
      <c r="H60" s="304"/>
      <c r="I60" s="449" t="s">
        <v>640</v>
      </c>
      <c r="J60" s="448">
        <f>ROUNDDOWN(H16*J58/100,1)</f>
        <v>0</v>
      </c>
    </row>
    <row r="61" spans="1:10" ht="15" customHeight="1" x14ac:dyDescent="0.2">
      <c r="A61" s="331"/>
      <c r="B61" s="298"/>
      <c r="C61" s="331"/>
      <c r="D61" s="331"/>
      <c r="E61" s="331"/>
      <c r="F61" s="331"/>
      <c r="G61" s="331"/>
      <c r="H61" s="451"/>
      <c r="I61" s="386"/>
      <c r="J61" s="452"/>
    </row>
    <row r="62" spans="1:10" ht="21.75" customHeight="1" x14ac:dyDescent="0.2">
      <c r="A62" s="453" t="s">
        <v>641</v>
      </c>
      <c r="B62" s="454"/>
      <c r="C62" s="455"/>
      <c r="D62" s="455"/>
      <c r="E62" s="455"/>
      <c r="F62" s="455"/>
      <c r="G62" s="455"/>
      <c r="H62" s="456"/>
      <c r="I62" s="456"/>
      <c r="J62" s="457"/>
    </row>
    <row r="63" spans="1:10" ht="11.25" customHeight="1" x14ac:dyDescent="0.2">
      <c r="B63" s="382"/>
      <c r="H63" s="304"/>
      <c r="I63" s="304"/>
      <c r="J63" s="331"/>
    </row>
    <row r="64" spans="1:10" x14ac:dyDescent="0.2">
      <c r="A64" s="303" t="s">
        <v>642</v>
      </c>
    </row>
    <row r="65" spans="1:10" ht="6" customHeight="1" x14ac:dyDescent="0.2"/>
    <row r="66" spans="1:10" ht="6" customHeight="1" x14ac:dyDescent="0.2">
      <c r="A66" s="458"/>
      <c r="B66" s="459"/>
      <c r="C66" s="459"/>
      <c r="D66" s="459"/>
      <c r="E66" s="459"/>
      <c r="F66" s="459"/>
      <c r="G66" s="459"/>
      <c r="H66" s="459"/>
      <c r="I66" s="459"/>
      <c r="J66" s="460"/>
    </row>
    <row r="67" spans="1:10" s="402" customFormat="1" ht="63.75" customHeight="1" x14ac:dyDescent="0.2">
      <c r="A67" s="461" t="s">
        <v>414</v>
      </c>
      <c r="B67" s="2671" t="s">
        <v>643</v>
      </c>
      <c r="C67" s="2671"/>
      <c r="D67" s="2671"/>
      <c r="E67" s="2671"/>
      <c r="F67" s="2671"/>
      <c r="G67" s="2671"/>
      <c r="H67" s="2671"/>
      <c r="I67" s="2671"/>
      <c r="J67" s="2672"/>
    </row>
    <row r="68" spans="1:10" s="402" customFormat="1" ht="42" customHeight="1" x14ac:dyDescent="0.2">
      <c r="A68" s="461" t="s">
        <v>415</v>
      </c>
      <c r="B68" s="2671" t="s">
        <v>644</v>
      </c>
      <c r="C68" s="2671"/>
      <c r="D68" s="2671"/>
      <c r="E68" s="2671"/>
      <c r="F68" s="2671"/>
      <c r="G68" s="2671"/>
      <c r="H68" s="2671"/>
      <c r="I68" s="2671"/>
      <c r="J68" s="2672"/>
    </row>
    <row r="69" spans="1:10" s="402" customFormat="1" ht="22" customHeight="1" x14ac:dyDescent="0.2">
      <c r="A69" s="461" t="s">
        <v>416</v>
      </c>
      <c r="B69" s="2671" t="s">
        <v>645</v>
      </c>
      <c r="C69" s="2671"/>
      <c r="D69" s="2671"/>
      <c r="E69" s="2671"/>
      <c r="F69" s="2671"/>
      <c r="G69" s="2671"/>
      <c r="H69" s="2671"/>
      <c r="I69" s="2671"/>
      <c r="J69" s="2672"/>
    </row>
    <row r="70" spans="1:10" s="402" customFormat="1" ht="34.5" customHeight="1" x14ac:dyDescent="0.2">
      <c r="A70" s="461" t="s">
        <v>646</v>
      </c>
      <c r="B70" s="2671" t="s">
        <v>647</v>
      </c>
      <c r="C70" s="2671"/>
      <c r="D70" s="2671"/>
      <c r="E70" s="2671"/>
      <c r="F70" s="2671"/>
      <c r="G70" s="2671"/>
      <c r="H70" s="2671"/>
      <c r="I70" s="2671"/>
      <c r="J70" s="2672"/>
    </row>
    <row r="71" spans="1:10" s="402" customFormat="1" ht="46" customHeight="1" x14ac:dyDescent="0.2">
      <c r="A71" s="461" t="s">
        <v>648</v>
      </c>
      <c r="B71" s="2671" t="s">
        <v>1288</v>
      </c>
      <c r="C71" s="2671"/>
      <c r="D71" s="2671"/>
      <c r="E71" s="2671"/>
      <c r="F71" s="2671"/>
      <c r="G71" s="2671"/>
      <c r="H71" s="2671"/>
      <c r="I71" s="2671"/>
      <c r="J71" s="2672"/>
    </row>
    <row r="72" spans="1:10" s="402" customFormat="1" ht="35.15" customHeight="1" x14ac:dyDescent="0.2">
      <c r="A72" s="461" t="s">
        <v>649</v>
      </c>
      <c r="B72" s="2673" t="s">
        <v>650</v>
      </c>
      <c r="C72" s="2671"/>
      <c r="D72" s="2671"/>
      <c r="E72" s="2671"/>
      <c r="F72" s="2671"/>
      <c r="G72" s="2671"/>
      <c r="H72" s="2671"/>
      <c r="I72" s="2671"/>
      <c r="J72" s="2672"/>
    </row>
    <row r="73" spans="1:10" s="402" customFormat="1" ht="35.15" customHeight="1" x14ac:dyDescent="0.2">
      <c r="A73" s="461" t="s">
        <v>651</v>
      </c>
      <c r="B73" s="2671" t="s">
        <v>652</v>
      </c>
      <c r="C73" s="2671"/>
      <c r="D73" s="2671"/>
      <c r="E73" s="2671"/>
      <c r="F73" s="2671"/>
      <c r="G73" s="2671"/>
      <c r="H73" s="2671"/>
      <c r="I73" s="2671"/>
      <c r="J73" s="2672"/>
    </row>
    <row r="74" spans="1:10" s="402" customFormat="1" ht="4.5" customHeight="1" x14ac:dyDescent="0.2">
      <c r="A74" s="462"/>
      <c r="B74" s="463"/>
      <c r="C74" s="463"/>
      <c r="D74" s="463"/>
      <c r="E74" s="463"/>
      <c r="F74" s="463"/>
      <c r="G74" s="463"/>
      <c r="H74" s="463"/>
      <c r="I74" s="463"/>
      <c r="J74" s="464"/>
    </row>
    <row r="75" spans="1:10" ht="24.75" customHeight="1" x14ac:dyDescent="0.2"/>
    <row r="76" spans="1:10" ht="20.149999999999999" customHeight="1" thickBot="1" x14ac:dyDescent="0.25">
      <c r="A76" s="333" t="s">
        <v>653</v>
      </c>
      <c r="B76" s="465"/>
      <c r="C76" s="466"/>
      <c r="D76" s="466"/>
      <c r="E76" s="466"/>
      <c r="F76" s="466"/>
      <c r="G76" s="466"/>
      <c r="H76" s="466"/>
      <c r="I76" s="466"/>
    </row>
    <row r="77" spans="1:10" ht="20.149999999999999" customHeight="1" thickBot="1" x14ac:dyDescent="0.25">
      <c r="A77" s="2647" t="s">
        <v>654</v>
      </c>
      <c r="B77" s="2552"/>
      <c r="C77" s="2551" t="s">
        <v>655</v>
      </c>
      <c r="D77" s="2551"/>
      <c r="E77" s="2551"/>
      <c r="F77" s="2551"/>
      <c r="G77" s="2551"/>
      <c r="H77" s="2551"/>
      <c r="I77" s="2551"/>
      <c r="J77" s="2552"/>
    </row>
    <row r="78" spans="1:10" ht="20.149999999999999" customHeight="1" x14ac:dyDescent="0.2">
      <c r="A78" s="2676" t="s">
        <v>656</v>
      </c>
      <c r="B78" s="2677"/>
      <c r="C78" s="333" t="s">
        <v>657</v>
      </c>
      <c r="D78" s="466"/>
      <c r="E78" s="466"/>
      <c r="F78" s="466"/>
      <c r="G78" s="466"/>
      <c r="H78" s="466"/>
      <c r="I78" s="466"/>
      <c r="J78" s="467"/>
    </row>
    <row r="79" spans="1:10" ht="20.149999999999999" customHeight="1" x14ac:dyDescent="0.2">
      <c r="A79" s="2650" t="s">
        <v>658</v>
      </c>
      <c r="B79" s="2659"/>
      <c r="C79" s="469" t="s">
        <v>659</v>
      </c>
      <c r="D79" s="470"/>
      <c r="E79" s="470"/>
      <c r="F79" s="470"/>
      <c r="G79" s="470"/>
      <c r="H79" s="470"/>
      <c r="I79" s="470"/>
      <c r="J79" s="468"/>
    </row>
    <row r="80" spans="1:10" ht="20.149999999999999" customHeight="1" x14ac:dyDescent="0.2">
      <c r="A80" s="2650" t="s">
        <v>660</v>
      </c>
      <c r="B80" s="2659"/>
      <c r="C80" s="469" t="s">
        <v>661</v>
      </c>
      <c r="D80" s="470"/>
      <c r="E80" s="470"/>
      <c r="F80" s="470"/>
      <c r="G80" s="470"/>
      <c r="H80" s="470"/>
      <c r="I80" s="470"/>
      <c r="J80" s="468"/>
    </row>
    <row r="81" spans="1:10" ht="20.149999999999999" customHeight="1" x14ac:dyDescent="0.2">
      <c r="A81" s="2650" t="s">
        <v>628</v>
      </c>
      <c r="B81" s="2659"/>
      <c r="C81" s="469" t="s">
        <v>662</v>
      </c>
      <c r="D81" s="470"/>
      <c r="E81" s="470"/>
      <c r="F81" s="470"/>
      <c r="G81" s="470"/>
      <c r="H81" s="470"/>
      <c r="I81" s="470"/>
      <c r="J81" s="468"/>
    </row>
    <row r="82" spans="1:10" ht="20.149999999999999" customHeight="1" x14ac:dyDescent="0.2">
      <c r="A82" s="2650" t="s">
        <v>631</v>
      </c>
      <c r="B82" s="2659"/>
      <c r="C82" s="469" t="s">
        <v>663</v>
      </c>
      <c r="D82" s="470"/>
      <c r="E82" s="470"/>
      <c r="F82" s="470"/>
      <c r="G82" s="470"/>
      <c r="H82" s="470"/>
      <c r="I82" s="470"/>
      <c r="J82" s="468"/>
    </row>
    <row r="83" spans="1:10" ht="20.149999999999999" customHeight="1" x14ac:dyDescent="0.2">
      <c r="A83" s="2650" t="s">
        <v>664</v>
      </c>
      <c r="B83" s="2659"/>
      <c r="C83" s="469" t="s">
        <v>665</v>
      </c>
      <c r="D83" s="470"/>
      <c r="E83" s="470"/>
      <c r="F83" s="470"/>
      <c r="G83" s="470"/>
      <c r="H83" s="470"/>
      <c r="I83" s="470"/>
      <c r="J83" s="468"/>
    </row>
    <row r="84" spans="1:10" ht="20.149999999999999" customHeight="1" x14ac:dyDescent="0.2">
      <c r="A84" s="2650" t="s">
        <v>666</v>
      </c>
      <c r="B84" s="2659"/>
      <c r="C84" s="469" t="s">
        <v>667</v>
      </c>
      <c r="D84" s="470"/>
      <c r="E84" s="470"/>
      <c r="F84" s="470"/>
      <c r="G84" s="470"/>
      <c r="H84" s="470"/>
      <c r="I84" s="470"/>
      <c r="J84" s="468"/>
    </row>
    <row r="85" spans="1:10" ht="20.149999999999999" customHeight="1" thickBot="1" x14ac:dyDescent="0.25">
      <c r="A85" s="2661" t="s">
        <v>406</v>
      </c>
      <c r="B85" s="2662"/>
      <c r="C85" s="472" t="s">
        <v>668</v>
      </c>
      <c r="D85" s="473"/>
      <c r="E85" s="473"/>
      <c r="F85" s="473"/>
      <c r="G85" s="473"/>
      <c r="H85" s="473"/>
      <c r="I85" s="473"/>
      <c r="J85" s="471"/>
    </row>
    <row r="86" spans="1:10" ht="20.149999999999999" customHeight="1" x14ac:dyDescent="0.2"/>
    <row r="87" spans="1:10" ht="20.149999999999999" customHeight="1" thickBot="1" x14ac:dyDescent="0.25">
      <c r="A87" s="303" t="s">
        <v>669</v>
      </c>
      <c r="G87" s="474"/>
      <c r="H87" s="304"/>
      <c r="I87" s="331"/>
    </row>
    <row r="88" spans="1:10" ht="20.149999999999999" customHeight="1" thickBot="1" x14ac:dyDescent="0.25">
      <c r="A88" s="2647" t="s">
        <v>670</v>
      </c>
      <c r="B88" s="2649"/>
      <c r="C88" s="2648" t="s">
        <v>671</v>
      </c>
      <c r="D88" s="2552"/>
      <c r="E88" s="475" t="s">
        <v>656</v>
      </c>
      <c r="F88" s="476" t="s">
        <v>658</v>
      </c>
      <c r="G88" s="2648" t="s">
        <v>672</v>
      </c>
      <c r="H88" s="2649"/>
      <c r="I88" s="476" t="s">
        <v>664</v>
      </c>
      <c r="J88" s="477" t="s">
        <v>666</v>
      </c>
    </row>
    <row r="89" spans="1:10" ht="20.149999999999999" customHeight="1" x14ac:dyDescent="0.2">
      <c r="A89" s="2663" t="s">
        <v>673</v>
      </c>
      <c r="B89" s="2664"/>
      <c r="C89" s="2665" t="s">
        <v>546</v>
      </c>
      <c r="D89" s="2666"/>
      <c r="E89" s="478">
        <v>35</v>
      </c>
      <c r="F89" s="479">
        <v>28</v>
      </c>
      <c r="G89" s="2667">
        <v>28</v>
      </c>
      <c r="H89" s="2668"/>
      <c r="I89" s="479">
        <v>21</v>
      </c>
      <c r="J89" s="480">
        <v>32</v>
      </c>
    </row>
    <row r="90" spans="1:10" ht="20.149999999999999" customHeight="1" x14ac:dyDescent="0.2">
      <c r="A90" s="2650"/>
      <c r="B90" s="2651"/>
      <c r="C90" s="2669" t="s">
        <v>547</v>
      </c>
      <c r="D90" s="2670"/>
      <c r="E90" s="481">
        <v>5</v>
      </c>
      <c r="F90" s="482">
        <v>4</v>
      </c>
      <c r="G90" s="2674">
        <v>4</v>
      </c>
      <c r="H90" s="2675"/>
      <c r="I90" s="482">
        <v>3</v>
      </c>
      <c r="J90" s="483">
        <v>5</v>
      </c>
    </row>
    <row r="91" spans="1:10" ht="20.149999999999999" customHeight="1" x14ac:dyDescent="0.2">
      <c r="A91" s="2650"/>
      <c r="B91" s="2651"/>
      <c r="C91" s="2655" t="s">
        <v>548</v>
      </c>
      <c r="D91" s="2656"/>
      <c r="E91" s="370">
        <v>10</v>
      </c>
      <c r="F91" s="484">
        <v>8</v>
      </c>
      <c r="G91" s="2655">
        <v>8</v>
      </c>
      <c r="H91" s="2657"/>
      <c r="I91" s="484">
        <v>6</v>
      </c>
      <c r="J91" s="485">
        <v>8</v>
      </c>
    </row>
    <row r="92" spans="1:10" ht="20.149999999999999" customHeight="1" x14ac:dyDescent="0.2">
      <c r="A92" s="2650" t="s">
        <v>674</v>
      </c>
      <c r="B92" s="2658"/>
      <c r="C92" s="2658" t="s">
        <v>395</v>
      </c>
      <c r="D92" s="2659"/>
      <c r="E92" s="486">
        <v>5</v>
      </c>
      <c r="F92" s="487">
        <v>10</v>
      </c>
      <c r="G92" s="2660">
        <v>10</v>
      </c>
      <c r="H92" s="2651"/>
      <c r="I92" s="487">
        <v>10</v>
      </c>
      <c r="J92" s="488">
        <v>5</v>
      </c>
    </row>
    <row r="93" spans="1:10" ht="20.149999999999999" customHeight="1" x14ac:dyDescent="0.2">
      <c r="A93" s="2650" t="s">
        <v>675</v>
      </c>
      <c r="B93" s="2658"/>
      <c r="C93" s="2658" t="s">
        <v>395</v>
      </c>
      <c r="D93" s="2659"/>
      <c r="E93" s="486">
        <v>20</v>
      </c>
      <c r="F93" s="487">
        <v>25</v>
      </c>
      <c r="G93" s="2660">
        <v>25</v>
      </c>
      <c r="H93" s="2651"/>
      <c r="I93" s="487">
        <v>10</v>
      </c>
      <c r="J93" s="488">
        <v>10</v>
      </c>
    </row>
    <row r="94" spans="1:10" ht="20.149999999999999" customHeight="1" x14ac:dyDescent="0.2">
      <c r="A94" s="2650" t="s">
        <v>676</v>
      </c>
      <c r="B94" s="2651"/>
      <c r="C94" s="2652" t="s">
        <v>546</v>
      </c>
      <c r="D94" s="2644"/>
      <c r="E94" s="489" t="s">
        <v>137</v>
      </c>
      <c r="F94" s="490" t="s">
        <v>137</v>
      </c>
      <c r="G94" s="2653">
        <v>9</v>
      </c>
      <c r="H94" s="2654"/>
      <c r="I94" s="490">
        <v>36</v>
      </c>
      <c r="J94" s="491">
        <v>27</v>
      </c>
    </row>
    <row r="95" spans="1:10" ht="20.149999999999999" customHeight="1" x14ac:dyDescent="0.2">
      <c r="A95" s="2650"/>
      <c r="B95" s="2651"/>
      <c r="C95" s="2655" t="s">
        <v>547</v>
      </c>
      <c r="D95" s="2656"/>
      <c r="E95" s="370" t="s">
        <v>137</v>
      </c>
      <c r="F95" s="484" t="s">
        <v>137</v>
      </c>
      <c r="G95" s="2655">
        <v>1</v>
      </c>
      <c r="H95" s="2657"/>
      <c r="I95" s="484">
        <v>4</v>
      </c>
      <c r="J95" s="485">
        <v>3</v>
      </c>
    </row>
    <row r="96" spans="1:10" ht="20.149999999999999" customHeight="1" x14ac:dyDescent="0.2">
      <c r="A96" s="2650" t="s">
        <v>677</v>
      </c>
      <c r="B96" s="2658"/>
      <c r="C96" s="2658" t="s">
        <v>395</v>
      </c>
      <c r="D96" s="2659"/>
      <c r="E96" s="486">
        <v>3</v>
      </c>
      <c r="F96" s="487" t="s">
        <v>137</v>
      </c>
      <c r="G96" s="2660">
        <v>5</v>
      </c>
      <c r="H96" s="2651"/>
      <c r="I96" s="487">
        <v>5</v>
      </c>
      <c r="J96" s="488">
        <v>3</v>
      </c>
    </row>
    <row r="97" spans="1:10" ht="20.149999999999999" customHeight="1" thickBot="1" x14ac:dyDescent="0.25">
      <c r="A97" s="2642" t="s">
        <v>678</v>
      </c>
      <c r="B97" s="2643"/>
      <c r="C97" s="2643" t="s">
        <v>395</v>
      </c>
      <c r="D97" s="2644"/>
      <c r="E97" s="489">
        <v>22</v>
      </c>
      <c r="F97" s="490">
        <v>25</v>
      </c>
      <c r="G97" s="2645">
        <v>10</v>
      </c>
      <c r="H97" s="2646"/>
      <c r="I97" s="490">
        <v>5</v>
      </c>
      <c r="J97" s="491">
        <v>7</v>
      </c>
    </row>
    <row r="98" spans="1:10" ht="20.149999999999999" customHeight="1" thickBot="1" x14ac:dyDescent="0.25">
      <c r="A98" s="2647" t="s">
        <v>679</v>
      </c>
      <c r="B98" s="2551"/>
      <c r="C98" s="2551"/>
      <c r="D98" s="2552"/>
      <c r="E98" s="475">
        <v>100</v>
      </c>
      <c r="F98" s="476">
        <v>100</v>
      </c>
      <c r="G98" s="2648">
        <v>100</v>
      </c>
      <c r="H98" s="2649"/>
      <c r="I98" s="476">
        <v>100</v>
      </c>
      <c r="J98" s="477">
        <v>100</v>
      </c>
    </row>
    <row r="99" spans="1:10" ht="20.149999999999999" customHeight="1" x14ac:dyDescent="0.2">
      <c r="A99" s="465"/>
      <c r="B99" s="465"/>
      <c r="C99" s="466"/>
      <c r="D99" s="466"/>
      <c r="E99" s="466"/>
      <c r="F99" s="466"/>
      <c r="G99" s="466"/>
      <c r="H99" s="466"/>
      <c r="I99" s="466"/>
    </row>
    <row r="100" spans="1:10" x14ac:dyDescent="0.2">
      <c r="H100" s="304"/>
      <c r="I100" s="304"/>
      <c r="J100" s="331"/>
    </row>
  </sheetData>
  <sheetProtection selectLockedCells="1"/>
  <mergeCells count="102">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4:B24"/>
    <mergeCell ref="C24:G24"/>
    <mergeCell ref="E25:G25"/>
    <mergeCell ref="A26:B28"/>
    <mergeCell ref="E26:G26"/>
    <mergeCell ref="E27:G27"/>
    <mergeCell ref="E28:G28"/>
    <mergeCell ref="E29:G29"/>
    <mergeCell ref="A30:B32"/>
    <mergeCell ref="E30:G30"/>
    <mergeCell ref="E31:G31"/>
    <mergeCell ref="E32:G32"/>
    <mergeCell ref="A33:H33"/>
    <mergeCell ref="A39:B39"/>
    <mergeCell ref="C39:F39"/>
    <mergeCell ref="D40:D43"/>
    <mergeCell ref="E40:F40"/>
    <mergeCell ref="E41:F41"/>
    <mergeCell ref="E42:F42"/>
    <mergeCell ref="E43:F43"/>
    <mergeCell ref="D44:D45"/>
    <mergeCell ref="E44:F44"/>
    <mergeCell ref="E45:F45"/>
    <mergeCell ref="D46:D47"/>
    <mergeCell ref="E46:F46"/>
    <mergeCell ref="E47:F47"/>
    <mergeCell ref="D48:D50"/>
    <mergeCell ref="E48:F48"/>
    <mergeCell ref="E49:F49"/>
    <mergeCell ref="E50:F50"/>
    <mergeCell ref="D51:D52"/>
    <mergeCell ref="E51:F51"/>
    <mergeCell ref="E52:F52"/>
    <mergeCell ref="D53:D55"/>
    <mergeCell ref="E53:F53"/>
    <mergeCell ref="E54:F54"/>
    <mergeCell ref="E55:F55"/>
    <mergeCell ref="B67:J67"/>
    <mergeCell ref="B68:J68"/>
    <mergeCell ref="B71:J71"/>
    <mergeCell ref="B72:J72"/>
    <mergeCell ref="B73:J73"/>
    <mergeCell ref="A77:B77"/>
    <mergeCell ref="C77:J77"/>
    <mergeCell ref="B70:J70"/>
    <mergeCell ref="B69:J69"/>
    <mergeCell ref="G90:H90"/>
    <mergeCell ref="A78:B78"/>
    <mergeCell ref="A79:B79"/>
    <mergeCell ref="A80:B80"/>
    <mergeCell ref="A81:B81"/>
    <mergeCell ref="A82:B82"/>
    <mergeCell ref="A83:B83"/>
    <mergeCell ref="C91:D91"/>
    <mergeCell ref="G91:H91"/>
    <mergeCell ref="A92:B92"/>
    <mergeCell ref="C92:D92"/>
    <mergeCell ref="G92:H92"/>
    <mergeCell ref="A93:B93"/>
    <mergeCell ref="C93:D93"/>
    <mergeCell ref="G93:H93"/>
    <mergeCell ref="A84:B84"/>
    <mergeCell ref="A85:B85"/>
    <mergeCell ref="A88:B88"/>
    <mergeCell ref="C88:D88"/>
    <mergeCell ref="G88:H88"/>
    <mergeCell ref="A89:B91"/>
    <mergeCell ref="C89:D89"/>
    <mergeCell ref="G89:H89"/>
    <mergeCell ref="C90:D90"/>
    <mergeCell ref="A97:B97"/>
    <mergeCell ref="C97:D97"/>
    <mergeCell ref="G97:H97"/>
    <mergeCell ref="A98:D98"/>
    <mergeCell ref="G98:H98"/>
    <mergeCell ref="A94:B95"/>
    <mergeCell ref="C94:D94"/>
    <mergeCell ref="G94:H94"/>
    <mergeCell ref="C95:D95"/>
    <mergeCell ref="G95:H95"/>
    <mergeCell ref="A96:B96"/>
    <mergeCell ref="C96:D96"/>
    <mergeCell ref="G96:H96"/>
  </mergeCells>
  <phoneticPr fontId="2"/>
  <dataValidations count="1">
    <dataValidation type="list" allowBlank="1" showInputMessage="1" showErrorMessage="1" sqref="A25 A29 A41 A43 A45 A47 A49 A51 A53 C25:C32 C40:C55" xr:uid="{00000000-0002-0000-1300-000000000000}">
      <formula1>"□,■"</formula1>
    </dataValidation>
  </dataValidations>
  <printOptions horizontalCentered="1"/>
  <pageMargins left="0.78740157480314965" right="0.39370078740157483" top="0.59055118110236215" bottom="0.59055118110236215" header="0.31496062992125984" footer="0.31496062992125984"/>
  <pageSetup paperSize="9" scale="90" fitToHeight="2" orientation="portrait" r:id="rId1"/>
  <headerFooter alignWithMargins="0"/>
  <rowBreaks count="1" manualBreakCount="1">
    <brk id="60"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18DE-8CED-4480-9135-D27BD50C7198}">
  <sheetPr>
    <tabColor rgb="FF99FF99"/>
    <pageSetUpPr fitToPage="1"/>
  </sheetPr>
  <dimension ref="A1:O25"/>
  <sheetViews>
    <sheetView showGridLines="0" view="pageBreakPreview" zoomScaleNormal="100" zoomScaleSheetLayoutView="100" workbookViewId="0">
      <selection activeCell="C3" sqref="C3:K3"/>
    </sheetView>
  </sheetViews>
  <sheetFormatPr defaultRowHeight="12" x14ac:dyDescent="0.2"/>
  <cols>
    <col min="1" max="1" width="12.69921875" customWidth="1"/>
    <col min="2" max="2" width="6.69921875" customWidth="1"/>
    <col min="3" max="3" width="8.69921875" customWidth="1"/>
    <col min="4" max="15" width="7.8984375" customWidth="1"/>
  </cols>
  <sheetData>
    <row r="1" spans="1:15" s="293" customFormat="1" ht="14" x14ac:dyDescent="0.2">
      <c r="I1" s="294"/>
      <c r="J1" s="295"/>
      <c r="O1" s="295"/>
    </row>
    <row r="2" spans="1:15" s="293" customFormat="1" ht="14.5" thickBot="1" x14ac:dyDescent="0.25">
      <c r="A2" s="2633" t="s">
        <v>1671</v>
      </c>
      <c r="B2" s="2633"/>
      <c r="C2" s="2633"/>
      <c r="D2" s="2633"/>
      <c r="E2" s="2633"/>
      <c r="F2" s="2633"/>
      <c r="G2" s="2633"/>
      <c r="H2" s="2633"/>
      <c r="I2" s="2633"/>
      <c r="J2" s="2633"/>
      <c r="K2" s="2633"/>
      <c r="L2" s="2633"/>
      <c r="M2" s="2633"/>
      <c r="N2" s="2633"/>
      <c r="O2" s="2633"/>
    </row>
    <row r="3" spans="1:15" s="293" customFormat="1" ht="22.5" customHeight="1" thickBot="1" x14ac:dyDescent="0.25">
      <c r="A3" s="2627" t="s">
        <v>417</v>
      </c>
      <c r="B3" s="2634"/>
      <c r="C3" s="2717" t="str">
        <f>IF('参考様式1-1'!D3="","",'参考様式1-1'!D3)</f>
        <v/>
      </c>
      <c r="D3" s="2718"/>
      <c r="E3" s="2718"/>
      <c r="F3" s="2718"/>
      <c r="G3" s="2718"/>
      <c r="H3" s="2718"/>
      <c r="I3" s="2718"/>
      <c r="J3" s="2718"/>
      <c r="K3" s="2719"/>
      <c r="L3" s="2714" t="str">
        <f>'参考様式1-1'!M3</f>
        <v>○棟目／計○棟</v>
      </c>
      <c r="M3" s="2715"/>
      <c r="N3" s="2715"/>
      <c r="O3" s="2716"/>
    </row>
    <row r="4" spans="1:15" ht="13.5" customHeight="1" x14ac:dyDescent="0.2">
      <c r="A4" s="1484"/>
    </row>
    <row r="5" spans="1:15" ht="13.5" customHeight="1" x14ac:dyDescent="0.2">
      <c r="A5" t="s">
        <v>1672</v>
      </c>
    </row>
    <row r="6" spans="1:15" ht="13.5" customHeight="1" x14ac:dyDescent="0.2">
      <c r="A6" s="1486" t="s">
        <v>1673</v>
      </c>
    </row>
    <row r="7" spans="1:15" ht="16" customHeight="1" x14ac:dyDescent="0.2"/>
    <row r="8" spans="1:15" ht="16" customHeight="1" x14ac:dyDescent="0.2"/>
    <row r="9" spans="1:15" ht="16" customHeight="1" thickBot="1" x14ac:dyDescent="0.25">
      <c r="D9" s="1485" t="s">
        <v>1439</v>
      </c>
    </row>
    <row r="10" spans="1:15" ht="20.149999999999999" customHeight="1" x14ac:dyDescent="0.2">
      <c r="A10" s="1642" t="s">
        <v>561</v>
      </c>
      <c r="B10" s="1643" t="s">
        <v>989</v>
      </c>
      <c r="C10" s="1644" t="s">
        <v>731</v>
      </c>
      <c r="D10" s="1645" t="s">
        <v>1438</v>
      </c>
      <c r="E10" s="1645"/>
      <c r="F10" s="1645"/>
      <c r="G10" s="1645"/>
      <c r="H10" s="1645"/>
      <c r="I10" s="1645"/>
      <c r="J10" s="1645"/>
      <c r="K10" s="1645"/>
      <c r="L10" s="1645"/>
      <c r="M10" s="1645"/>
      <c r="N10" s="1645"/>
      <c r="O10" s="1646"/>
    </row>
    <row r="11" spans="1:15" ht="20.149999999999999" customHeight="1" x14ac:dyDescent="0.2">
      <c r="A11" s="1647"/>
      <c r="B11" s="2720" t="s">
        <v>1557</v>
      </c>
      <c r="C11" s="1648"/>
      <c r="D11" s="1649" t="s">
        <v>499</v>
      </c>
      <c r="E11" s="1649" t="s">
        <v>499</v>
      </c>
      <c r="F11" s="1649" t="s">
        <v>499</v>
      </c>
      <c r="G11" s="1649" t="s">
        <v>499</v>
      </c>
      <c r="H11" s="1649" t="s">
        <v>499</v>
      </c>
      <c r="I11" s="1649" t="s">
        <v>499</v>
      </c>
      <c r="J11" s="1649" t="s">
        <v>499</v>
      </c>
      <c r="K11" s="1649" t="s">
        <v>499</v>
      </c>
      <c r="L11" s="1649" t="s">
        <v>499</v>
      </c>
      <c r="M11" s="1649" t="s">
        <v>499</v>
      </c>
      <c r="N11" s="1649" t="s">
        <v>499</v>
      </c>
      <c r="O11" s="1650" t="s">
        <v>499</v>
      </c>
    </row>
    <row r="12" spans="1:15" ht="20.149999999999999" customHeight="1" x14ac:dyDescent="0.2">
      <c r="A12" s="1651"/>
      <c r="B12" s="2721"/>
      <c r="C12" s="1652"/>
      <c r="D12" s="1653" t="s">
        <v>1558</v>
      </c>
      <c r="E12" s="1653" t="s">
        <v>1559</v>
      </c>
      <c r="F12" s="1653" t="s">
        <v>1560</v>
      </c>
      <c r="G12" s="1653" t="s">
        <v>1560</v>
      </c>
      <c r="H12" s="1653" t="s">
        <v>1560</v>
      </c>
      <c r="I12" s="1653" t="s">
        <v>1560</v>
      </c>
      <c r="J12" s="1653" t="s">
        <v>1560</v>
      </c>
      <c r="K12" s="1653" t="s">
        <v>1560</v>
      </c>
      <c r="L12" s="1653" t="s">
        <v>1560</v>
      </c>
      <c r="M12" s="1653" t="s">
        <v>1560</v>
      </c>
      <c r="N12" s="1653" t="s">
        <v>1560</v>
      </c>
      <c r="O12" s="1654" t="s">
        <v>1560</v>
      </c>
    </row>
    <row r="13" spans="1:15" ht="20.149999999999999" customHeight="1" x14ac:dyDescent="0.2">
      <c r="A13" s="1579" t="s">
        <v>695</v>
      </c>
      <c r="B13" s="1633" t="s">
        <v>704</v>
      </c>
      <c r="C13" s="1655">
        <f>SUM(D13:O13)</f>
        <v>0</v>
      </c>
      <c r="D13" s="1636"/>
      <c r="E13" s="1637"/>
      <c r="F13" s="1637"/>
      <c r="G13" s="1637"/>
      <c r="H13" s="1637"/>
      <c r="I13" s="1637"/>
      <c r="J13" s="1637"/>
      <c r="K13" s="1637"/>
      <c r="L13" s="1637"/>
      <c r="M13" s="1637"/>
      <c r="N13" s="1637"/>
      <c r="O13" s="1633"/>
    </row>
    <row r="14" spans="1:15" ht="20.149999999999999" customHeight="1" x14ac:dyDescent="0.2">
      <c r="A14" s="1580" t="s">
        <v>1437</v>
      </c>
      <c r="B14" s="1634" t="s">
        <v>1561</v>
      </c>
      <c r="C14" s="1656">
        <f>SUM(D14:O14)</f>
        <v>0</v>
      </c>
      <c r="D14" s="1638"/>
      <c r="E14" s="1639"/>
      <c r="F14" s="1639"/>
      <c r="G14" s="1639"/>
      <c r="H14" s="1639"/>
      <c r="I14" s="1639"/>
      <c r="J14" s="1639"/>
      <c r="K14" s="1639"/>
      <c r="L14" s="1639"/>
      <c r="M14" s="1639"/>
      <c r="N14" s="1639"/>
      <c r="O14" s="1634"/>
    </row>
    <row r="15" spans="1:15" ht="20.149999999999999" customHeight="1" x14ac:dyDescent="0.2">
      <c r="A15" s="1580" t="s">
        <v>567</v>
      </c>
      <c r="B15" s="1634" t="s">
        <v>1562</v>
      </c>
      <c r="C15" s="1656">
        <f t="shared" ref="C15:C19" si="0">SUM(D15:O15)</f>
        <v>0</v>
      </c>
      <c r="D15" s="1638"/>
      <c r="E15" s="1639"/>
      <c r="F15" s="1639"/>
      <c r="G15" s="1639"/>
      <c r="H15" s="1639"/>
      <c r="I15" s="1639"/>
      <c r="J15" s="1639"/>
      <c r="K15" s="1639"/>
      <c r="L15" s="1639"/>
      <c r="M15" s="1639"/>
      <c r="N15" s="1639"/>
      <c r="O15" s="1634"/>
    </row>
    <row r="16" spans="1:15" ht="20.149999999999999" customHeight="1" x14ac:dyDescent="0.2">
      <c r="A16" s="1580"/>
      <c r="B16" s="1634"/>
      <c r="C16" s="1656">
        <f t="shared" si="0"/>
        <v>0</v>
      </c>
      <c r="D16" s="1638"/>
      <c r="E16" s="1639"/>
      <c r="F16" s="1639"/>
      <c r="G16" s="1639"/>
      <c r="H16" s="1639"/>
      <c r="I16" s="1639"/>
      <c r="J16" s="1639"/>
      <c r="K16" s="1639"/>
      <c r="L16" s="1639"/>
      <c r="M16" s="1639"/>
      <c r="N16" s="1639"/>
      <c r="O16" s="1634"/>
    </row>
    <row r="17" spans="1:15" ht="20.149999999999999" customHeight="1" x14ac:dyDescent="0.2">
      <c r="A17" s="1580" t="s">
        <v>1380</v>
      </c>
      <c r="B17" s="1634"/>
      <c r="C17" s="1656">
        <f t="shared" si="0"/>
        <v>0</v>
      </c>
      <c r="D17" s="1638"/>
      <c r="E17" s="1639"/>
      <c r="F17" s="1639"/>
      <c r="G17" s="1639"/>
      <c r="H17" s="1639"/>
      <c r="I17" s="1639"/>
      <c r="J17" s="1639"/>
      <c r="K17" s="1639"/>
      <c r="L17" s="1639"/>
      <c r="M17" s="1639"/>
      <c r="N17" s="1639"/>
      <c r="O17" s="1634"/>
    </row>
    <row r="18" spans="1:15" ht="20.149999999999999" customHeight="1" x14ac:dyDescent="0.2">
      <c r="A18" s="1580"/>
      <c r="B18" s="1634"/>
      <c r="C18" s="1656">
        <f t="shared" si="0"/>
        <v>0</v>
      </c>
      <c r="D18" s="1638"/>
      <c r="E18" s="1639"/>
      <c r="F18" s="1639"/>
      <c r="G18" s="1639"/>
      <c r="H18" s="1639"/>
      <c r="I18" s="1639"/>
      <c r="J18" s="1639"/>
      <c r="K18" s="1639"/>
      <c r="L18" s="1639"/>
      <c r="M18" s="1639"/>
      <c r="N18" s="1639"/>
      <c r="O18" s="1634"/>
    </row>
    <row r="19" spans="1:15" ht="20.149999999999999" customHeight="1" thickBot="1" x14ac:dyDescent="0.25">
      <c r="A19" s="1581"/>
      <c r="B19" s="1635"/>
      <c r="C19" s="1657">
        <f t="shared" si="0"/>
        <v>0</v>
      </c>
      <c r="D19" s="1640"/>
      <c r="E19" s="1641"/>
      <c r="F19" s="1641"/>
      <c r="G19" s="1641"/>
      <c r="H19" s="1641"/>
      <c r="I19" s="1641"/>
      <c r="J19" s="1641"/>
      <c r="K19" s="1641"/>
      <c r="L19" s="1641"/>
      <c r="M19" s="1641"/>
      <c r="N19" s="1641"/>
      <c r="O19" s="1635"/>
    </row>
    <row r="20" spans="1:15" ht="30" customHeight="1" x14ac:dyDescent="0.2">
      <c r="C20" s="1561" t="s">
        <v>1534</v>
      </c>
    </row>
    <row r="21" spans="1:15" ht="20.149999999999999" customHeight="1" x14ac:dyDescent="0.2"/>
    <row r="22" spans="1:15" ht="20.149999999999999" customHeight="1" x14ac:dyDescent="0.2">
      <c r="A22" s="1486"/>
    </row>
    <row r="23" spans="1:15" ht="20.149999999999999" customHeight="1" x14ac:dyDescent="0.2"/>
    <row r="24" spans="1:15" ht="20.149999999999999" customHeight="1" x14ac:dyDescent="0.2"/>
    <row r="25" spans="1:15" ht="20.149999999999999" customHeight="1" x14ac:dyDescent="0.2"/>
  </sheetData>
  <mergeCells count="5">
    <mergeCell ref="L3:O3"/>
    <mergeCell ref="C3:K3"/>
    <mergeCell ref="A2:O2"/>
    <mergeCell ref="B11:B12"/>
    <mergeCell ref="A3:B3"/>
  </mergeCells>
  <phoneticPr fontId="2"/>
  <pageMargins left="0.78740157480314965" right="0.19685039370078741" top="0.59055118110236227" bottom="0.59055118110236227" header="0.31496062992125984" footer="0.31496062992125984"/>
  <pageSetup paperSize="9" scale="8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FDF3-7AB6-4215-AF06-17E053DB8CD3}">
  <sheetPr>
    <tabColor rgb="FF99FF99"/>
  </sheetPr>
  <dimension ref="A1:J36"/>
  <sheetViews>
    <sheetView showGridLines="0" view="pageBreakPreview" zoomScaleNormal="100" zoomScaleSheetLayoutView="100" workbookViewId="0">
      <selection activeCell="C3" sqref="C3:H3"/>
    </sheetView>
  </sheetViews>
  <sheetFormatPr defaultColWidth="9.59765625" defaultRowHeight="13" x14ac:dyDescent="0.2"/>
  <cols>
    <col min="1" max="1" width="3.09765625" style="268" customWidth="1"/>
    <col min="2" max="2" width="6.69921875" style="268" customWidth="1"/>
    <col min="3" max="4" width="10.09765625" style="268" customWidth="1"/>
    <col min="5" max="5" width="6" style="268" customWidth="1"/>
    <col min="6" max="6" width="16.69921875" style="268" customWidth="1"/>
    <col min="7" max="7" width="6" style="268" customWidth="1"/>
    <col min="8" max="8" width="16.69921875" style="268" customWidth="1"/>
    <col min="9" max="9" width="6" style="268" customWidth="1"/>
    <col min="10" max="10" width="16.69921875" style="268" customWidth="1"/>
    <col min="11" max="16384" width="9.59765625" style="268"/>
  </cols>
  <sheetData>
    <row r="1" spans="1:10" s="259" customFormat="1" ht="22.5" customHeight="1" x14ac:dyDescent="0.2">
      <c r="A1" s="1352"/>
      <c r="B1" s="1353"/>
      <c r="C1" s="1353"/>
      <c r="D1" s="1353"/>
      <c r="E1" s="1353"/>
      <c r="F1" s="1353"/>
      <c r="G1" s="1354"/>
      <c r="H1" s="1354"/>
      <c r="I1" s="1354"/>
      <c r="J1" s="1355" t="s">
        <v>1349</v>
      </c>
    </row>
    <row r="2" spans="1:10" s="259" customFormat="1" ht="22.5" customHeight="1" thickBot="1" x14ac:dyDescent="0.25">
      <c r="A2" s="2729" t="s">
        <v>1346</v>
      </c>
      <c r="B2" s="2730"/>
      <c r="C2" s="2730"/>
      <c r="D2" s="2730"/>
      <c r="E2" s="2730"/>
      <c r="F2" s="2730"/>
      <c r="G2" s="2730"/>
      <c r="H2" s="2730"/>
      <c r="I2" s="2730"/>
      <c r="J2" s="2731"/>
    </row>
    <row r="3" spans="1:10" s="259" customFormat="1" ht="25.5" customHeight="1" thickBot="1" x14ac:dyDescent="0.25">
      <c r="A3" s="2539" t="s">
        <v>417</v>
      </c>
      <c r="B3" s="2546"/>
      <c r="C3" s="2732" t="str">
        <f>IF('参考様式1-1'!D3="","",'参考様式1-1'!D3)</f>
        <v/>
      </c>
      <c r="D3" s="2733"/>
      <c r="E3" s="2733"/>
      <c r="F3" s="2733"/>
      <c r="G3" s="2733"/>
      <c r="H3" s="2734"/>
      <c r="I3" s="2471" t="str">
        <f>'参考様式1-1'!M3</f>
        <v>○棟目／計○棟</v>
      </c>
      <c r="J3" s="2735"/>
    </row>
    <row r="4" spans="1:10" s="259" customFormat="1" ht="22.5" customHeight="1" x14ac:dyDescent="0.2">
      <c r="A4" s="2726" t="s">
        <v>1347</v>
      </c>
      <c r="B4" s="2727"/>
      <c r="C4" s="2727"/>
      <c r="D4" s="2727"/>
      <c r="E4" s="2727"/>
      <c r="F4" s="2727"/>
      <c r="G4" s="2727"/>
      <c r="H4" s="2727"/>
      <c r="I4" s="2727"/>
      <c r="J4" s="2728"/>
    </row>
    <row r="5" spans="1:10" s="261" customFormat="1" ht="22.5" customHeight="1" x14ac:dyDescent="0.2">
      <c r="A5" s="522"/>
      <c r="B5" s="263"/>
      <c r="C5" s="263"/>
      <c r="D5" s="264"/>
      <c r="E5" s="264"/>
      <c r="F5" s="264"/>
      <c r="G5" s="264"/>
      <c r="H5" s="264"/>
      <c r="I5" s="264"/>
      <c r="J5" s="1356"/>
    </row>
    <row r="6" spans="1:10" s="261" customFormat="1" ht="22.5" customHeight="1" x14ac:dyDescent="0.2">
      <c r="A6" s="522"/>
      <c r="B6" s="263"/>
      <c r="C6" s="263"/>
      <c r="D6" s="264"/>
      <c r="E6" s="264"/>
      <c r="F6" s="264"/>
      <c r="G6" s="264"/>
      <c r="H6" s="264"/>
      <c r="I6" s="264"/>
      <c r="J6" s="1356"/>
    </row>
    <row r="7" spans="1:10" s="261" customFormat="1" ht="22.5" customHeight="1" x14ac:dyDescent="0.2">
      <c r="A7" s="281"/>
      <c r="B7" s="263"/>
      <c r="C7" s="264"/>
      <c r="D7" s="264"/>
      <c r="E7" s="264"/>
      <c r="F7" s="264"/>
      <c r="G7" s="264"/>
      <c r="H7" s="264"/>
      <c r="I7" s="264"/>
      <c r="J7" s="1356"/>
    </row>
    <row r="8" spans="1:10" s="261" customFormat="1" ht="22.5" customHeight="1" x14ac:dyDescent="0.2">
      <c r="A8" s="1357"/>
      <c r="B8" s="266"/>
      <c r="C8" s="264"/>
      <c r="D8" s="264"/>
      <c r="E8" s="264"/>
      <c r="F8" s="264"/>
      <c r="G8" s="264"/>
      <c r="H8" s="264"/>
      <c r="I8" s="264"/>
      <c r="J8" s="1356"/>
    </row>
    <row r="9" spans="1:10" s="261" customFormat="1" ht="22.5" customHeight="1" x14ac:dyDescent="0.2">
      <c r="A9" s="1357"/>
      <c r="B9" s="266"/>
      <c r="C9" s="264"/>
      <c r="D9" s="264"/>
      <c r="E9" s="264"/>
      <c r="F9" s="264"/>
      <c r="G9" s="264"/>
      <c r="H9" s="264"/>
      <c r="I9" s="264"/>
      <c r="J9" s="1356"/>
    </row>
    <row r="10" spans="1:10" ht="22.5" customHeight="1" x14ac:dyDescent="0.2">
      <c r="A10" s="1360"/>
      <c r="B10" s="1361"/>
      <c r="C10" s="1362"/>
      <c r="D10" s="1362"/>
      <c r="E10" s="1363"/>
      <c r="F10" s="1364"/>
      <c r="G10" s="1364"/>
      <c r="H10" s="1364"/>
      <c r="I10" s="1364"/>
      <c r="J10" s="1365"/>
    </row>
    <row r="11" spans="1:10" s="261" customFormat="1" ht="22.5" customHeight="1" x14ac:dyDescent="0.2">
      <c r="A11" s="2736" t="s">
        <v>1348</v>
      </c>
      <c r="B11" s="2737"/>
      <c r="C11" s="2737"/>
      <c r="D11" s="2737"/>
      <c r="E11" s="2737"/>
      <c r="F11" s="2737"/>
      <c r="G11" s="2737"/>
      <c r="H11" s="2737"/>
      <c r="I11" s="2737"/>
      <c r="J11" s="2738"/>
    </row>
    <row r="12" spans="1:10" s="261" customFormat="1" ht="22.5" customHeight="1" x14ac:dyDescent="0.2">
      <c r="A12" s="522"/>
      <c r="B12" s="494"/>
      <c r="C12" s="494"/>
      <c r="D12" s="494"/>
      <c r="E12" s="494"/>
      <c r="F12" s="494"/>
      <c r="G12" s="494"/>
      <c r="H12" s="494"/>
      <c r="I12" s="494"/>
      <c r="J12" s="498"/>
    </row>
    <row r="13" spans="1:10" ht="22.5" customHeight="1" x14ac:dyDescent="0.2">
      <c r="A13" s="522"/>
      <c r="B13" s="1348"/>
      <c r="C13" s="494"/>
      <c r="D13" s="494"/>
      <c r="E13" s="516"/>
      <c r="F13" s="263"/>
      <c r="G13" s="516"/>
      <c r="H13" s="263"/>
      <c r="I13" s="516"/>
      <c r="J13" s="517"/>
    </row>
    <row r="14" spans="1:10" ht="22.5" customHeight="1" x14ac:dyDescent="0.2">
      <c r="A14" s="522"/>
      <c r="B14" s="1348"/>
      <c r="C14" s="494"/>
      <c r="D14" s="494"/>
      <c r="E14" s="516"/>
      <c r="F14" s="263"/>
      <c r="G14" s="516"/>
      <c r="H14" s="263"/>
      <c r="I14" s="516"/>
      <c r="J14" s="517"/>
    </row>
    <row r="15" spans="1:10" ht="22.5" customHeight="1" x14ac:dyDescent="0.2">
      <c r="A15" s="522"/>
      <c r="B15" s="1348"/>
      <c r="C15" s="494"/>
      <c r="D15" s="494"/>
      <c r="E15" s="516"/>
      <c r="F15" s="263"/>
      <c r="G15" s="516"/>
      <c r="H15" s="263"/>
      <c r="I15" s="516"/>
      <c r="J15" s="517"/>
    </row>
    <row r="16" spans="1:10" ht="22.5" customHeight="1" x14ac:dyDescent="0.2">
      <c r="A16" s="522"/>
      <c r="B16" s="1349"/>
      <c r="C16" s="269"/>
      <c r="D16" s="269"/>
      <c r="E16" s="516"/>
      <c r="F16" s="2722"/>
      <c r="G16" s="2722"/>
      <c r="H16" s="2722"/>
      <c r="I16" s="2722"/>
      <c r="J16" s="2723"/>
    </row>
    <row r="17" spans="1:10" ht="22.5" customHeight="1" x14ac:dyDescent="0.2">
      <c r="A17" s="522"/>
      <c r="B17" s="495"/>
      <c r="C17" s="269"/>
      <c r="D17" s="269"/>
      <c r="E17" s="516"/>
      <c r="F17" s="2722"/>
      <c r="G17" s="2722"/>
      <c r="H17" s="2722"/>
      <c r="I17" s="2722"/>
      <c r="J17" s="2723"/>
    </row>
    <row r="18" spans="1:10" ht="22.5" customHeight="1" x14ac:dyDescent="0.2">
      <c r="A18" s="522"/>
      <c r="B18" s="495"/>
      <c r="C18" s="269"/>
      <c r="D18" s="269"/>
      <c r="E18" s="516"/>
      <c r="F18" s="2722"/>
      <c r="G18" s="2722"/>
      <c r="H18" s="2722"/>
      <c r="I18" s="2722"/>
      <c r="J18" s="2723"/>
    </row>
    <row r="19" spans="1:10" ht="22.5" customHeight="1" x14ac:dyDescent="0.2">
      <c r="A19" s="522"/>
      <c r="B19" s="495"/>
      <c r="C19" s="269"/>
      <c r="D19" s="269"/>
      <c r="E19" s="516"/>
      <c r="F19" s="2722"/>
      <c r="G19" s="2722"/>
      <c r="H19" s="2722"/>
      <c r="I19" s="2722"/>
      <c r="J19" s="2723"/>
    </row>
    <row r="20" spans="1:10" ht="22.5" customHeight="1" x14ac:dyDescent="0.2">
      <c r="A20" s="522"/>
      <c r="B20" s="1350"/>
      <c r="C20" s="494"/>
      <c r="D20" s="494"/>
      <c r="E20" s="516"/>
      <c r="F20" s="276"/>
      <c r="G20" s="276"/>
      <c r="H20" s="276"/>
      <c r="I20" s="276"/>
      <c r="J20" s="1351"/>
    </row>
    <row r="21" spans="1:10" ht="22.5" customHeight="1" x14ac:dyDescent="0.2">
      <c r="A21" s="522"/>
      <c r="B21" s="1350"/>
      <c r="C21" s="494"/>
      <c r="D21" s="494"/>
      <c r="E21" s="2724"/>
      <c r="F21" s="2724"/>
      <c r="G21" s="2724"/>
      <c r="H21" s="2724"/>
      <c r="I21" s="2724"/>
      <c r="J21" s="2725"/>
    </row>
    <row r="22" spans="1:10" ht="22.5" customHeight="1" x14ac:dyDescent="0.2">
      <c r="A22" s="281"/>
      <c r="B22" s="263"/>
      <c r="C22" s="516"/>
      <c r="D22" s="516"/>
      <c r="E22" s="516"/>
      <c r="F22" s="516"/>
      <c r="G22" s="516"/>
      <c r="H22" s="516"/>
      <c r="I22" s="516"/>
      <c r="J22" s="521"/>
    </row>
    <row r="23" spans="1:10" ht="22.5" customHeight="1" x14ac:dyDescent="0.2">
      <c r="A23" s="1358"/>
      <c r="B23" s="263"/>
      <c r="C23" s="516"/>
      <c r="D23" s="516"/>
      <c r="E23" s="516"/>
      <c r="F23" s="516"/>
      <c r="G23" s="516"/>
      <c r="H23" s="516"/>
      <c r="I23" s="516"/>
      <c r="J23" s="521"/>
    </row>
    <row r="24" spans="1:10" ht="22.5" customHeight="1" x14ac:dyDescent="0.2">
      <c r="A24" s="281"/>
      <c r="B24" s="263"/>
      <c r="C24" s="516"/>
      <c r="D24" s="516"/>
      <c r="E24" s="516"/>
      <c r="F24" s="516"/>
      <c r="G24" s="516"/>
      <c r="H24" s="516"/>
      <c r="I24" s="516"/>
      <c r="J24" s="521"/>
    </row>
    <row r="25" spans="1:10" ht="22.5" customHeight="1" x14ac:dyDescent="0.2">
      <c r="A25" s="281"/>
      <c r="B25" s="263"/>
      <c r="C25" s="516"/>
      <c r="D25" s="516"/>
      <c r="E25" s="516"/>
      <c r="F25" s="516"/>
      <c r="G25" s="516"/>
      <c r="H25" s="516"/>
      <c r="I25" s="516"/>
      <c r="J25" s="521"/>
    </row>
    <row r="26" spans="1:10" ht="22.5" customHeight="1" x14ac:dyDescent="0.2">
      <c r="A26" s="281"/>
      <c r="B26" s="263"/>
      <c r="C26" s="516"/>
      <c r="D26" s="516"/>
      <c r="E26" s="516"/>
      <c r="F26" s="516"/>
      <c r="G26" s="516"/>
      <c r="H26" s="516"/>
      <c r="I26" s="516"/>
      <c r="J26" s="521"/>
    </row>
    <row r="27" spans="1:10" ht="22.5" customHeight="1" x14ac:dyDescent="0.2">
      <c r="A27" s="281"/>
      <c r="B27" s="263"/>
      <c r="C27" s="516"/>
      <c r="D27" s="516"/>
      <c r="E27" s="516"/>
      <c r="F27" s="516"/>
      <c r="G27" s="516"/>
      <c r="H27" s="516"/>
      <c r="I27" s="516"/>
      <c r="J27" s="521"/>
    </row>
    <row r="28" spans="1:10" ht="22.5" customHeight="1" x14ac:dyDescent="0.2">
      <c r="A28" s="281"/>
      <c r="B28" s="263"/>
      <c r="C28" s="516"/>
      <c r="D28" s="516"/>
      <c r="E28" s="516"/>
      <c r="F28" s="516"/>
      <c r="G28" s="516"/>
      <c r="H28" s="516"/>
      <c r="I28" s="516"/>
      <c r="J28" s="521"/>
    </row>
    <row r="29" spans="1:10" ht="22.5" customHeight="1" x14ac:dyDescent="0.2">
      <c r="A29" s="281"/>
      <c r="B29" s="263"/>
      <c r="C29" s="516"/>
      <c r="D29" s="516"/>
      <c r="E29" s="516"/>
      <c r="F29" s="516"/>
      <c r="G29" s="516"/>
      <c r="H29" s="516"/>
      <c r="I29" s="516"/>
      <c r="J29" s="521"/>
    </row>
    <row r="30" spans="1:10" ht="22.5" customHeight="1" x14ac:dyDescent="0.2">
      <c r="A30" s="281"/>
      <c r="B30" s="263"/>
      <c r="C30" s="516"/>
      <c r="D30" s="516"/>
      <c r="E30" s="516"/>
      <c r="F30" s="516"/>
      <c r="G30" s="516"/>
      <c r="H30" s="516"/>
      <c r="I30" s="516"/>
      <c r="J30" s="521"/>
    </row>
    <row r="31" spans="1:10" ht="22.5" customHeight="1" x14ac:dyDescent="0.2">
      <c r="A31" s="281"/>
      <c r="B31" s="263"/>
      <c r="C31" s="516"/>
      <c r="D31" s="516"/>
      <c r="E31" s="516"/>
      <c r="F31" s="516"/>
      <c r="G31" s="516"/>
      <c r="H31" s="516"/>
      <c r="I31" s="516"/>
      <c r="J31" s="521"/>
    </row>
    <row r="32" spans="1:10" ht="23.25" customHeight="1" x14ac:dyDescent="0.2">
      <c r="A32" s="281"/>
      <c r="B32" s="263"/>
      <c r="C32" s="516"/>
      <c r="D32" s="516"/>
      <c r="E32" s="516"/>
      <c r="F32" s="516"/>
      <c r="G32" s="516"/>
      <c r="H32" s="516"/>
      <c r="I32" s="516"/>
      <c r="J32" s="521"/>
    </row>
    <row r="33" spans="1:10" ht="23.25" customHeight="1" x14ac:dyDescent="0.2">
      <c r="A33" s="522"/>
      <c r="B33" s="494"/>
      <c r="C33" s="494"/>
      <c r="D33" s="516"/>
      <c r="E33" s="516"/>
      <c r="F33" s="516"/>
      <c r="G33" s="516"/>
      <c r="H33" s="516"/>
      <c r="I33" s="516"/>
      <c r="J33" s="521"/>
    </row>
    <row r="34" spans="1:10" ht="23.25" customHeight="1" x14ac:dyDescent="0.2">
      <c r="A34" s="523"/>
      <c r="B34" s="516"/>
      <c r="C34" s="494"/>
      <c r="D34" s="494"/>
      <c r="E34" s="494"/>
      <c r="F34" s="494"/>
      <c r="G34" s="494"/>
      <c r="H34" s="494"/>
      <c r="I34" s="494"/>
      <c r="J34" s="498"/>
    </row>
    <row r="35" spans="1:10" ht="22.5" customHeight="1" x14ac:dyDescent="0.2">
      <c r="A35" s="524"/>
      <c r="B35" s="1359"/>
      <c r="C35" s="515"/>
      <c r="D35" s="515"/>
      <c r="E35" s="515"/>
      <c r="F35" s="515"/>
      <c r="G35" s="515"/>
      <c r="H35" s="515"/>
      <c r="I35" s="515"/>
      <c r="J35" s="525"/>
    </row>
    <row r="36" spans="1:10" ht="15" customHeight="1" x14ac:dyDescent="0.2">
      <c r="A36" s="277"/>
      <c r="B36" s="274"/>
      <c r="C36" s="269"/>
      <c r="D36" s="269"/>
      <c r="E36" s="269"/>
      <c r="F36" s="269"/>
      <c r="G36" s="269"/>
      <c r="H36" s="269"/>
      <c r="I36" s="269"/>
      <c r="J36" s="269"/>
    </row>
  </sheetData>
  <mergeCells count="11">
    <mergeCell ref="A2:J2"/>
    <mergeCell ref="A3:B3"/>
    <mergeCell ref="C3:H3"/>
    <mergeCell ref="I3:J3"/>
    <mergeCell ref="A11:J11"/>
    <mergeCell ref="F17:J17"/>
    <mergeCell ref="F18:J18"/>
    <mergeCell ref="F19:J19"/>
    <mergeCell ref="E21:J21"/>
    <mergeCell ref="A4:J4"/>
    <mergeCell ref="F16:J16"/>
  </mergeCells>
  <phoneticPr fontId="2"/>
  <dataValidations count="1">
    <dataValidation type="list" allowBlank="1" showInputMessage="1" showErrorMessage="1" sqref="E13:E20 G13:G15 I13:I15" xr:uid="{4BEC6CE7-1DC9-43D5-A523-63A42C5FAFBC}">
      <formula1>"□,■"</formula1>
    </dataValidation>
  </dataValidations>
  <printOptions horizontalCentered="1"/>
  <pageMargins left="0.78740157480314965" right="0.39370078740157483" top="0.59055118110236227" bottom="0.59055118110236227" header="0" footer="0"/>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A5D5-988C-4DE9-8A7F-8F772AB361F5}">
  <sheetPr>
    <tabColor rgb="FF99FF99"/>
  </sheetPr>
  <dimension ref="A1:AB154"/>
  <sheetViews>
    <sheetView showGridLines="0" view="pageBreakPreview" zoomScale="70" zoomScaleNormal="80" zoomScaleSheetLayoutView="70" workbookViewId="0">
      <selection activeCell="D2" sqref="D2:Q2"/>
    </sheetView>
  </sheetViews>
  <sheetFormatPr defaultColWidth="9.59765625" defaultRowHeight="13" x14ac:dyDescent="0.2"/>
  <cols>
    <col min="1" max="2" width="8" style="1124" customWidth="1"/>
    <col min="3" max="3" width="15.8984375" style="1124" customWidth="1"/>
    <col min="4" max="9" width="8" style="1124" customWidth="1"/>
    <col min="10" max="11" width="4.09765625" style="1124" customWidth="1"/>
    <col min="12" max="12" width="2.09765625" style="1124" customWidth="1"/>
    <col min="13" max="13" width="7" style="1124" customWidth="1"/>
    <col min="14" max="14" width="1.69921875" style="1124" customWidth="1"/>
    <col min="15" max="15" width="7" style="1124" customWidth="1"/>
    <col min="16" max="16" width="1.69921875" style="1124" customWidth="1"/>
    <col min="17" max="17" width="7" style="1124" customWidth="1"/>
    <col min="18" max="18" width="1.69921875" style="1124" customWidth="1"/>
    <col min="19" max="19" width="7" style="1124" customWidth="1"/>
    <col min="20" max="20" width="1.69921875" style="1124" customWidth="1"/>
    <col min="21" max="21" width="7" style="1124" customWidth="1"/>
    <col min="22" max="22" width="1.69921875" style="1124" customWidth="1"/>
    <col min="23" max="23" width="7" style="1124" customWidth="1"/>
    <col min="24" max="24" width="9" style="1124" customWidth="1"/>
    <col min="25" max="25" width="9.59765625" style="1055"/>
    <col min="26" max="26" width="9.59765625" style="1055" hidden="1" customWidth="1"/>
    <col min="27" max="27" width="18.09765625" style="1055" hidden="1" customWidth="1"/>
    <col min="28" max="28" width="9.59765625" style="1055"/>
    <col min="29" max="16384" width="9.59765625" style="1124"/>
  </cols>
  <sheetData>
    <row r="1" spans="1:27" s="259" customFormat="1" ht="25" customHeight="1" thickBot="1" x14ac:dyDescent="0.25">
      <c r="A1" s="2956" t="s">
        <v>1674</v>
      </c>
      <c r="B1" s="2956"/>
      <c r="C1" s="2956"/>
      <c r="D1" s="2956"/>
      <c r="E1" s="2956"/>
      <c r="F1" s="2956"/>
      <c r="G1" s="2956"/>
      <c r="H1" s="2956"/>
      <c r="I1" s="2956"/>
      <c r="J1" s="2956"/>
      <c r="K1" s="2956"/>
      <c r="L1" s="2956"/>
      <c r="M1" s="2956"/>
      <c r="N1" s="2956"/>
      <c r="O1" s="2956"/>
      <c r="P1" s="2956"/>
      <c r="Q1" s="2956"/>
      <c r="R1" s="2956"/>
      <c r="S1" s="2956"/>
      <c r="T1" s="2956"/>
      <c r="U1" s="2956"/>
      <c r="V1" s="2956"/>
      <c r="W1" s="2956"/>
      <c r="X1" s="2956"/>
    </row>
    <row r="2" spans="1:27" s="259" customFormat="1" ht="30" customHeight="1" thickBot="1" x14ac:dyDescent="0.25">
      <c r="A2" s="2950" t="s">
        <v>417</v>
      </c>
      <c r="B2" s="2951"/>
      <c r="C2" s="2952"/>
      <c r="D2" s="2953" t="str">
        <f>IF('参考様式1-1'!D3="","",'参考様式1-1'!D3)</f>
        <v/>
      </c>
      <c r="E2" s="2954"/>
      <c r="F2" s="2954"/>
      <c r="G2" s="2954"/>
      <c r="H2" s="2954"/>
      <c r="I2" s="2954"/>
      <c r="J2" s="2954"/>
      <c r="K2" s="2954"/>
      <c r="L2" s="2954"/>
      <c r="M2" s="2954"/>
      <c r="N2" s="2954"/>
      <c r="O2" s="2954"/>
      <c r="P2" s="2954"/>
      <c r="Q2" s="2955"/>
      <c r="R2" s="2950" t="str">
        <f>'参考様式1-1'!M3</f>
        <v>○棟目／計○棟</v>
      </c>
      <c r="S2" s="2951"/>
      <c r="T2" s="2951"/>
      <c r="U2" s="2951"/>
      <c r="V2" s="2951"/>
      <c r="W2" s="2951"/>
      <c r="X2" s="2952"/>
    </row>
    <row r="3" spans="1:27" ht="15" customHeight="1" thickBot="1" x14ac:dyDescent="0.25">
      <c r="A3" s="1374"/>
      <c r="B3" s="1372"/>
      <c r="C3" s="1373"/>
      <c r="D3" s="1373"/>
      <c r="E3" s="1373"/>
      <c r="F3" s="1373"/>
      <c r="G3" s="1373"/>
      <c r="H3" s="1374"/>
      <c r="I3" s="1372"/>
      <c r="J3" s="1373"/>
      <c r="K3" s="1373"/>
      <c r="L3" s="1373"/>
      <c r="M3" s="1391"/>
      <c r="N3" s="1391"/>
      <c r="O3" s="1391"/>
      <c r="P3" s="1391"/>
      <c r="Q3" s="1391"/>
      <c r="R3" s="1391"/>
      <c r="S3" s="1391"/>
      <c r="T3" s="1391"/>
      <c r="W3" s="1392"/>
      <c r="X3" s="1392"/>
    </row>
    <row r="4" spans="1:27" ht="15" customHeight="1" thickBot="1" x14ac:dyDescent="0.25">
      <c r="A4" s="2747" t="s">
        <v>680</v>
      </c>
      <c r="B4" s="2747"/>
      <c r="C4" s="2747"/>
      <c r="D4" s="2747"/>
      <c r="E4" s="2747"/>
      <c r="F4" s="2748"/>
      <c r="G4" s="2777" t="s">
        <v>681</v>
      </c>
      <c r="H4" s="2778"/>
      <c r="I4" s="2779"/>
      <c r="J4" s="2780">
        <f>IF(G4="事務所",0.5,IF(OR(G4="学校",G4="物販店",G4="飲食店",G4="集会所"),0.4,IF(G4="病院",0.3,IF(G4="ホテル",0.45,"-"))))</f>
        <v>0.5</v>
      </c>
      <c r="K4" s="2781"/>
      <c r="L4" s="2782"/>
      <c r="M4" s="1393"/>
      <c r="N4" s="1394" t="s">
        <v>147</v>
      </c>
      <c r="O4" s="1395" t="str">
        <f>IF(A4="空調設備","-",IF(AND(A4="空調設備(熱源設備のみ)",G4="その他(上記用途区分以外)"),"-",IF(AND(A4="空調設備(熱源設備のみ)",G4="ホテル"),0.32,J4*0.7)))</f>
        <v>-</v>
      </c>
      <c r="Q4" s="1124" t="s">
        <v>682</v>
      </c>
      <c r="W4" s="2751"/>
      <c r="X4" s="2751"/>
    </row>
    <row r="5" spans="1:27" ht="15" customHeight="1" thickBot="1" x14ac:dyDescent="0.25">
      <c r="A5" s="2749"/>
      <c r="B5" s="2749"/>
      <c r="C5" s="2749"/>
      <c r="D5" s="2749"/>
      <c r="E5" s="2749"/>
      <c r="F5" s="2750"/>
      <c r="G5" s="2752" t="s">
        <v>683</v>
      </c>
      <c r="H5" s="2753"/>
      <c r="I5" s="2754"/>
      <c r="J5" s="2755"/>
      <c r="K5" s="2756"/>
      <c r="L5" s="1125" t="s">
        <v>684</v>
      </c>
      <c r="W5" s="2751"/>
      <c r="X5" s="2751"/>
      <c r="Z5" s="1055" t="s">
        <v>1379</v>
      </c>
      <c r="AA5" s="1055" t="s">
        <v>1382</v>
      </c>
    </row>
    <row r="6" spans="1:27" ht="15" customHeight="1" thickBot="1" x14ac:dyDescent="0.25">
      <c r="A6" s="2757" t="s">
        <v>685</v>
      </c>
      <c r="B6" s="2758"/>
      <c r="C6" s="2759"/>
      <c r="D6" s="1164"/>
      <c r="E6" s="1164"/>
      <c r="F6" s="1164"/>
      <c r="G6" s="1126"/>
      <c r="H6" s="1126"/>
      <c r="I6" s="1126"/>
      <c r="J6" s="1126"/>
      <c r="K6" s="1126"/>
      <c r="L6" s="1126"/>
      <c r="M6" s="1126"/>
      <c r="N6" s="1126"/>
      <c r="O6" s="1126"/>
      <c r="P6" s="1126"/>
      <c r="Q6" s="1126"/>
      <c r="R6" s="1126"/>
      <c r="S6" s="1126"/>
      <c r="T6" s="1126"/>
      <c r="U6" s="1126"/>
      <c r="V6" s="1126"/>
      <c r="W6" s="1126"/>
      <c r="X6" s="1126"/>
      <c r="Z6" s="1055" t="s">
        <v>1380</v>
      </c>
      <c r="AA6" s="1055" t="s">
        <v>1383</v>
      </c>
    </row>
    <row r="7" spans="1:27" ht="15" customHeight="1" x14ac:dyDescent="0.2">
      <c r="A7" s="2760" t="s">
        <v>686</v>
      </c>
      <c r="B7" s="2762" t="s">
        <v>687</v>
      </c>
      <c r="C7" s="2765" t="s">
        <v>688</v>
      </c>
      <c r="D7" s="2768" t="s">
        <v>689</v>
      </c>
      <c r="E7" s="2769"/>
      <c r="F7" s="2769"/>
      <c r="G7" s="2769"/>
      <c r="H7" s="2769"/>
      <c r="I7" s="2770"/>
      <c r="J7" s="2771" t="s">
        <v>690</v>
      </c>
      <c r="K7" s="2772"/>
      <c r="L7" s="2783" t="s">
        <v>691</v>
      </c>
      <c r="M7" s="2784"/>
      <c r="N7" s="2784"/>
      <c r="O7" s="2785"/>
      <c r="P7" s="2788" t="s">
        <v>692</v>
      </c>
      <c r="Q7" s="2769"/>
      <c r="R7" s="2769"/>
      <c r="S7" s="2769"/>
      <c r="T7" s="2769"/>
      <c r="U7" s="2769"/>
      <c r="V7" s="2769"/>
      <c r="W7" s="2770"/>
      <c r="X7" s="2789" t="s">
        <v>693</v>
      </c>
      <c r="Z7" s="1055" t="s">
        <v>1381</v>
      </c>
      <c r="AA7" s="1055" t="s">
        <v>1384</v>
      </c>
    </row>
    <row r="8" spans="1:27" ht="15" customHeight="1" x14ac:dyDescent="0.2">
      <c r="A8" s="2761"/>
      <c r="B8" s="2763"/>
      <c r="C8" s="2766"/>
      <c r="D8" s="2792" t="s">
        <v>694</v>
      </c>
      <c r="E8" s="2793"/>
      <c r="F8" s="2794" t="s">
        <v>695</v>
      </c>
      <c r="G8" s="2793"/>
      <c r="H8" s="2795" t="s">
        <v>696</v>
      </c>
      <c r="I8" s="2796"/>
      <c r="J8" s="2773"/>
      <c r="K8" s="2774"/>
      <c r="L8" s="2775"/>
      <c r="M8" s="2786"/>
      <c r="N8" s="2786"/>
      <c r="O8" s="2787"/>
      <c r="P8" s="2797" t="s">
        <v>697</v>
      </c>
      <c r="Q8" s="2786"/>
      <c r="R8" s="2786"/>
      <c r="S8" s="2787"/>
      <c r="T8" s="2798" t="str">
        <f>VLOOKUP(H8,$Z$5:$AA$7,2,FALSE)</f>
        <v>燃料消費量(ガス)</v>
      </c>
      <c r="U8" s="2799"/>
      <c r="V8" s="2799"/>
      <c r="W8" s="2800"/>
      <c r="X8" s="2790"/>
    </row>
    <row r="9" spans="1:27" ht="15" customHeight="1" x14ac:dyDescent="0.2">
      <c r="A9" s="2761"/>
      <c r="B9" s="2763"/>
      <c r="C9" s="2766"/>
      <c r="D9" s="1683" t="s">
        <v>698</v>
      </c>
      <c r="E9" s="1684" t="s">
        <v>699</v>
      </c>
      <c r="F9" s="1684" t="s">
        <v>698</v>
      </c>
      <c r="G9" s="1684" t="s">
        <v>699</v>
      </c>
      <c r="H9" s="1684" t="s">
        <v>698</v>
      </c>
      <c r="I9" s="1685" t="s">
        <v>699</v>
      </c>
      <c r="J9" s="2775"/>
      <c r="K9" s="2776"/>
      <c r="L9" s="2792" t="s">
        <v>698</v>
      </c>
      <c r="M9" s="2793"/>
      <c r="N9" s="2794" t="s">
        <v>699</v>
      </c>
      <c r="O9" s="2793"/>
      <c r="P9" s="2794" t="s">
        <v>698</v>
      </c>
      <c r="Q9" s="2793"/>
      <c r="R9" s="2794" t="s">
        <v>699</v>
      </c>
      <c r="S9" s="2793"/>
      <c r="T9" s="2794" t="s">
        <v>698</v>
      </c>
      <c r="U9" s="2793"/>
      <c r="V9" s="2794" t="s">
        <v>699</v>
      </c>
      <c r="W9" s="2804"/>
      <c r="X9" s="2790"/>
    </row>
    <row r="10" spans="1:27" ht="15" customHeight="1" thickBot="1" x14ac:dyDescent="0.25">
      <c r="A10" s="2761"/>
      <c r="B10" s="2764"/>
      <c r="C10" s="2767"/>
      <c r="D10" s="1681" t="s">
        <v>700</v>
      </c>
      <c r="E10" s="1686" t="s">
        <v>700</v>
      </c>
      <c r="F10" s="1686" t="s">
        <v>701</v>
      </c>
      <c r="G10" s="1686" t="s">
        <v>701</v>
      </c>
      <c r="H10" s="1687" t="s">
        <v>1365</v>
      </c>
      <c r="I10" s="1687" t="s">
        <v>1365</v>
      </c>
      <c r="J10" s="1681" t="s">
        <v>702</v>
      </c>
      <c r="K10" s="1682" t="s">
        <v>703</v>
      </c>
      <c r="L10" s="2805" t="s">
        <v>701</v>
      </c>
      <c r="M10" s="2806"/>
      <c r="N10" s="2807" t="s">
        <v>701</v>
      </c>
      <c r="O10" s="2806"/>
      <c r="P10" s="2807" t="s">
        <v>704</v>
      </c>
      <c r="Q10" s="2806"/>
      <c r="R10" s="2807" t="s">
        <v>704</v>
      </c>
      <c r="S10" s="2806"/>
      <c r="T10" s="2807" t="str">
        <f>VLOOKUP(H10,$Z$10:$AA$13,2,FALSE)</f>
        <v>m3h</v>
      </c>
      <c r="U10" s="2806"/>
      <c r="V10" s="2807" t="str">
        <f>VLOOKUP(I10,$Z$10:$AA$13,2,FALSE)</f>
        <v>m3h</v>
      </c>
      <c r="W10" s="2808"/>
      <c r="X10" s="2791"/>
      <c r="Z10" s="1055" t="s">
        <v>1374</v>
      </c>
      <c r="AA10" s="1055" t="s">
        <v>1375</v>
      </c>
    </row>
    <row r="11" spans="1:27" ht="15" customHeight="1" x14ac:dyDescent="0.2">
      <c r="A11" s="1805"/>
      <c r="B11" s="1133"/>
      <c r="C11" s="1134"/>
      <c r="D11" s="1428"/>
      <c r="E11" s="1429"/>
      <c r="F11" s="1429"/>
      <c r="G11" s="1429"/>
      <c r="H11" s="1429"/>
      <c r="I11" s="1430"/>
      <c r="J11" s="1431"/>
      <c r="K11" s="1432"/>
      <c r="L11" s="1813"/>
      <c r="M11" s="1814" t="str">
        <f t="shared" ref="M11:M28" si="0">IF(ISERROR(IF(OR(D11,J11,K11)="", "", IF(J11="",D11*K11,D11*J11))),"",IF(OR(D11,J11,K11)="", "", IF(J11="",D11*K11,D11*J11)))</f>
        <v/>
      </c>
      <c r="N11" s="1798"/>
      <c r="O11" s="1797" t="str">
        <f t="shared" ref="O11:O28" si="1">IF(ISERROR(IF(OR(E11,J11,K11)="", "", IF(J11="",E11*K11,E11*J11))),"",IF(OR(E11,J11,K11)="", "", IF(J11="",E11*K11,E11*J11)))</f>
        <v/>
      </c>
      <c r="P11" s="1798"/>
      <c r="Q11" s="1797" t="str">
        <f t="shared" ref="Q11:Q18" si="2">IF(ISERROR(IF(OR(F11,J11,K11)="", "", IF(J11="",F11*K11,F11*J11))),"",IF(OR(F11,J11,K11)="", "", IF(J11="",F11*K11,F11*J11)))</f>
        <v/>
      </c>
      <c r="R11" s="1798"/>
      <c r="S11" s="1797" t="str">
        <f>IF(ISERROR(IF(OR(G11,J11,K11)="", "", IF(J11="",G11*K11,G11*J11))),"",IF(OR(G11,J11,K11)="", "", IF(J11="",G11*K11,G11*J11)))</f>
        <v/>
      </c>
      <c r="T11" s="1798"/>
      <c r="U11" s="1797" t="str">
        <f>IF(ISERROR(IF(OR(H11,J11,K11)="", "", IF(J11="",H11*K11,H11*J11))),"",IF(OR(H11,J11,K11)="", "", IF(J11="",H11*K11,H11*J11)))</f>
        <v/>
      </c>
      <c r="V11" s="1798"/>
      <c r="W11" s="1797" t="str">
        <f>IF(ISERROR(IF(OR(I11,J11,K11)="", "", IF(J11="",I11*K11,I11*J11))),"",IF(OR(I11,J11,K11)="", "", IF(J11="",I11*K11,I11*J11)))</f>
        <v/>
      </c>
      <c r="X11" s="1799"/>
      <c r="Z11" s="1055" t="s">
        <v>1372</v>
      </c>
      <c r="AA11" s="1055" t="s">
        <v>1376</v>
      </c>
    </row>
    <row r="12" spans="1:27" ht="15" customHeight="1" x14ac:dyDescent="0.2">
      <c r="A12" s="1806"/>
      <c r="B12" s="1139"/>
      <c r="C12" s="1140"/>
      <c r="D12" s="1433"/>
      <c r="E12" s="1434"/>
      <c r="F12" s="1434"/>
      <c r="G12" s="1434"/>
      <c r="H12" s="1434"/>
      <c r="I12" s="1435"/>
      <c r="J12" s="1436"/>
      <c r="K12" s="1437"/>
      <c r="L12" s="1792"/>
      <c r="M12" s="1790" t="str">
        <f t="shared" si="0"/>
        <v/>
      </c>
      <c r="N12" s="1789"/>
      <c r="O12" s="1790" t="str">
        <f t="shared" si="1"/>
        <v/>
      </c>
      <c r="P12" s="1789"/>
      <c r="Q12" s="1790" t="str">
        <f t="shared" si="2"/>
        <v/>
      </c>
      <c r="R12" s="1789"/>
      <c r="S12" s="1790" t="str">
        <f>IF(ISERROR(IF(OR(G12,J12,K12)="", "", IF(J12="",G12*K12,G12*J12))),"",IF(OR(G12,J12,K12)="", "", IF(J12="",G12*K12,G12*J12)))</f>
        <v/>
      </c>
      <c r="T12" s="1789"/>
      <c r="U12" s="1790" t="str">
        <f>IF(ISERROR(IF(OR(H12,J12,K12)="", "", IF(J12="",H12*K12,H12*J12))),"",IF(OR(H12,J12,K12)="", "", IF(J12="",H12*K12,H12*J12)))</f>
        <v/>
      </c>
      <c r="V12" s="1789"/>
      <c r="W12" s="1790" t="str">
        <f>IF(ISERROR(IF(OR(I12,J12,K12)="", "", IF(J12="",I12*K12,I12*J12))),"",IF(OR(I12,J12,K12)="", "", IF(J12="",I12*K12,I12*J12)))</f>
        <v/>
      </c>
      <c r="X12" s="1418"/>
      <c r="Z12" s="1055" t="s">
        <v>1373</v>
      </c>
      <c r="AA12" s="1055" t="s">
        <v>1377</v>
      </c>
    </row>
    <row r="13" spans="1:27" ht="15" customHeight="1" x14ac:dyDescent="0.2">
      <c r="A13" s="1806"/>
      <c r="B13" s="1139"/>
      <c r="C13" s="1140"/>
      <c r="D13" s="1141"/>
      <c r="E13" s="1142"/>
      <c r="F13" s="1142"/>
      <c r="G13" s="1142"/>
      <c r="H13" s="1142"/>
      <c r="I13" s="1143"/>
      <c r="J13" s="1144"/>
      <c r="K13" s="1145"/>
      <c r="L13" s="1792"/>
      <c r="M13" s="1790" t="str">
        <f t="shared" si="0"/>
        <v/>
      </c>
      <c r="N13" s="1789"/>
      <c r="O13" s="1790" t="str">
        <f t="shared" si="1"/>
        <v/>
      </c>
      <c r="P13" s="1789"/>
      <c r="Q13" s="1790" t="str">
        <f t="shared" si="2"/>
        <v/>
      </c>
      <c r="R13" s="1789"/>
      <c r="S13" s="1790" t="str">
        <f t="shared" ref="S13:S27" si="3">IF(ISERROR(IF(OR(G13,J13,K13)="", "", IF(J13="",G13*K13,G13*J13))),"",IF(OR(G13,J13,K13)="", "", IF(J13="",G13*K13,G13*J13)))</f>
        <v/>
      </c>
      <c r="T13" s="1789"/>
      <c r="U13" s="1790" t="str">
        <f t="shared" ref="U13:U27" si="4">IF(ISERROR(IF(OR(H13,J13,K13)="", "", IF(J13="",H13*K13,H13*J13))),"",IF(OR(H13,J13,K13)="", "", IF(J13="",H13*K13,H13*J13)))</f>
        <v/>
      </c>
      <c r="V13" s="1789"/>
      <c r="W13" s="1790" t="str">
        <f t="shared" ref="W13:W27" si="5">IF(ISERROR(IF(OR(I13,J13,K13)="", "", IF(J13="",I13*K13,I13*J13))),"",IF(OR(I13,J13,K13)="", "", IF(J13="",I13*K13,I13*J13)))</f>
        <v/>
      </c>
      <c r="X13" s="1418"/>
      <c r="Z13" s="1055" t="s">
        <v>1385</v>
      </c>
      <c r="AA13" s="1055" t="s">
        <v>1378</v>
      </c>
    </row>
    <row r="14" spans="1:27" ht="15" customHeight="1" x14ac:dyDescent="0.2">
      <c r="A14" s="1806"/>
      <c r="B14" s="1139"/>
      <c r="C14" s="1140"/>
      <c r="D14" s="1141"/>
      <c r="E14" s="1142"/>
      <c r="F14" s="1142"/>
      <c r="G14" s="1142"/>
      <c r="H14" s="1142"/>
      <c r="I14" s="1143"/>
      <c r="J14" s="1144"/>
      <c r="K14" s="1145"/>
      <c r="L14" s="1792"/>
      <c r="M14" s="1790" t="str">
        <f t="shared" si="0"/>
        <v/>
      </c>
      <c r="N14" s="1789"/>
      <c r="O14" s="1790" t="str">
        <f t="shared" si="1"/>
        <v/>
      </c>
      <c r="P14" s="1789"/>
      <c r="Q14" s="1790" t="str">
        <f t="shared" si="2"/>
        <v/>
      </c>
      <c r="R14" s="1789"/>
      <c r="S14" s="1790" t="str">
        <f t="shared" si="3"/>
        <v/>
      </c>
      <c r="T14" s="1789"/>
      <c r="U14" s="1790" t="str">
        <f t="shared" si="4"/>
        <v/>
      </c>
      <c r="V14" s="1789"/>
      <c r="W14" s="1790" t="str">
        <f t="shared" si="5"/>
        <v/>
      </c>
      <c r="X14" s="1418"/>
    </row>
    <row r="15" spans="1:27" ht="15" customHeight="1" x14ac:dyDescent="0.2">
      <c r="A15" s="1806"/>
      <c r="B15" s="1139"/>
      <c r="C15" s="1140"/>
      <c r="D15" s="1141"/>
      <c r="E15" s="1142"/>
      <c r="F15" s="1142"/>
      <c r="G15" s="1142"/>
      <c r="H15" s="1142"/>
      <c r="I15" s="1143"/>
      <c r="J15" s="1144"/>
      <c r="K15" s="1145"/>
      <c r="L15" s="1792"/>
      <c r="M15" s="1790" t="str">
        <f t="shared" si="0"/>
        <v/>
      </c>
      <c r="N15" s="1789"/>
      <c r="O15" s="1790" t="str">
        <f t="shared" si="1"/>
        <v/>
      </c>
      <c r="P15" s="1789"/>
      <c r="Q15" s="1790" t="str">
        <f t="shared" si="2"/>
        <v/>
      </c>
      <c r="R15" s="1789"/>
      <c r="S15" s="1790" t="str">
        <f t="shared" si="3"/>
        <v/>
      </c>
      <c r="T15" s="1789"/>
      <c r="U15" s="1790" t="str">
        <f t="shared" si="4"/>
        <v/>
      </c>
      <c r="V15" s="1789"/>
      <c r="W15" s="1790" t="str">
        <f t="shared" si="5"/>
        <v/>
      </c>
      <c r="X15" s="1418"/>
    </row>
    <row r="16" spans="1:27" ht="15" customHeight="1" x14ac:dyDescent="0.2">
      <c r="A16" s="1806"/>
      <c r="B16" s="1139"/>
      <c r="C16" s="1140"/>
      <c r="D16" s="1141"/>
      <c r="E16" s="1142"/>
      <c r="F16" s="1142"/>
      <c r="G16" s="1142"/>
      <c r="H16" s="1142"/>
      <c r="I16" s="1143"/>
      <c r="J16" s="1144"/>
      <c r="K16" s="1145"/>
      <c r="L16" s="1792"/>
      <c r="M16" s="1790" t="str">
        <f t="shared" si="0"/>
        <v/>
      </c>
      <c r="N16" s="1789"/>
      <c r="O16" s="1790" t="str">
        <f t="shared" si="1"/>
        <v/>
      </c>
      <c r="P16" s="1789"/>
      <c r="Q16" s="1790" t="str">
        <f t="shared" si="2"/>
        <v/>
      </c>
      <c r="R16" s="1789"/>
      <c r="S16" s="1790" t="str">
        <f t="shared" si="3"/>
        <v/>
      </c>
      <c r="T16" s="1789"/>
      <c r="U16" s="1790" t="str">
        <f t="shared" si="4"/>
        <v/>
      </c>
      <c r="V16" s="1789"/>
      <c r="W16" s="1790" t="str">
        <f t="shared" si="5"/>
        <v/>
      </c>
      <c r="X16" s="1418"/>
    </row>
    <row r="17" spans="1:24" ht="15" customHeight="1" x14ac:dyDescent="0.2">
      <c r="A17" s="1806"/>
      <c r="B17" s="1139"/>
      <c r="C17" s="1140"/>
      <c r="D17" s="1141"/>
      <c r="E17" s="1142"/>
      <c r="F17" s="1142"/>
      <c r="G17" s="1142"/>
      <c r="H17" s="1142"/>
      <c r="I17" s="1143"/>
      <c r="J17" s="1144"/>
      <c r="K17" s="1145"/>
      <c r="L17" s="1792"/>
      <c r="M17" s="1790" t="str">
        <f t="shared" si="0"/>
        <v/>
      </c>
      <c r="N17" s="1789"/>
      <c r="O17" s="1790" t="str">
        <f t="shared" si="1"/>
        <v/>
      </c>
      <c r="P17" s="1789"/>
      <c r="Q17" s="1790" t="str">
        <f t="shared" si="2"/>
        <v/>
      </c>
      <c r="R17" s="1789"/>
      <c r="S17" s="1790" t="str">
        <f t="shared" si="3"/>
        <v/>
      </c>
      <c r="T17" s="1789"/>
      <c r="U17" s="1790" t="str">
        <f t="shared" si="4"/>
        <v/>
      </c>
      <c r="V17" s="1789"/>
      <c r="W17" s="1790" t="str">
        <f t="shared" si="5"/>
        <v/>
      </c>
      <c r="X17" s="1418"/>
    </row>
    <row r="18" spans="1:24" ht="15" customHeight="1" x14ac:dyDescent="0.2">
      <c r="A18" s="1806"/>
      <c r="B18" s="1139"/>
      <c r="C18" s="1140"/>
      <c r="D18" s="1141"/>
      <c r="E18" s="1142"/>
      <c r="F18" s="1142"/>
      <c r="G18" s="1142"/>
      <c r="H18" s="1142"/>
      <c r="I18" s="1143"/>
      <c r="J18" s="1144"/>
      <c r="K18" s="1145"/>
      <c r="L18" s="1792"/>
      <c r="M18" s="1790" t="str">
        <f t="shared" si="0"/>
        <v/>
      </c>
      <c r="N18" s="1789"/>
      <c r="O18" s="1790" t="str">
        <f t="shared" si="1"/>
        <v/>
      </c>
      <c r="P18" s="1789"/>
      <c r="Q18" s="1790" t="str">
        <f t="shared" si="2"/>
        <v/>
      </c>
      <c r="R18" s="1789"/>
      <c r="S18" s="1790" t="str">
        <f t="shared" si="3"/>
        <v/>
      </c>
      <c r="T18" s="1789"/>
      <c r="U18" s="1790" t="str">
        <f t="shared" si="4"/>
        <v/>
      </c>
      <c r="V18" s="1789"/>
      <c r="W18" s="1790" t="str">
        <f t="shared" si="5"/>
        <v/>
      </c>
      <c r="X18" s="1418"/>
    </row>
    <row r="19" spans="1:24" ht="15" customHeight="1" x14ac:dyDescent="0.2">
      <c r="A19" s="1821" t="s">
        <v>1678</v>
      </c>
      <c r="B19" s="1139"/>
      <c r="C19" s="1140"/>
      <c r="D19" s="1141"/>
      <c r="E19" s="1142"/>
      <c r="F19" s="1142"/>
      <c r="G19" s="1142"/>
      <c r="H19" s="1142"/>
      <c r="I19" s="1143"/>
      <c r="J19" s="1144"/>
      <c r="K19" s="1145"/>
      <c r="L19" s="1792"/>
      <c r="M19" s="1790" t="str">
        <f t="shared" si="0"/>
        <v/>
      </c>
      <c r="N19" s="1789"/>
      <c r="O19" s="1790" t="str">
        <f t="shared" si="1"/>
        <v/>
      </c>
      <c r="P19" s="1789"/>
      <c r="Q19" s="1790" t="str">
        <f t="shared" ref="Q19:Q27" si="6">IF(ISERROR(IF(OR(F19,J19,K19)="", "", IF(J19="",F19*K19,F19*J19))),"",IF(OR(F19,J19,K19)="", "", IF(J19="",F19*K19,F19*J19)))</f>
        <v/>
      </c>
      <c r="R19" s="1789"/>
      <c r="S19" s="1790" t="str">
        <f t="shared" si="3"/>
        <v/>
      </c>
      <c r="T19" s="1789"/>
      <c r="U19" s="1790" t="str">
        <f t="shared" si="4"/>
        <v/>
      </c>
      <c r="V19" s="1789"/>
      <c r="W19" s="1790" t="str">
        <f t="shared" si="5"/>
        <v/>
      </c>
      <c r="X19" s="1418"/>
    </row>
    <row r="20" spans="1:24" ht="15" customHeight="1" x14ac:dyDescent="0.2">
      <c r="A20" s="1820" t="s">
        <v>1679</v>
      </c>
      <c r="B20" s="1139"/>
      <c r="C20" s="1140"/>
      <c r="D20" s="1141"/>
      <c r="E20" s="1142"/>
      <c r="F20" s="1142"/>
      <c r="G20" s="1142"/>
      <c r="H20" s="1142"/>
      <c r="I20" s="1143"/>
      <c r="J20" s="1144"/>
      <c r="K20" s="1145"/>
      <c r="L20" s="1792"/>
      <c r="M20" s="1790" t="str">
        <f t="shared" si="0"/>
        <v/>
      </c>
      <c r="N20" s="1789"/>
      <c r="O20" s="1790" t="str">
        <f t="shared" si="1"/>
        <v/>
      </c>
      <c r="P20" s="1789"/>
      <c r="Q20" s="1790" t="str">
        <f t="shared" si="6"/>
        <v/>
      </c>
      <c r="R20" s="1789"/>
      <c r="S20" s="1790" t="str">
        <f t="shared" si="3"/>
        <v/>
      </c>
      <c r="T20" s="1789"/>
      <c r="U20" s="1790" t="str">
        <f t="shared" si="4"/>
        <v/>
      </c>
      <c r="V20" s="1789"/>
      <c r="W20" s="1790" t="str">
        <f t="shared" si="5"/>
        <v/>
      </c>
      <c r="X20" s="1418"/>
    </row>
    <row r="21" spans="1:24" ht="15" customHeight="1" x14ac:dyDescent="0.2">
      <c r="A21" s="1809" t="s">
        <v>1680</v>
      </c>
      <c r="B21" s="1139"/>
      <c r="C21" s="1140"/>
      <c r="D21" s="1141"/>
      <c r="E21" s="1142"/>
      <c r="F21" s="1142"/>
      <c r="G21" s="1142"/>
      <c r="H21" s="1142"/>
      <c r="I21" s="1143"/>
      <c r="J21" s="1144"/>
      <c r="K21" s="1145"/>
      <c r="L21" s="1792"/>
      <c r="M21" s="1790" t="str">
        <f t="shared" si="0"/>
        <v/>
      </c>
      <c r="N21" s="1789"/>
      <c r="O21" s="1790" t="str">
        <f t="shared" si="1"/>
        <v/>
      </c>
      <c r="P21" s="1789"/>
      <c r="Q21" s="1790" t="str">
        <f t="shared" si="6"/>
        <v/>
      </c>
      <c r="R21" s="1789"/>
      <c r="S21" s="1790" t="str">
        <f t="shared" si="3"/>
        <v/>
      </c>
      <c r="T21" s="1789"/>
      <c r="U21" s="1790" t="str">
        <f t="shared" si="4"/>
        <v/>
      </c>
      <c r="V21" s="1789"/>
      <c r="W21" s="1790" t="str">
        <f t="shared" si="5"/>
        <v/>
      </c>
      <c r="X21" s="1418"/>
    </row>
    <row r="22" spans="1:24" ht="15" customHeight="1" x14ac:dyDescent="0.2">
      <c r="A22" s="1806"/>
      <c r="B22" s="1139"/>
      <c r="C22" s="1140"/>
      <c r="D22" s="1141"/>
      <c r="E22" s="1142"/>
      <c r="F22" s="1142"/>
      <c r="G22" s="1142"/>
      <c r="H22" s="1142"/>
      <c r="I22" s="1143"/>
      <c r="J22" s="1144"/>
      <c r="K22" s="1145"/>
      <c r="L22" s="1792"/>
      <c r="M22" s="1790" t="str">
        <f t="shared" si="0"/>
        <v/>
      </c>
      <c r="N22" s="1789"/>
      <c r="O22" s="1790" t="str">
        <f t="shared" si="1"/>
        <v/>
      </c>
      <c r="P22" s="1789"/>
      <c r="Q22" s="1790" t="str">
        <f t="shared" si="6"/>
        <v/>
      </c>
      <c r="R22" s="1789"/>
      <c r="S22" s="1790" t="str">
        <f t="shared" si="3"/>
        <v/>
      </c>
      <c r="T22" s="1789"/>
      <c r="U22" s="1790" t="str">
        <f t="shared" si="4"/>
        <v/>
      </c>
      <c r="V22" s="1789"/>
      <c r="W22" s="1790" t="str">
        <f t="shared" si="5"/>
        <v/>
      </c>
      <c r="X22" s="1418"/>
    </row>
    <row r="23" spans="1:24" ht="15" customHeight="1" x14ac:dyDescent="0.2">
      <c r="A23" s="1806"/>
      <c r="B23" s="1139"/>
      <c r="C23" s="1140"/>
      <c r="D23" s="1141"/>
      <c r="E23" s="1142"/>
      <c r="F23" s="1142"/>
      <c r="G23" s="1142"/>
      <c r="H23" s="1142"/>
      <c r="I23" s="1143"/>
      <c r="J23" s="1144"/>
      <c r="K23" s="1145"/>
      <c r="L23" s="1792"/>
      <c r="M23" s="1790" t="str">
        <f t="shared" si="0"/>
        <v/>
      </c>
      <c r="N23" s="1789"/>
      <c r="O23" s="1790" t="str">
        <f t="shared" si="1"/>
        <v/>
      </c>
      <c r="P23" s="1789"/>
      <c r="Q23" s="1790" t="str">
        <f t="shared" si="6"/>
        <v/>
      </c>
      <c r="R23" s="1789"/>
      <c r="S23" s="1790" t="str">
        <f t="shared" si="3"/>
        <v/>
      </c>
      <c r="T23" s="1789"/>
      <c r="U23" s="1790" t="str">
        <f t="shared" si="4"/>
        <v/>
      </c>
      <c r="V23" s="1789"/>
      <c r="W23" s="1790" t="str">
        <f t="shared" si="5"/>
        <v/>
      </c>
      <c r="X23" s="1418"/>
    </row>
    <row r="24" spans="1:24" ht="15" customHeight="1" x14ac:dyDescent="0.2">
      <c r="A24" s="1806"/>
      <c r="B24" s="1139"/>
      <c r="C24" s="1140"/>
      <c r="D24" s="1141"/>
      <c r="E24" s="1142"/>
      <c r="F24" s="1142"/>
      <c r="G24" s="1142"/>
      <c r="H24" s="1142"/>
      <c r="I24" s="1143"/>
      <c r="J24" s="1144"/>
      <c r="K24" s="1145"/>
      <c r="L24" s="1792"/>
      <c r="M24" s="1790" t="str">
        <f t="shared" si="0"/>
        <v/>
      </c>
      <c r="N24" s="1789"/>
      <c r="O24" s="1790" t="str">
        <f t="shared" si="1"/>
        <v/>
      </c>
      <c r="P24" s="1789"/>
      <c r="Q24" s="1790" t="str">
        <f t="shared" si="6"/>
        <v/>
      </c>
      <c r="R24" s="1789"/>
      <c r="S24" s="1790" t="str">
        <f t="shared" si="3"/>
        <v/>
      </c>
      <c r="T24" s="1789"/>
      <c r="U24" s="1790" t="str">
        <f t="shared" si="4"/>
        <v/>
      </c>
      <c r="V24" s="1789"/>
      <c r="W24" s="1790" t="str">
        <f t="shared" si="5"/>
        <v/>
      </c>
      <c r="X24" s="1418"/>
    </row>
    <row r="25" spans="1:24" ht="15" customHeight="1" x14ac:dyDescent="0.2">
      <c r="A25" s="1806"/>
      <c r="B25" s="1139"/>
      <c r="C25" s="1140"/>
      <c r="D25" s="1141"/>
      <c r="E25" s="1142"/>
      <c r="F25" s="1142"/>
      <c r="G25" s="1142"/>
      <c r="H25" s="1142"/>
      <c r="I25" s="1143"/>
      <c r="J25" s="1144"/>
      <c r="K25" s="1145"/>
      <c r="L25" s="1792"/>
      <c r="M25" s="1790" t="str">
        <f t="shared" si="0"/>
        <v/>
      </c>
      <c r="N25" s="1789"/>
      <c r="O25" s="1790" t="str">
        <f t="shared" si="1"/>
        <v/>
      </c>
      <c r="P25" s="1789"/>
      <c r="Q25" s="1790" t="str">
        <f t="shared" si="6"/>
        <v/>
      </c>
      <c r="R25" s="1789"/>
      <c r="S25" s="1790" t="str">
        <f t="shared" si="3"/>
        <v/>
      </c>
      <c r="T25" s="1789"/>
      <c r="U25" s="1790" t="str">
        <f t="shared" si="4"/>
        <v/>
      </c>
      <c r="V25" s="1789"/>
      <c r="W25" s="1790" t="str">
        <f t="shared" si="5"/>
        <v/>
      </c>
      <c r="X25" s="1418"/>
    </row>
    <row r="26" spans="1:24" ht="15" customHeight="1" x14ac:dyDescent="0.2">
      <c r="A26" s="1806"/>
      <c r="B26" s="1139"/>
      <c r="C26" s="1140"/>
      <c r="D26" s="1141"/>
      <c r="E26" s="1142"/>
      <c r="F26" s="1142"/>
      <c r="G26" s="1142"/>
      <c r="H26" s="1142"/>
      <c r="I26" s="1143"/>
      <c r="J26" s="1144"/>
      <c r="K26" s="1145"/>
      <c r="L26" s="1792"/>
      <c r="M26" s="1790" t="str">
        <f t="shared" si="0"/>
        <v/>
      </c>
      <c r="N26" s="1789"/>
      <c r="O26" s="1790" t="str">
        <f t="shared" si="1"/>
        <v/>
      </c>
      <c r="P26" s="1789"/>
      <c r="Q26" s="1790" t="str">
        <f t="shared" si="6"/>
        <v/>
      </c>
      <c r="R26" s="1789"/>
      <c r="S26" s="1790" t="str">
        <f t="shared" si="3"/>
        <v/>
      </c>
      <c r="T26" s="1789"/>
      <c r="U26" s="1790" t="str">
        <f t="shared" si="4"/>
        <v/>
      </c>
      <c r="V26" s="1789"/>
      <c r="W26" s="1790" t="str">
        <f t="shared" si="5"/>
        <v/>
      </c>
      <c r="X26" s="1418"/>
    </row>
    <row r="27" spans="1:24" ht="15" customHeight="1" x14ac:dyDescent="0.2">
      <c r="A27" s="1806"/>
      <c r="B27" s="1139"/>
      <c r="C27" s="1140"/>
      <c r="D27" s="1141"/>
      <c r="E27" s="1142"/>
      <c r="F27" s="1142"/>
      <c r="G27" s="1142"/>
      <c r="H27" s="1142"/>
      <c r="I27" s="1143"/>
      <c r="J27" s="1144"/>
      <c r="K27" s="1145"/>
      <c r="L27" s="1792"/>
      <c r="M27" s="1790" t="str">
        <f t="shared" si="0"/>
        <v/>
      </c>
      <c r="N27" s="1789"/>
      <c r="O27" s="1790" t="str">
        <f t="shared" si="1"/>
        <v/>
      </c>
      <c r="P27" s="1789"/>
      <c r="Q27" s="1790" t="str">
        <f t="shared" si="6"/>
        <v/>
      </c>
      <c r="R27" s="1789"/>
      <c r="S27" s="1790" t="str">
        <f t="shared" si="3"/>
        <v/>
      </c>
      <c r="T27" s="1789"/>
      <c r="U27" s="1790" t="str">
        <f t="shared" si="4"/>
        <v/>
      </c>
      <c r="V27" s="1789"/>
      <c r="W27" s="1790" t="str">
        <f t="shared" si="5"/>
        <v/>
      </c>
      <c r="X27" s="1418"/>
    </row>
    <row r="28" spans="1:24" ht="15" customHeight="1" thickBot="1" x14ac:dyDescent="0.25">
      <c r="A28" s="1806"/>
      <c r="B28" s="1139"/>
      <c r="C28" s="1140"/>
      <c r="D28" s="1141"/>
      <c r="E28" s="1142"/>
      <c r="F28" s="1142"/>
      <c r="G28" s="1142"/>
      <c r="H28" s="1142"/>
      <c r="I28" s="1143"/>
      <c r="J28" s="1144"/>
      <c r="K28" s="1147"/>
      <c r="L28" s="1793"/>
      <c r="M28" s="1794" t="str">
        <f t="shared" si="0"/>
        <v/>
      </c>
      <c r="N28" s="1795"/>
      <c r="O28" s="1794" t="str">
        <f t="shared" si="1"/>
        <v/>
      </c>
      <c r="P28" s="1795"/>
      <c r="Q28" s="1794" t="str">
        <f>IF(ISERROR(IF(OR(F28,J28,K28)="", "", IF(J28="",F28*K28,F28*J28))),"",IF(OR(F28,J28,K28)="", "", IF(J28="",F28*K28,F28*J28)))</f>
        <v/>
      </c>
      <c r="R28" s="1795"/>
      <c r="S28" s="1794" t="str">
        <f>IF(ISERROR(IF(OR(G28,J28,K28)="", "", IF(J28="",G28*K28,G28*J28))),"",IF(OR(G28,J28,K28)="", "", IF(J28="",G28*K28,G28*J28)))</f>
        <v/>
      </c>
      <c r="T28" s="1795"/>
      <c r="U28" s="1794" t="str">
        <f>IF(ISERROR(IF(OR(H28,J28,K28)="", "", IF(J28="",H28*K28,H28*J28))),"",IF(OR(H28,J28,K28)="", "", IF(J28="",H28*K28,H28*J28)))</f>
        <v/>
      </c>
      <c r="V28" s="1795"/>
      <c r="W28" s="1794" t="str">
        <f>IF(ISERROR(IF(OR(I28,J28,K28)="", "", IF(J28="",I28*K28,I28*J28))),"",IF(OR(I28,J28,K28)="", "", IF(J28="",I28*K28,I28*J28)))</f>
        <v/>
      </c>
      <c r="X28" s="1800"/>
    </row>
    <row r="29" spans="1:24" ht="15" customHeight="1" thickBot="1" x14ac:dyDescent="0.25">
      <c r="A29" s="1807"/>
      <c r="B29" s="2801" t="s">
        <v>706</v>
      </c>
      <c r="C29" s="2802"/>
      <c r="D29" s="2802"/>
      <c r="E29" s="2802"/>
      <c r="F29" s="2802"/>
      <c r="G29" s="2802"/>
      <c r="H29" s="2802"/>
      <c r="I29" s="2803"/>
      <c r="J29" s="1737">
        <f>SUM(J11:J28)</f>
        <v>0</v>
      </c>
      <c r="K29" s="1738">
        <f>SUM(K11:K28)</f>
        <v>0</v>
      </c>
      <c r="L29" s="1739" t="s">
        <v>707</v>
      </c>
      <c r="M29" s="1740">
        <f>SUM(L11:M28)</f>
        <v>0</v>
      </c>
      <c r="N29" s="1741" t="s">
        <v>708</v>
      </c>
      <c r="O29" s="1740">
        <f>SUM(N11:O28)</f>
        <v>0</v>
      </c>
      <c r="P29" s="1741" t="s">
        <v>709</v>
      </c>
      <c r="Q29" s="1740">
        <f>SUM(P11:Q28)</f>
        <v>0</v>
      </c>
      <c r="R29" s="1741" t="s">
        <v>710</v>
      </c>
      <c r="S29" s="1740">
        <f>SUM(R11:S28)</f>
        <v>0</v>
      </c>
      <c r="T29" s="1741" t="s">
        <v>711</v>
      </c>
      <c r="U29" s="1740">
        <f>SUM(T11:U28)</f>
        <v>0</v>
      </c>
      <c r="V29" s="1741" t="s">
        <v>712</v>
      </c>
      <c r="W29" s="1742">
        <f>SUM(V11:W28)</f>
        <v>0</v>
      </c>
      <c r="X29" s="1148"/>
    </row>
    <row r="30" spans="1:24" ht="15" customHeight="1" thickTop="1" x14ac:dyDescent="0.2">
      <c r="A30" s="1810"/>
      <c r="B30" s="1149"/>
      <c r="C30" s="1150"/>
      <c r="D30" s="1438"/>
      <c r="E30" s="1439"/>
      <c r="F30" s="1439"/>
      <c r="G30" s="1439"/>
      <c r="H30" s="1439"/>
      <c r="I30" s="1440"/>
      <c r="J30" s="1441"/>
      <c r="K30" s="1442"/>
      <c r="L30" s="1815"/>
      <c r="M30" s="1816" t="str">
        <f>IF(ISERROR(IF(OR(D30,J30,K30)="", "", IF(J30="",D30*K30,D30*J30))),"",IF(OR(D30,J30,K30)="", "", IF(J30="",D30*K30,D30*J30)))</f>
        <v/>
      </c>
      <c r="N30" s="1817"/>
      <c r="O30" s="1816" t="str">
        <f>IF(ISERROR(IF(OR(E30,J30,K30)="", "", IF(J30="",E30*K30,E30*J30))),"",IF(OR(E30,J30,K30)="", "", IF(J30="",E30*K30,E30*J30)))</f>
        <v/>
      </c>
      <c r="P30" s="1817"/>
      <c r="Q30" s="1816" t="str">
        <f>IF(ISERROR(IF(OR(F30,J30,K30)="", "", IF(J30="",F30*K30,F30*J30))),"",IF(OR(F30,J30,K30)="", "", IF(J30="",F30*K30,F30*J30)))</f>
        <v/>
      </c>
      <c r="R30" s="1817"/>
      <c r="S30" s="1816" t="str">
        <f>IF(ISERROR(IF(OR(G30,J30,K30)="", "", IF(J30="",G30*K30,G30*J30))),"",IF(OR(G30,J30,K30)="", "", IF(J30="",G30*K30,G30*J30)))</f>
        <v/>
      </c>
      <c r="T30" s="1817"/>
      <c r="U30" s="1816" t="str">
        <f>IF(ISERROR(IF(OR(H30,J30,K30)="", "", IF(J30="",H30*K30,H30*J30))),"",IF(OR(H30,J30,K30)="", "", IF(J30="",H30*K30,H30*J30)))</f>
        <v/>
      </c>
      <c r="V30" s="1817"/>
      <c r="W30" s="1816" t="str">
        <f>IF(ISERROR(IF(OR(I30,J30,K30)="", "", IF(J30="",I30*K30,I30*J30))),"",IF(OR(I30,J30,K30)="", "", IF(J30="",I30*K30,I30*J30)))</f>
        <v/>
      </c>
      <c r="X30" s="1151"/>
    </row>
    <row r="31" spans="1:24" ht="15" customHeight="1" x14ac:dyDescent="0.2">
      <c r="A31" s="1806"/>
      <c r="B31" s="1139"/>
      <c r="C31" s="1140"/>
      <c r="D31" s="1433"/>
      <c r="E31" s="1434"/>
      <c r="F31" s="1434"/>
      <c r="G31" s="1434"/>
      <c r="H31" s="1142"/>
      <c r="I31" s="1143"/>
      <c r="J31" s="1436"/>
      <c r="K31" s="1437"/>
      <c r="L31" s="1789"/>
      <c r="M31" s="1791" t="str">
        <f>IF(ISERROR(IF(OR(D31,J31,K31)="", "", IF(J31="",D31*K31,D31*J31))),"",IF(OR(D31,J31,K31)="", "", IF(J31="",D31*K31,D31*J31)))</f>
        <v/>
      </c>
      <c r="N31" s="1818"/>
      <c r="O31" s="1791" t="str">
        <f>IF(ISERROR(IF(OR(E31,J31,K31)="", "", IF(J31="",E31*K31,E31*J31))),"",IF(OR(E31,J31,K31)="", "", IF(J31="",E31*K31,E31*J31)))</f>
        <v/>
      </c>
      <c r="P31" s="1818"/>
      <c r="Q31" s="1791" t="str">
        <f>IF(ISERROR(IF(OR(F31,J31,K31)="", "", IF(J31="",F31*K31,F31*J31))),"",IF(OR(F31,J31,K31)="", "", IF(J31="",F31*K31,F31*J31)))</f>
        <v/>
      </c>
      <c r="R31" s="1818"/>
      <c r="S31" s="1791" t="str">
        <f>IF(ISERROR(IF(OR(G31,J31,K31)="", "", IF(J31="",G31*K31,G31*J31))),"",IF(OR(G31,J31,K31)="", "", IF(J31="",G31*K31,G31*J31)))</f>
        <v/>
      </c>
      <c r="T31" s="1818"/>
      <c r="U31" s="1791" t="str">
        <f>IF(ISERROR(IF(OR(H31,J31,K31)="", "", IF(J31="",H31*K31,H31*J31))),"",IF(OR(H31,J31,K31)="", "", IF(J31="",H31*K31,H31*J31)))</f>
        <v/>
      </c>
      <c r="V31" s="1818"/>
      <c r="W31" s="1791" t="str">
        <f>IF(ISERROR(IF(OR(I31,J31,K31)="", "", IF(J31="",I31*K31,I31*J31))),"",IF(OR(I31,J31,K31)="", "", IF(J31="",I31*K31,I31*J31)))</f>
        <v/>
      </c>
      <c r="X31" s="1152"/>
    </row>
    <row r="32" spans="1:24" ht="15" customHeight="1" x14ac:dyDescent="0.2">
      <c r="A32" s="1806"/>
      <c r="B32" s="1139"/>
      <c r="C32" s="1140"/>
      <c r="D32" s="1433"/>
      <c r="E32" s="1434"/>
      <c r="F32" s="1434"/>
      <c r="G32" s="1434"/>
      <c r="H32" s="1142"/>
      <c r="I32" s="1143"/>
      <c r="J32" s="1436"/>
      <c r="K32" s="1437"/>
      <c r="L32" s="1789"/>
      <c r="M32" s="1791" t="str">
        <f t="shared" ref="M32:M61" si="7">IF(ISERROR(IF(OR(D32,J32,K32)="", "", IF(J32="",D32*K32,D32*J32))),"",IF(OR(D32,J32,K32)="", "", IF(J32="",D32*K32,D32*J32)))</f>
        <v/>
      </c>
      <c r="N32" s="1818"/>
      <c r="O32" s="1791" t="str">
        <f t="shared" ref="O32:O61" si="8">IF(ISERROR(IF(OR(E32,J32,K32)="", "", IF(J32="",E32*K32,E32*J32))),"",IF(OR(E32,J32,K32)="", "", IF(J32="",E32*K32,E32*J32)))</f>
        <v/>
      </c>
      <c r="P32" s="1818"/>
      <c r="Q32" s="1791" t="str">
        <f t="shared" ref="Q32:Q61" si="9">IF(ISERROR(IF(OR(F32,J32,K32)="", "", IF(J32="",F32*K32,F32*J32))),"",IF(OR(F32,J32,K32)="", "", IF(J32="",F32*K32,F32*J32)))</f>
        <v/>
      </c>
      <c r="R32" s="1818"/>
      <c r="S32" s="1791" t="str">
        <f t="shared" ref="S32:S61" si="10">IF(ISERROR(IF(OR(G32,J32,K32)="", "", IF(J32="",G32*K32,G32*J32))),"",IF(OR(G32,J32,K32)="", "", IF(J32="",G32*K32,G32*J32)))</f>
        <v/>
      </c>
      <c r="T32" s="1818"/>
      <c r="U32" s="1791" t="str">
        <f t="shared" ref="U32:U61" si="11">IF(ISERROR(IF(OR(H32,J32,K32)="", "", IF(J32="",H32*K32,H32*J32))),"",IF(OR(H32,J32,K32)="", "", IF(J32="",H32*K32,H32*J32)))</f>
        <v/>
      </c>
      <c r="V32" s="1818"/>
      <c r="W32" s="1791" t="str">
        <f t="shared" ref="W32:W61" si="12">IF(ISERROR(IF(OR(I32,J32,K32)="", "", IF(J32="",I32*K32,I32*J32))),"",IF(OR(I32,J32,K32)="", "", IF(J32="",I32*K32,I32*J32)))</f>
        <v/>
      </c>
      <c r="X32" s="1152"/>
    </row>
    <row r="33" spans="1:24" ht="15" customHeight="1" x14ac:dyDescent="0.2">
      <c r="A33" s="1806"/>
      <c r="B33" s="1139"/>
      <c r="C33" s="1140"/>
      <c r="D33" s="1433"/>
      <c r="E33" s="1434"/>
      <c r="F33" s="1434"/>
      <c r="G33" s="1434"/>
      <c r="H33" s="1142"/>
      <c r="I33" s="1143"/>
      <c r="J33" s="1436"/>
      <c r="K33" s="1437"/>
      <c r="L33" s="1789"/>
      <c r="M33" s="1791" t="str">
        <f t="shared" si="7"/>
        <v/>
      </c>
      <c r="N33" s="1818"/>
      <c r="O33" s="1791" t="str">
        <f t="shared" si="8"/>
        <v/>
      </c>
      <c r="P33" s="1818"/>
      <c r="Q33" s="1791" t="str">
        <f t="shared" si="9"/>
        <v/>
      </c>
      <c r="R33" s="1818"/>
      <c r="S33" s="1791" t="str">
        <f t="shared" si="10"/>
        <v/>
      </c>
      <c r="T33" s="1818"/>
      <c r="U33" s="1791" t="str">
        <f t="shared" si="11"/>
        <v/>
      </c>
      <c r="V33" s="1818"/>
      <c r="W33" s="1791" t="str">
        <f t="shared" si="12"/>
        <v/>
      </c>
      <c r="X33" s="1152"/>
    </row>
    <row r="34" spans="1:24" ht="15" customHeight="1" x14ac:dyDescent="0.2">
      <c r="A34" s="1806"/>
      <c r="B34" s="1139"/>
      <c r="C34" s="1140"/>
      <c r="D34" s="1433"/>
      <c r="E34" s="1434"/>
      <c r="F34" s="1434"/>
      <c r="G34" s="1434"/>
      <c r="H34" s="1142"/>
      <c r="I34" s="1143"/>
      <c r="J34" s="1436"/>
      <c r="K34" s="1437"/>
      <c r="L34" s="1789"/>
      <c r="M34" s="1791" t="str">
        <f t="shared" si="7"/>
        <v/>
      </c>
      <c r="N34" s="1818"/>
      <c r="O34" s="1791" t="str">
        <f t="shared" si="8"/>
        <v/>
      </c>
      <c r="P34" s="1818"/>
      <c r="Q34" s="1791" t="str">
        <f t="shared" si="9"/>
        <v/>
      </c>
      <c r="R34" s="1818"/>
      <c r="S34" s="1791" t="str">
        <f t="shared" si="10"/>
        <v/>
      </c>
      <c r="T34" s="1818"/>
      <c r="U34" s="1791" t="str">
        <f t="shared" si="11"/>
        <v/>
      </c>
      <c r="V34" s="1818"/>
      <c r="W34" s="1791" t="str">
        <f t="shared" si="12"/>
        <v/>
      </c>
      <c r="X34" s="1152"/>
    </row>
    <row r="35" spans="1:24" ht="15" customHeight="1" x14ac:dyDescent="0.2">
      <c r="A35" s="1806"/>
      <c r="B35" s="1139"/>
      <c r="C35" s="1140"/>
      <c r="D35" s="1433"/>
      <c r="E35" s="1434"/>
      <c r="F35" s="1434"/>
      <c r="G35" s="1434"/>
      <c r="H35" s="1142"/>
      <c r="I35" s="1143"/>
      <c r="J35" s="1436"/>
      <c r="K35" s="1437"/>
      <c r="L35" s="1789"/>
      <c r="M35" s="1791" t="str">
        <f t="shared" si="7"/>
        <v/>
      </c>
      <c r="N35" s="1818"/>
      <c r="O35" s="1791" t="str">
        <f t="shared" si="8"/>
        <v/>
      </c>
      <c r="P35" s="1818"/>
      <c r="Q35" s="1791" t="str">
        <f t="shared" si="9"/>
        <v/>
      </c>
      <c r="R35" s="1818"/>
      <c r="S35" s="1791" t="str">
        <f t="shared" si="10"/>
        <v/>
      </c>
      <c r="T35" s="1818"/>
      <c r="U35" s="1791" t="str">
        <f t="shared" si="11"/>
        <v/>
      </c>
      <c r="V35" s="1818"/>
      <c r="W35" s="1791" t="str">
        <f t="shared" si="12"/>
        <v/>
      </c>
      <c r="X35" s="1152"/>
    </row>
    <row r="36" spans="1:24" ht="15" customHeight="1" x14ac:dyDescent="0.2">
      <c r="A36" s="1806"/>
      <c r="B36" s="1139"/>
      <c r="C36" s="1140"/>
      <c r="D36" s="1433"/>
      <c r="E36" s="1434"/>
      <c r="F36" s="1434"/>
      <c r="G36" s="1434"/>
      <c r="H36" s="1142"/>
      <c r="I36" s="1143"/>
      <c r="J36" s="1436"/>
      <c r="K36" s="1437"/>
      <c r="L36" s="1789"/>
      <c r="M36" s="1791" t="str">
        <f t="shared" si="7"/>
        <v/>
      </c>
      <c r="N36" s="1818"/>
      <c r="O36" s="1791" t="str">
        <f t="shared" si="8"/>
        <v/>
      </c>
      <c r="P36" s="1818"/>
      <c r="Q36" s="1791" t="str">
        <f t="shared" si="9"/>
        <v/>
      </c>
      <c r="R36" s="1818"/>
      <c r="S36" s="1791" t="str">
        <f t="shared" si="10"/>
        <v/>
      </c>
      <c r="T36" s="1818"/>
      <c r="U36" s="1791" t="str">
        <f t="shared" si="11"/>
        <v/>
      </c>
      <c r="V36" s="1818"/>
      <c r="W36" s="1791" t="str">
        <f t="shared" si="12"/>
        <v/>
      </c>
      <c r="X36" s="1152"/>
    </row>
    <row r="37" spans="1:24" ht="15" customHeight="1" x14ac:dyDescent="0.2">
      <c r="A37" s="1806"/>
      <c r="B37" s="1139"/>
      <c r="C37" s="1140"/>
      <c r="D37" s="1433"/>
      <c r="E37" s="1434"/>
      <c r="F37" s="1434"/>
      <c r="G37" s="1434"/>
      <c r="H37" s="1142"/>
      <c r="I37" s="1143"/>
      <c r="J37" s="1436"/>
      <c r="K37" s="1437"/>
      <c r="L37" s="1789"/>
      <c r="M37" s="1791" t="str">
        <f t="shared" si="7"/>
        <v/>
      </c>
      <c r="N37" s="1818"/>
      <c r="O37" s="1791" t="str">
        <f t="shared" si="8"/>
        <v/>
      </c>
      <c r="P37" s="1818"/>
      <c r="Q37" s="1791" t="str">
        <f t="shared" si="9"/>
        <v/>
      </c>
      <c r="R37" s="1818"/>
      <c r="S37" s="1791" t="str">
        <f t="shared" si="10"/>
        <v/>
      </c>
      <c r="T37" s="1818"/>
      <c r="U37" s="1791" t="str">
        <f t="shared" si="11"/>
        <v/>
      </c>
      <c r="V37" s="1818"/>
      <c r="W37" s="1791" t="str">
        <f t="shared" si="12"/>
        <v/>
      </c>
      <c r="X37" s="1152"/>
    </row>
    <row r="38" spans="1:24" ht="15" customHeight="1" x14ac:dyDescent="0.2">
      <c r="A38" s="1806"/>
      <c r="B38" s="1139"/>
      <c r="C38" s="1140"/>
      <c r="D38" s="1433"/>
      <c r="E38" s="1434"/>
      <c r="F38" s="1434"/>
      <c r="G38" s="1434"/>
      <c r="H38" s="1142"/>
      <c r="I38" s="1143"/>
      <c r="J38" s="1436"/>
      <c r="K38" s="1437"/>
      <c r="L38" s="1789"/>
      <c r="M38" s="1791" t="str">
        <f t="shared" si="7"/>
        <v/>
      </c>
      <c r="N38" s="1818"/>
      <c r="O38" s="1791" t="str">
        <f t="shared" si="8"/>
        <v/>
      </c>
      <c r="P38" s="1818"/>
      <c r="Q38" s="1791" t="str">
        <f t="shared" si="9"/>
        <v/>
      </c>
      <c r="R38" s="1818"/>
      <c r="S38" s="1791" t="str">
        <f t="shared" si="10"/>
        <v/>
      </c>
      <c r="T38" s="1818"/>
      <c r="U38" s="1791" t="str">
        <f t="shared" si="11"/>
        <v/>
      </c>
      <c r="V38" s="1818"/>
      <c r="W38" s="1791" t="str">
        <f t="shared" si="12"/>
        <v/>
      </c>
      <c r="X38" s="1152"/>
    </row>
    <row r="39" spans="1:24" ht="15" customHeight="1" x14ac:dyDescent="0.2">
      <c r="A39" s="1806"/>
      <c r="B39" s="1139"/>
      <c r="C39" s="1140"/>
      <c r="D39" s="1433"/>
      <c r="E39" s="1434"/>
      <c r="F39" s="1434"/>
      <c r="G39" s="1434"/>
      <c r="H39" s="1142"/>
      <c r="I39" s="1143"/>
      <c r="J39" s="1436"/>
      <c r="K39" s="1437"/>
      <c r="L39" s="1789"/>
      <c r="M39" s="1791" t="str">
        <f t="shared" si="7"/>
        <v/>
      </c>
      <c r="N39" s="1818"/>
      <c r="O39" s="1791" t="str">
        <f t="shared" si="8"/>
        <v/>
      </c>
      <c r="P39" s="1818"/>
      <c r="Q39" s="1791" t="str">
        <f t="shared" si="9"/>
        <v/>
      </c>
      <c r="R39" s="1818"/>
      <c r="S39" s="1791" t="str">
        <f t="shared" si="10"/>
        <v/>
      </c>
      <c r="T39" s="1818"/>
      <c r="U39" s="1791" t="str">
        <f t="shared" si="11"/>
        <v/>
      </c>
      <c r="V39" s="1818"/>
      <c r="W39" s="1791" t="str">
        <f t="shared" si="12"/>
        <v/>
      </c>
      <c r="X39" s="1152"/>
    </row>
    <row r="40" spans="1:24" ht="15" customHeight="1" x14ac:dyDescent="0.2">
      <c r="A40" s="1806"/>
      <c r="B40" s="1139"/>
      <c r="C40" s="1140"/>
      <c r="D40" s="1433"/>
      <c r="E40" s="1434"/>
      <c r="F40" s="1434"/>
      <c r="G40" s="1434"/>
      <c r="H40" s="1142"/>
      <c r="I40" s="1143"/>
      <c r="J40" s="1436"/>
      <c r="K40" s="1437"/>
      <c r="L40" s="1789"/>
      <c r="M40" s="1791" t="str">
        <f t="shared" si="7"/>
        <v/>
      </c>
      <c r="N40" s="1818"/>
      <c r="O40" s="1791" t="str">
        <f t="shared" si="8"/>
        <v/>
      </c>
      <c r="P40" s="1818"/>
      <c r="Q40" s="1791" t="str">
        <f t="shared" si="9"/>
        <v/>
      </c>
      <c r="R40" s="1818"/>
      <c r="S40" s="1791" t="str">
        <f t="shared" si="10"/>
        <v/>
      </c>
      <c r="T40" s="1818"/>
      <c r="U40" s="1791" t="str">
        <f t="shared" si="11"/>
        <v/>
      </c>
      <c r="V40" s="1818"/>
      <c r="W40" s="1791" t="str">
        <f t="shared" si="12"/>
        <v/>
      </c>
      <c r="X40" s="1152"/>
    </row>
    <row r="41" spans="1:24" ht="15" customHeight="1" x14ac:dyDescent="0.2">
      <c r="A41" s="1806"/>
      <c r="B41" s="1139"/>
      <c r="C41" s="1140"/>
      <c r="D41" s="1433"/>
      <c r="E41" s="1434"/>
      <c r="F41" s="1434"/>
      <c r="G41" s="1434"/>
      <c r="H41" s="1142"/>
      <c r="I41" s="1143"/>
      <c r="J41" s="1436"/>
      <c r="K41" s="1437"/>
      <c r="L41" s="1789"/>
      <c r="M41" s="1791" t="str">
        <f t="shared" si="7"/>
        <v/>
      </c>
      <c r="N41" s="1818"/>
      <c r="O41" s="1791" t="str">
        <f t="shared" si="8"/>
        <v/>
      </c>
      <c r="P41" s="1818"/>
      <c r="Q41" s="1791" t="str">
        <f t="shared" si="9"/>
        <v/>
      </c>
      <c r="R41" s="1818"/>
      <c r="S41" s="1791" t="str">
        <f t="shared" si="10"/>
        <v/>
      </c>
      <c r="T41" s="1818"/>
      <c r="U41" s="1791" t="str">
        <f t="shared" si="11"/>
        <v/>
      </c>
      <c r="V41" s="1818"/>
      <c r="W41" s="1791" t="str">
        <f t="shared" si="12"/>
        <v/>
      </c>
      <c r="X41" s="1152"/>
    </row>
    <row r="42" spans="1:24" ht="15" customHeight="1" x14ac:dyDescent="0.2">
      <c r="A42" s="1806"/>
      <c r="B42" s="1139"/>
      <c r="C42" s="1140"/>
      <c r="D42" s="1433"/>
      <c r="E42" s="1434"/>
      <c r="F42" s="1434"/>
      <c r="G42" s="1434"/>
      <c r="H42" s="1142"/>
      <c r="I42" s="1143"/>
      <c r="J42" s="1436"/>
      <c r="K42" s="1437"/>
      <c r="L42" s="1789"/>
      <c r="M42" s="1791" t="str">
        <f t="shared" si="7"/>
        <v/>
      </c>
      <c r="N42" s="1818"/>
      <c r="O42" s="1791" t="str">
        <f t="shared" si="8"/>
        <v/>
      </c>
      <c r="P42" s="1818"/>
      <c r="Q42" s="1791" t="str">
        <f t="shared" si="9"/>
        <v/>
      </c>
      <c r="R42" s="1818"/>
      <c r="S42" s="1791" t="str">
        <f t="shared" si="10"/>
        <v/>
      </c>
      <c r="T42" s="1818"/>
      <c r="U42" s="1791" t="str">
        <f t="shared" si="11"/>
        <v/>
      </c>
      <c r="V42" s="1818"/>
      <c r="W42" s="1791" t="str">
        <f t="shared" si="12"/>
        <v/>
      </c>
      <c r="X42" s="1152"/>
    </row>
    <row r="43" spans="1:24" ht="15" customHeight="1" x14ac:dyDescent="0.2">
      <c r="A43" s="1806"/>
      <c r="B43" s="1139"/>
      <c r="C43" s="1140"/>
      <c r="D43" s="1141"/>
      <c r="E43" s="1142"/>
      <c r="F43" s="1142"/>
      <c r="G43" s="1142"/>
      <c r="H43" s="1142"/>
      <c r="I43" s="1143"/>
      <c r="J43" s="1144"/>
      <c r="K43" s="1145"/>
      <c r="L43" s="1789"/>
      <c r="M43" s="1791" t="str">
        <f t="shared" si="7"/>
        <v/>
      </c>
      <c r="N43" s="1818"/>
      <c r="O43" s="1791" t="str">
        <f t="shared" si="8"/>
        <v/>
      </c>
      <c r="P43" s="1818"/>
      <c r="Q43" s="1791" t="str">
        <f t="shared" si="9"/>
        <v/>
      </c>
      <c r="R43" s="1818"/>
      <c r="S43" s="1791" t="str">
        <f t="shared" si="10"/>
        <v/>
      </c>
      <c r="T43" s="1818"/>
      <c r="U43" s="1791" t="str">
        <f t="shared" si="11"/>
        <v/>
      </c>
      <c r="V43" s="1818"/>
      <c r="W43" s="1791" t="str">
        <f t="shared" si="12"/>
        <v/>
      </c>
      <c r="X43" s="1152"/>
    </row>
    <row r="44" spans="1:24" ht="15" customHeight="1" x14ac:dyDescent="0.2">
      <c r="A44" s="1806"/>
      <c r="B44" s="1139"/>
      <c r="C44" s="1140"/>
      <c r="D44" s="1141"/>
      <c r="E44" s="1142"/>
      <c r="F44" s="1142"/>
      <c r="G44" s="1142"/>
      <c r="H44" s="1142"/>
      <c r="I44" s="1143"/>
      <c r="J44" s="1144"/>
      <c r="K44" s="1145"/>
      <c r="L44" s="1789"/>
      <c r="M44" s="1791" t="str">
        <f t="shared" si="7"/>
        <v/>
      </c>
      <c r="N44" s="1818"/>
      <c r="O44" s="1791" t="str">
        <f t="shared" si="8"/>
        <v/>
      </c>
      <c r="P44" s="1818"/>
      <c r="Q44" s="1791" t="str">
        <f t="shared" si="9"/>
        <v/>
      </c>
      <c r="R44" s="1818"/>
      <c r="S44" s="1791" t="str">
        <f t="shared" si="10"/>
        <v/>
      </c>
      <c r="T44" s="1818"/>
      <c r="U44" s="1791" t="str">
        <f t="shared" si="11"/>
        <v/>
      </c>
      <c r="V44" s="1818"/>
      <c r="W44" s="1791" t="str">
        <f t="shared" si="12"/>
        <v/>
      </c>
      <c r="X44" s="1152"/>
    </row>
    <row r="45" spans="1:24" ht="15" customHeight="1" x14ac:dyDescent="0.2">
      <c r="A45" s="1806"/>
      <c r="B45" s="1139"/>
      <c r="C45" s="1140"/>
      <c r="D45" s="1141"/>
      <c r="E45" s="1142"/>
      <c r="F45" s="1142"/>
      <c r="G45" s="1142"/>
      <c r="H45" s="1142"/>
      <c r="I45" s="1143"/>
      <c r="J45" s="1144"/>
      <c r="K45" s="1145"/>
      <c r="L45" s="1789"/>
      <c r="M45" s="1791" t="str">
        <f t="shared" si="7"/>
        <v/>
      </c>
      <c r="N45" s="1818"/>
      <c r="O45" s="1791" t="str">
        <f t="shared" si="8"/>
        <v/>
      </c>
      <c r="P45" s="1818"/>
      <c r="Q45" s="1791" t="str">
        <f t="shared" si="9"/>
        <v/>
      </c>
      <c r="R45" s="1818"/>
      <c r="S45" s="1791" t="str">
        <f t="shared" si="10"/>
        <v/>
      </c>
      <c r="T45" s="1818"/>
      <c r="U45" s="1791" t="str">
        <f t="shared" si="11"/>
        <v/>
      </c>
      <c r="V45" s="1818"/>
      <c r="W45" s="1791" t="str">
        <f t="shared" si="12"/>
        <v/>
      </c>
      <c r="X45" s="1152"/>
    </row>
    <row r="46" spans="1:24" ht="15" customHeight="1" x14ac:dyDescent="0.2">
      <c r="A46" s="1806"/>
      <c r="B46" s="1139"/>
      <c r="C46" s="1140"/>
      <c r="D46" s="1141"/>
      <c r="E46" s="1142"/>
      <c r="F46" s="1142"/>
      <c r="G46" s="1142"/>
      <c r="H46" s="1142"/>
      <c r="I46" s="1143"/>
      <c r="J46" s="1144"/>
      <c r="K46" s="1145"/>
      <c r="L46" s="1789"/>
      <c r="M46" s="1791" t="str">
        <f t="shared" si="7"/>
        <v/>
      </c>
      <c r="N46" s="1818"/>
      <c r="O46" s="1791" t="str">
        <f t="shared" si="8"/>
        <v/>
      </c>
      <c r="P46" s="1818"/>
      <c r="Q46" s="1791" t="str">
        <f t="shared" si="9"/>
        <v/>
      </c>
      <c r="R46" s="1818"/>
      <c r="S46" s="1791" t="str">
        <f t="shared" si="10"/>
        <v/>
      </c>
      <c r="T46" s="1818"/>
      <c r="U46" s="1791" t="str">
        <f t="shared" si="11"/>
        <v/>
      </c>
      <c r="V46" s="1818"/>
      <c r="W46" s="1791" t="str">
        <f t="shared" si="12"/>
        <v/>
      </c>
      <c r="X46" s="1152"/>
    </row>
    <row r="47" spans="1:24" ht="15" customHeight="1" x14ac:dyDescent="0.2">
      <c r="A47" s="1806"/>
      <c r="B47" s="1139"/>
      <c r="C47" s="1140"/>
      <c r="D47" s="1141"/>
      <c r="E47" s="1142"/>
      <c r="F47" s="1142"/>
      <c r="G47" s="1142"/>
      <c r="H47" s="1142"/>
      <c r="I47" s="1143"/>
      <c r="J47" s="1144"/>
      <c r="K47" s="1145"/>
      <c r="L47" s="1789"/>
      <c r="M47" s="1791" t="str">
        <f t="shared" si="7"/>
        <v/>
      </c>
      <c r="N47" s="1818"/>
      <c r="O47" s="1791" t="str">
        <f t="shared" si="8"/>
        <v/>
      </c>
      <c r="P47" s="1818"/>
      <c r="Q47" s="1791" t="str">
        <f t="shared" si="9"/>
        <v/>
      </c>
      <c r="R47" s="1818"/>
      <c r="S47" s="1791" t="str">
        <f t="shared" si="10"/>
        <v/>
      </c>
      <c r="T47" s="1818"/>
      <c r="U47" s="1791" t="str">
        <f t="shared" si="11"/>
        <v/>
      </c>
      <c r="V47" s="1818"/>
      <c r="W47" s="1791" t="str">
        <f t="shared" si="12"/>
        <v/>
      </c>
      <c r="X47" s="1152"/>
    </row>
    <row r="48" spans="1:24" ht="15" customHeight="1" x14ac:dyDescent="0.2">
      <c r="A48" s="1821" t="s">
        <v>1678</v>
      </c>
      <c r="B48" s="1139"/>
      <c r="C48" s="1140"/>
      <c r="D48" s="1141"/>
      <c r="E48" s="1142"/>
      <c r="F48" s="1142"/>
      <c r="G48" s="1142"/>
      <c r="H48" s="1142"/>
      <c r="I48" s="1143"/>
      <c r="J48" s="1144"/>
      <c r="K48" s="1145"/>
      <c r="L48" s="1789"/>
      <c r="M48" s="1791" t="str">
        <f t="shared" si="7"/>
        <v/>
      </c>
      <c r="N48" s="1818"/>
      <c r="O48" s="1791" t="str">
        <f t="shared" si="8"/>
        <v/>
      </c>
      <c r="P48" s="1818"/>
      <c r="Q48" s="1791" t="str">
        <f t="shared" si="9"/>
        <v/>
      </c>
      <c r="R48" s="1818"/>
      <c r="S48" s="1791" t="str">
        <f t="shared" si="10"/>
        <v/>
      </c>
      <c r="T48" s="1818"/>
      <c r="U48" s="1791" t="str">
        <f t="shared" si="11"/>
        <v/>
      </c>
      <c r="V48" s="1818"/>
      <c r="W48" s="1791" t="str">
        <f t="shared" si="12"/>
        <v/>
      </c>
      <c r="X48" s="1152"/>
    </row>
    <row r="49" spans="1:24" ht="15" customHeight="1" x14ac:dyDescent="0.2">
      <c r="A49" s="1820" t="s">
        <v>1681</v>
      </c>
      <c r="B49" s="1139"/>
      <c r="C49" s="1140"/>
      <c r="D49" s="1141"/>
      <c r="E49" s="1142"/>
      <c r="F49" s="1142"/>
      <c r="G49" s="1142"/>
      <c r="H49" s="1142"/>
      <c r="I49" s="1143"/>
      <c r="J49" s="1144"/>
      <c r="K49" s="1145"/>
      <c r="L49" s="1789"/>
      <c r="M49" s="1791" t="str">
        <f t="shared" si="7"/>
        <v/>
      </c>
      <c r="N49" s="1818"/>
      <c r="O49" s="1791" t="str">
        <f t="shared" si="8"/>
        <v/>
      </c>
      <c r="P49" s="1818"/>
      <c r="Q49" s="1791" t="str">
        <f t="shared" si="9"/>
        <v/>
      </c>
      <c r="R49" s="1818"/>
      <c r="S49" s="1791" t="str">
        <f t="shared" si="10"/>
        <v/>
      </c>
      <c r="T49" s="1818"/>
      <c r="U49" s="1791" t="str">
        <f t="shared" si="11"/>
        <v/>
      </c>
      <c r="V49" s="1818"/>
      <c r="W49" s="1791" t="str">
        <f t="shared" si="12"/>
        <v/>
      </c>
      <c r="X49" s="1152"/>
    </row>
    <row r="50" spans="1:24" ht="15" customHeight="1" x14ac:dyDescent="0.2">
      <c r="A50" s="1808" t="s">
        <v>1682</v>
      </c>
      <c r="B50" s="1139"/>
      <c r="C50" s="1140"/>
      <c r="D50" s="1141"/>
      <c r="E50" s="1142"/>
      <c r="F50" s="1142"/>
      <c r="G50" s="1142"/>
      <c r="H50" s="1142"/>
      <c r="I50" s="1143"/>
      <c r="J50" s="1144"/>
      <c r="K50" s="1145"/>
      <c r="L50" s="1789"/>
      <c r="M50" s="1791" t="str">
        <f t="shared" si="7"/>
        <v/>
      </c>
      <c r="N50" s="1818"/>
      <c r="O50" s="1791" t="str">
        <f t="shared" si="8"/>
        <v/>
      </c>
      <c r="P50" s="1818"/>
      <c r="Q50" s="1791" t="str">
        <f t="shared" si="9"/>
        <v/>
      </c>
      <c r="R50" s="1818"/>
      <c r="S50" s="1791" t="str">
        <f t="shared" si="10"/>
        <v/>
      </c>
      <c r="T50" s="1818"/>
      <c r="U50" s="1791" t="str">
        <f t="shared" si="11"/>
        <v/>
      </c>
      <c r="V50" s="1818"/>
      <c r="W50" s="1791" t="str">
        <f t="shared" si="12"/>
        <v/>
      </c>
      <c r="X50" s="1152"/>
    </row>
    <row r="51" spans="1:24" ht="15" customHeight="1" x14ac:dyDescent="0.2">
      <c r="A51" s="1806"/>
      <c r="B51" s="1139"/>
      <c r="C51" s="1140"/>
      <c r="D51" s="1141"/>
      <c r="E51" s="1142"/>
      <c r="F51" s="1142"/>
      <c r="G51" s="1142"/>
      <c r="H51" s="1142"/>
      <c r="I51" s="1143"/>
      <c r="J51" s="1144"/>
      <c r="K51" s="1145"/>
      <c r="L51" s="1789"/>
      <c r="M51" s="1791" t="str">
        <f t="shared" si="7"/>
        <v/>
      </c>
      <c r="N51" s="1818"/>
      <c r="O51" s="1791" t="str">
        <f t="shared" si="8"/>
        <v/>
      </c>
      <c r="P51" s="1818"/>
      <c r="Q51" s="1791" t="str">
        <f t="shared" si="9"/>
        <v/>
      </c>
      <c r="R51" s="1818"/>
      <c r="S51" s="1791" t="str">
        <f t="shared" si="10"/>
        <v/>
      </c>
      <c r="T51" s="1818"/>
      <c r="U51" s="1791" t="str">
        <f t="shared" si="11"/>
        <v/>
      </c>
      <c r="V51" s="1818"/>
      <c r="W51" s="1791" t="str">
        <f t="shared" si="12"/>
        <v/>
      </c>
      <c r="X51" s="1152"/>
    </row>
    <row r="52" spans="1:24" ht="15" customHeight="1" x14ac:dyDescent="0.2">
      <c r="A52" s="1806"/>
      <c r="B52" s="1139"/>
      <c r="C52" s="1140"/>
      <c r="D52" s="1141"/>
      <c r="E52" s="1142"/>
      <c r="F52" s="1142"/>
      <c r="G52" s="1142"/>
      <c r="H52" s="1142"/>
      <c r="I52" s="1143"/>
      <c r="J52" s="1144"/>
      <c r="K52" s="1145"/>
      <c r="L52" s="1789"/>
      <c r="M52" s="1791" t="str">
        <f t="shared" si="7"/>
        <v/>
      </c>
      <c r="N52" s="1818"/>
      <c r="O52" s="1791" t="str">
        <f t="shared" si="8"/>
        <v/>
      </c>
      <c r="P52" s="1818"/>
      <c r="Q52" s="1791" t="str">
        <f t="shared" si="9"/>
        <v/>
      </c>
      <c r="R52" s="1818"/>
      <c r="S52" s="1791" t="str">
        <f t="shared" si="10"/>
        <v/>
      </c>
      <c r="T52" s="1818"/>
      <c r="U52" s="1791" t="str">
        <f t="shared" si="11"/>
        <v/>
      </c>
      <c r="V52" s="1818"/>
      <c r="W52" s="1791" t="str">
        <f t="shared" si="12"/>
        <v/>
      </c>
      <c r="X52" s="1152"/>
    </row>
    <row r="53" spans="1:24" ht="15" customHeight="1" x14ac:dyDescent="0.2">
      <c r="A53" s="1806"/>
      <c r="B53" s="1139"/>
      <c r="C53" s="1140"/>
      <c r="D53" s="1141"/>
      <c r="E53" s="1142"/>
      <c r="F53" s="1142"/>
      <c r="G53" s="1142"/>
      <c r="H53" s="1142"/>
      <c r="I53" s="1143"/>
      <c r="J53" s="1144"/>
      <c r="K53" s="1145"/>
      <c r="L53" s="1789"/>
      <c r="M53" s="1791" t="str">
        <f t="shared" si="7"/>
        <v/>
      </c>
      <c r="N53" s="1818"/>
      <c r="O53" s="1791" t="str">
        <f t="shared" si="8"/>
        <v/>
      </c>
      <c r="P53" s="1818"/>
      <c r="Q53" s="1791" t="str">
        <f t="shared" si="9"/>
        <v/>
      </c>
      <c r="R53" s="1818"/>
      <c r="S53" s="1791" t="str">
        <f t="shared" si="10"/>
        <v/>
      </c>
      <c r="T53" s="1818"/>
      <c r="U53" s="1791" t="str">
        <f t="shared" si="11"/>
        <v/>
      </c>
      <c r="V53" s="1818"/>
      <c r="W53" s="1791" t="str">
        <f t="shared" si="12"/>
        <v/>
      </c>
      <c r="X53" s="1152"/>
    </row>
    <row r="54" spans="1:24" ht="15" customHeight="1" x14ac:dyDescent="0.2">
      <c r="A54" s="1806"/>
      <c r="B54" s="1139"/>
      <c r="C54" s="1140"/>
      <c r="D54" s="1141"/>
      <c r="E54" s="1142"/>
      <c r="F54" s="1142"/>
      <c r="G54" s="1142"/>
      <c r="H54" s="1142"/>
      <c r="I54" s="1143"/>
      <c r="J54" s="1144"/>
      <c r="K54" s="1145"/>
      <c r="L54" s="1789"/>
      <c r="M54" s="1791" t="str">
        <f t="shared" si="7"/>
        <v/>
      </c>
      <c r="N54" s="1818"/>
      <c r="O54" s="1791" t="str">
        <f t="shared" si="8"/>
        <v/>
      </c>
      <c r="P54" s="1818"/>
      <c r="Q54" s="1791" t="str">
        <f t="shared" si="9"/>
        <v/>
      </c>
      <c r="R54" s="1818"/>
      <c r="S54" s="1791" t="str">
        <f t="shared" si="10"/>
        <v/>
      </c>
      <c r="T54" s="1818"/>
      <c r="U54" s="1791" t="str">
        <f t="shared" si="11"/>
        <v/>
      </c>
      <c r="V54" s="1818"/>
      <c r="W54" s="1791" t="str">
        <f t="shared" si="12"/>
        <v/>
      </c>
      <c r="X54" s="1152"/>
    </row>
    <row r="55" spans="1:24" ht="15" customHeight="1" x14ac:dyDescent="0.2">
      <c r="A55" s="1806"/>
      <c r="B55" s="1139"/>
      <c r="C55" s="1140"/>
      <c r="D55" s="1141"/>
      <c r="E55" s="1142"/>
      <c r="F55" s="1142"/>
      <c r="G55" s="1142"/>
      <c r="H55" s="1142"/>
      <c r="I55" s="1143"/>
      <c r="J55" s="1144"/>
      <c r="K55" s="1145"/>
      <c r="L55" s="1789"/>
      <c r="M55" s="1791" t="str">
        <f t="shared" si="7"/>
        <v/>
      </c>
      <c r="N55" s="1818"/>
      <c r="O55" s="1791" t="str">
        <f t="shared" si="8"/>
        <v/>
      </c>
      <c r="P55" s="1818"/>
      <c r="Q55" s="1791" t="str">
        <f t="shared" si="9"/>
        <v/>
      </c>
      <c r="R55" s="1818"/>
      <c r="S55" s="1791" t="str">
        <f t="shared" si="10"/>
        <v/>
      </c>
      <c r="T55" s="1818"/>
      <c r="U55" s="1791" t="str">
        <f t="shared" si="11"/>
        <v/>
      </c>
      <c r="V55" s="1818"/>
      <c r="W55" s="1791" t="str">
        <f t="shared" si="12"/>
        <v/>
      </c>
      <c r="X55" s="1152"/>
    </row>
    <row r="56" spans="1:24" ht="15" customHeight="1" x14ac:dyDescent="0.2">
      <c r="A56" s="1806"/>
      <c r="B56" s="1139"/>
      <c r="C56" s="1140"/>
      <c r="D56" s="1141"/>
      <c r="E56" s="1142"/>
      <c r="F56" s="1142"/>
      <c r="G56" s="1142"/>
      <c r="H56" s="1142"/>
      <c r="I56" s="1143"/>
      <c r="J56" s="1144"/>
      <c r="K56" s="1145"/>
      <c r="L56" s="1789"/>
      <c r="M56" s="1791" t="str">
        <f t="shared" si="7"/>
        <v/>
      </c>
      <c r="N56" s="1818"/>
      <c r="O56" s="1791" t="str">
        <f t="shared" si="8"/>
        <v/>
      </c>
      <c r="P56" s="1818"/>
      <c r="Q56" s="1791" t="str">
        <f t="shared" si="9"/>
        <v/>
      </c>
      <c r="R56" s="1818"/>
      <c r="S56" s="1791" t="str">
        <f t="shared" si="10"/>
        <v/>
      </c>
      <c r="T56" s="1818"/>
      <c r="U56" s="1791" t="str">
        <f t="shared" si="11"/>
        <v/>
      </c>
      <c r="V56" s="1818"/>
      <c r="W56" s="1791" t="str">
        <f t="shared" si="12"/>
        <v/>
      </c>
      <c r="X56" s="1152"/>
    </row>
    <row r="57" spans="1:24" ht="15" customHeight="1" x14ac:dyDescent="0.2">
      <c r="A57" s="1806"/>
      <c r="B57" s="1139"/>
      <c r="C57" s="1140"/>
      <c r="D57" s="1141"/>
      <c r="E57" s="1142"/>
      <c r="F57" s="1142"/>
      <c r="G57" s="1142"/>
      <c r="H57" s="1142"/>
      <c r="I57" s="1143"/>
      <c r="J57" s="1144"/>
      <c r="K57" s="1145"/>
      <c r="L57" s="1789"/>
      <c r="M57" s="1791" t="str">
        <f t="shared" si="7"/>
        <v/>
      </c>
      <c r="N57" s="1818"/>
      <c r="O57" s="1791" t="str">
        <f t="shared" si="8"/>
        <v/>
      </c>
      <c r="P57" s="1818"/>
      <c r="Q57" s="1791" t="str">
        <f t="shared" si="9"/>
        <v/>
      </c>
      <c r="R57" s="1818"/>
      <c r="S57" s="1791" t="str">
        <f t="shared" si="10"/>
        <v/>
      </c>
      <c r="T57" s="1818"/>
      <c r="U57" s="1791" t="str">
        <f t="shared" si="11"/>
        <v/>
      </c>
      <c r="V57" s="1818"/>
      <c r="W57" s="1791" t="str">
        <f t="shared" si="12"/>
        <v/>
      </c>
      <c r="X57" s="1152"/>
    </row>
    <row r="58" spans="1:24" ht="15" customHeight="1" x14ac:dyDescent="0.2">
      <c r="A58" s="1806"/>
      <c r="B58" s="1139"/>
      <c r="C58" s="1140"/>
      <c r="D58" s="1141"/>
      <c r="E58" s="1142"/>
      <c r="F58" s="1142"/>
      <c r="G58" s="1142"/>
      <c r="H58" s="1142"/>
      <c r="I58" s="1143"/>
      <c r="J58" s="1144"/>
      <c r="K58" s="1145"/>
      <c r="L58" s="1789"/>
      <c r="M58" s="1791" t="str">
        <f t="shared" si="7"/>
        <v/>
      </c>
      <c r="N58" s="1818"/>
      <c r="O58" s="1791" t="str">
        <f t="shared" si="8"/>
        <v/>
      </c>
      <c r="P58" s="1818"/>
      <c r="Q58" s="1791" t="str">
        <f t="shared" si="9"/>
        <v/>
      </c>
      <c r="R58" s="1818"/>
      <c r="S58" s="1791" t="str">
        <f t="shared" si="10"/>
        <v/>
      </c>
      <c r="T58" s="1818"/>
      <c r="U58" s="1791" t="str">
        <f t="shared" si="11"/>
        <v/>
      </c>
      <c r="V58" s="1818"/>
      <c r="W58" s="1791" t="str">
        <f t="shared" si="12"/>
        <v/>
      </c>
      <c r="X58" s="1152"/>
    </row>
    <row r="59" spans="1:24" ht="15" customHeight="1" x14ac:dyDescent="0.2">
      <c r="A59" s="1806"/>
      <c r="B59" s="1139"/>
      <c r="C59" s="1140"/>
      <c r="D59" s="1141"/>
      <c r="E59" s="1142"/>
      <c r="F59" s="1142"/>
      <c r="G59" s="1142"/>
      <c r="H59" s="1142"/>
      <c r="I59" s="1143"/>
      <c r="J59" s="1144"/>
      <c r="K59" s="1145"/>
      <c r="L59" s="1789"/>
      <c r="M59" s="1791" t="str">
        <f t="shared" si="7"/>
        <v/>
      </c>
      <c r="N59" s="1818"/>
      <c r="O59" s="1791" t="str">
        <f t="shared" si="8"/>
        <v/>
      </c>
      <c r="P59" s="1818"/>
      <c r="Q59" s="1791" t="str">
        <f t="shared" si="9"/>
        <v/>
      </c>
      <c r="R59" s="1818"/>
      <c r="S59" s="1791" t="str">
        <f t="shared" si="10"/>
        <v/>
      </c>
      <c r="T59" s="1818"/>
      <c r="U59" s="1791" t="str">
        <f t="shared" si="11"/>
        <v/>
      </c>
      <c r="V59" s="1818"/>
      <c r="W59" s="1791" t="str">
        <f t="shared" si="12"/>
        <v/>
      </c>
      <c r="X59" s="1152"/>
    </row>
    <row r="60" spans="1:24" ht="15" customHeight="1" x14ac:dyDescent="0.2">
      <c r="A60" s="1806"/>
      <c r="B60" s="1139"/>
      <c r="C60" s="1140"/>
      <c r="D60" s="1141"/>
      <c r="E60" s="1142"/>
      <c r="F60" s="1142"/>
      <c r="G60" s="1142"/>
      <c r="H60" s="1142"/>
      <c r="I60" s="1143"/>
      <c r="J60" s="1144"/>
      <c r="K60" s="1145"/>
      <c r="L60" s="1789"/>
      <c r="M60" s="1791" t="str">
        <f t="shared" si="7"/>
        <v/>
      </c>
      <c r="N60" s="1818"/>
      <c r="O60" s="1791" t="str">
        <f t="shared" si="8"/>
        <v/>
      </c>
      <c r="P60" s="1818"/>
      <c r="Q60" s="1791" t="str">
        <f t="shared" si="9"/>
        <v/>
      </c>
      <c r="R60" s="1818"/>
      <c r="S60" s="1791" t="str">
        <f t="shared" si="10"/>
        <v/>
      </c>
      <c r="T60" s="1818"/>
      <c r="U60" s="1791" t="str">
        <f t="shared" si="11"/>
        <v/>
      </c>
      <c r="V60" s="1818"/>
      <c r="W60" s="1791" t="str">
        <f t="shared" si="12"/>
        <v/>
      </c>
      <c r="X60" s="1152"/>
    </row>
    <row r="61" spans="1:24" ht="15" customHeight="1" x14ac:dyDescent="0.2">
      <c r="A61" s="1806"/>
      <c r="B61" s="1139"/>
      <c r="C61" s="1140"/>
      <c r="D61" s="1141"/>
      <c r="E61" s="1142"/>
      <c r="F61" s="1142"/>
      <c r="G61" s="1142"/>
      <c r="H61" s="1142"/>
      <c r="I61" s="1143"/>
      <c r="J61" s="1144"/>
      <c r="K61" s="1145"/>
      <c r="L61" s="1789"/>
      <c r="M61" s="1791" t="str">
        <f t="shared" si="7"/>
        <v/>
      </c>
      <c r="N61" s="1818"/>
      <c r="O61" s="1791" t="str">
        <f t="shared" si="8"/>
        <v/>
      </c>
      <c r="P61" s="1818"/>
      <c r="Q61" s="1791" t="str">
        <f t="shared" si="9"/>
        <v/>
      </c>
      <c r="R61" s="1818"/>
      <c r="S61" s="1791" t="str">
        <f t="shared" si="10"/>
        <v/>
      </c>
      <c r="T61" s="1818"/>
      <c r="U61" s="1791" t="str">
        <f t="shared" si="11"/>
        <v/>
      </c>
      <c r="V61" s="1818"/>
      <c r="W61" s="1791" t="str">
        <f t="shared" si="12"/>
        <v/>
      </c>
      <c r="X61" s="1152"/>
    </row>
    <row r="62" spans="1:24" ht="15" customHeight="1" thickBot="1" x14ac:dyDescent="0.25">
      <c r="A62" s="1806"/>
      <c r="B62" s="1139"/>
      <c r="C62" s="1140"/>
      <c r="D62" s="1141"/>
      <c r="E62" s="1142"/>
      <c r="F62" s="1142"/>
      <c r="G62" s="1142"/>
      <c r="H62" s="1142"/>
      <c r="I62" s="1143"/>
      <c r="J62" s="1144"/>
      <c r="K62" s="1147"/>
      <c r="L62" s="1795"/>
      <c r="M62" s="1796" t="str">
        <f>IF(ISERROR(IF(OR(D62,J62,K62)="", "", IF(J62="",D62*K62,D62*J62))),"",IF(OR(D62,J62,K62)="", "", IF(J62="",D62*K62,D62*J62)))</f>
        <v/>
      </c>
      <c r="N62" s="1819"/>
      <c r="O62" s="1796" t="str">
        <f>IF(ISERROR(IF(OR(E62,J62,K62)="", "", IF(J62="",E62*K62,E62*J62))),"",IF(OR(E62,J62,K62)="", "", IF(J62="",E62*K62,E62*J62)))</f>
        <v/>
      </c>
      <c r="P62" s="1819"/>
      <c r="Q62" s="1796" t="str">
        <f>IF(ISERROR(IF(OR(F62,J62,K62)="", "", IF(J62="",F62*K62,F62*J62))),"",IF(OR(F62,J62,K62)="", "", IF(J62="",F62*K62,F62*J62)))</f>
        <v/>
      </c>
      <c r="R62" s="1819"/>
      <c r="S62" s="1796" t="str">
        <f>IF(ISERROR(IF(OR(G62,J62,K62)="", "", IF(J62="",G62*K62,G62*J62))),"",IF(OR(G62,J62,K62)="", "", IF(J62="",G62*K62,G62*J62)))</f>
        <v/>
      </c>
      <c r="T62" s="1819"/>
      <c r="U62" s="1796" t="str">
        <f>IF(ISERROR(IF(OR(H62,J62,K62)="", "", IF(J62="",H62*K62,H62*J62))),"",IF(OR(H62,J62,K62)="", "", IF(J62="",H62*K62,H62*J62)))</f>
        <v/>
      </c>
      <c r="V62" s="1819"/>
      <c r="W62" s="1796" t="str">
        <f>IF(ISERROR(IF(OR(I62,J62,K62)="", "", IF(J62="",I62*K62,I62*J62))),"",IF(OR(I62,J62,K62)="", "", IF(J62="",I62*K62,I62*J62)))</f>
        <v/>
      </c>
      <c r="X62" s="1152"/>
    </row>
    <row r="63" spans="1:24" ht="15" customHeight="1" thickBot="1" x14ac:dyDescent="0.25">
      <c r="A63" s="1806"/>
      <c r="B63" s="2809" t="s">
        <v>706</v>
      </c>
      <c r="C63" s="2810"/>
      <c r="D63" s="2810"/>
      <c r="E63" s="2810"/>
      <c r="F63" s="2810"/>
      <c r="G63" s="2810"/>
      <c r="H63" s="2810"/>
      <c r="I63" s="2811"/>
      <c r="J63" s="1743">
        <f>SUM(J30:J62)</f>
        <v>0</v>
      </c>
      <c r="K63" s="1744">
        <f>SUM(K30:K62)</f>
        <v>0</v>
      </c>
      <c r="L63" s="1745" t="s">
        <v>714</v>
      </c>
      <c r="M63" s="1746">
        <f>SUM(L30:M62)</f>
        <v>0</v>
      </c>
      <c r="N63" s="1747" t="s">
        <v>715</v>
      </c>
      <c r="O63" s="1746">
        <f>SUM(N30:O62)</f>
        <v>0</v>
      </c>
      <c r="P63" s="1748" t="s">
        <v>716</v>
      </c>
      <c r="Q63" s="1746">
        <f>SUM(P30:Q62)</f>
        <v>0</v>
      </c>
      <c r="R63" s="1748" t="s">
        <v>717</v>
      </c>
      <c r="S63" s="1746">
        <f>SUM(R30:S62)</f>
        <v>0</v>
      </c>
      <c r="T63" s="1747" t="s">
        <v>718</v>
      </c>
      <c r="U63" s="1746">
        <f>SUM(T30:U62)</f>
        <v>0</v>
      </c>
      <c r="V63" s="1747" t="s">
        <v>719</v>
      </c>
      <c r="W63" s="1746">
        <f>SUM(V30:W62)</f>
        <v>0</v>
      </c>
      <c r="X63" s="1153"/>
    </row>
    <row r="64" spans="1:24" ht="15" customHeight="1" x14ac:dyDescent="0.2">
      <c r="A64" s="1806"/>
      <c r="B64" s="2812" t="s">
        <v>1361</v>
      </c>
      <c r="C64" s="2813"/>
      <c r="D64" s="2813"/>
      <c r="E64" s="2813"/>
      <c r="F64" s="2813"/>
      <c r="G64" s="2813"/>
      <c r="H64" s="2813"/>
      <c r="I64" s="2814"/>
      <c r="J64" s="2818" t="s">
        <v>720</v>
      </c>
      <c r="K64" s="2819"/>
      <c r="L64" s="2824" t="s">
        <v>721</v>
      </c>
      <c r="M64" s="2825"/>
      <c r="N64" s="2826" t="s">
        <v>722</v>
      </c>
      <c r="O64" s="2825"/>
      <c r="P64" s="2826" t="s">
        <v>1368</v>
      </c>
      <c r="Q64" s="2825"/>
      <c r="R64" s="2826" t="s">
        <v>1369</v>
      </c>
      <c r="S64" s="2825"/>
      <c r="T64" s="2839" t="s">
        <v>723</v>
      </c>
      <c r="U64" s="2840"/>
      <c r="V64" s="2839" t="s">
        <v>724</v>
      </c>
      <c r="W64" s="2841"/>
      <c r="X64" s="1154"/>
    </row>
    <row r="65" spans="1:24" ht="15" customHeight="1" x14ac:dyDescent="0.2">
      <c r="A65" s="1806"/>
      <c r="B65" s="2815"/>
      <c r="C65" s="2816"/>
      <c r="D65" s="2816"/>
      <c r="E65" s="2816"/>
      <c r="F65" s="2816"/>
      <c r="G65" s="2816"/>
      <c r="H65" s="2816"/>
      <c r="I65" s="2817"/>
      <c r="J65" s="2820"/>
      <c r="K65" s="2821"/>
      <c r="L65" s="1688" t="s">
        <v>725</v>
      </c>
      <c r="M65" s="1466">
        <f>ROUNDDOWN(M63*3.6/1,2)</f>
        <v>0</v>
      </c>
      <c r="N65" s="1689" t="s">
        <v>726</v>
      </c>
      <c r="O65" s="1466">
        <f>ROUNDDOWN(O63*3.6/1,2)</f>
        <v>0</v>
      </c>
      <c r="P65" s="1690" t="s">
        <v>727</v>
      </c>
      <c r="Q65" s="1467">
        <f>ROUNDDOWN(Q63*9.76/1,2)</f>
        <v>0</v>
      </c>
      <c r="R65" s="1691" t="s">
        <v>728</v>
      </c>
      <c r="S65" s="1467">
        <f>ROUNDDOWN(S63*9.76/1,2)</f>
        <v>0</v>
      </c>
      <c r="T65" s="1691" t="s">
        <v>729</v>
      </c>
      <c r="U65" s="1467">
        <f>ROUNDDOWN(U63*$W74/1,2)</f>
        <v>0</v>
      </c>
      <c r="V65" s="1692" t="s">
        <v>730</v>
      </c>
      <c r="W65" s="1467">
        <f>ROUNDDOWN(W63*$W74/1,2)</f>
        <v>0</v>
      </c>
      <c r="X65" s="1157"/>
    </row>
    <row r="66" spans="1:24" ht="15" customHeight="1" x14ac:dyDescent="0.2">
      <c r="A66" s="1806"/>
      <c r="B66" s="2815"/>
      <c r="C66" s="2816"/>
      <c r="D66" s="2816"/>
      <c r="E66" s="2816"/>
      <c r="F66" s="2816"/>
      <c r="G66" s="2816"/>
      <c r="H66" s="2816"/>
      <c r="I66" s="2817"/>
      <c r="J66" s="2820"/>
      <c r="K66" s="2821"/>
      <c r="L66" s="2842" t="s">
        <v>731</v>
      </c>
      <c r="M66" s="2843"/>
      <c r="N66" s="2836" t="s">
        <v>698</v>
      </c>
      <c r="O66" s="2837"/>
      <c r="P66" s="1693"/>
      <c r="Q66" s="2846" t="s">
        <v>732</v>
      </c>
      <c r="R66" s="2846"/>
      <c r="S66" s="2846"/>
      <c r="T66" s="2847">
        <f>SUM(Q65,U65)</f>
        <v>0</v>
      </c>
      <c r="U66" s="2847"/>
      <c r="V66" s="2847"/>
      <c r="W66" s="2848"/>
      <c r="X66" s="1159"/>
    </row>
    <row r="67" spans="1:24" ht="15" customHeight="1" thickBot="1" x14ac:dyDescent="0.25">
      <c r="A67" s="1806"/>
      <c r="B67" s="2815" t="s">
        <v>733</v>
      </c>
      <c r="C67" s="2816"/>
      <c r="D67" s="2816"/>
      <c r="E67" s="2816"/>
      <c r="F67" s="2816"/>
      <c r="G67" s="2816"/>
      <c r="H67" s="2816"/>
      <c r="I67" s="2817"/>
      <c r="J67" s="2822"/>
      <c r="K67" s="2823"/>
      <c r="L67" s="2844"/>
      <c r="M67" s="2845"/>
      <c r="N67" s="2849" t="s">
        <v>699</v>
      </c>
      <c r="O67" s="2850"/>
      <c r="P67" s="1694"/>
      <c r="Q67" s="2851" t="s">
        <v>734</v>
      </c>
      <c r="R67" s="2851"/>
      <c r="S67" s="2851"/>
      <c r="T67" s="2852">
        <f>SUM(S65,W65)</f>
        <v>0</v>
      </c>
      <c r="U67" s="2852"/>
      <c r="V67" s="2852"/>
      <c r="W67" s="2853"/>
      <c r="X67" s="1161"/>
    </row>
    <row r="68" spans="1:24" ht="15" customHeight="1" x14ac:dyDescent="0.2">
      <c r="A68" s="1811"/>
      <c r="B68" s="2815"/>
      <c r="C68" s="2816"/>
      <c r="D68" s="2816"/>
      <c r="E68" s="2816"/>
      <c r="F68" s="2816"/>
      <c r="G68" s="2816"/>
      <c r="H68" s="2816"/>
      <c r="I68" s="2817"/>
      <c r="J68" s="2818" t="s">
        <v>735</v>
      </c>
      <c r="K68" s="2830"/>
      <c r="L68" s="2831"/>
      <c r="M68" s="2832"/>
      <c r="N68" s="2836" t="s">
        <v>698</v>
      </c>
      <c r="O68" s="2837"/>
      <c r="P68" s="1695"/>
      <c r="Q68" s="2838" t="s">
        <v>736</v>
      </c>
      <c r="R68" s="2838"/>
      <c r="S68" s="2838"/>
      <c r="T68" s="2854">
        <f>IF(ISERROR(M65/T66),0,M65/T66)</f>
        <v>0</v>
      </c>
      <c r="U68" s="2854"/>
      <c r="V68" s="2854"/>
      <c r="W68" s="2855"/>
      <c r="X68" s="1159"/>
    </row>
    <row r="69" spans="1:24" ht="15" customHeight="1" thickBot="1" x14ac:dyDescent="0.25">
      <c r="A69" s="1812"/>
      <c r="B69" s="2827"/>
      <c r="C69" s="2828"/>
      <c r="D69" s="2828"/>
      <c r="E69" s="2828"/>
      <c r="F69" s="2828"/>
      <c r="G69" s="2828"/>
      <c r="H69" s="2828"/>
      <c r="I69" s="2829"/>
      <c r="J69" s="2833"/>
      <c r="K69" s="2834"/>
      <c r="L69" s="2834"/>
      <c r="M69" s="2835"/>
      <c r="N69" s="2849" t="s">
        <v>699</v>
      </c>
      <c r="O69" s="2850"/>
      <c r="P69" s="1696"/>
      <c r="Q69" s="2851" t="s">
        <v>737</v>
      </c>
      <c r="R69" s="2851"/>
      <c r="S69" s="2851"/>
      <c r="T69" s="2852">
        <f>IF(ISERROR(O65/T67),0,O65/T67)</f>
        <v>0</v>
      </c>
      <c r="U69" s="2852"/>
      <c r="V69" s="2852"/>
      <c r="W69" s="2853"/>
      <c r="X69" s="1161"/>
    </row>
    <row r="70" spans="1:24" ht="15" customHeight="1" x14ac:dyDescent="0.2">
      <c r="A70" s="2856" t="s">
        <v>738</v>
      </c>
      <c r="B70" s="2857"/>
      <c r="C70" s="2857"/>
      <c r="D70" s="2857"/>
      <c r="E70" s="2857"/>
      <c r="F70" s="2857"/>
      <c r="G70" s="2857"/>
      <c r="H70" s="2857"/>
      <c r="I70" s="2858"/>
      <c r="J70" s="2862" t="s">
        <v>698</v>
      </c>
      <c r="K70" s="2863"/>
      <c r="L70" s="2863"/>
      <c r="M70" s="2863"/>
      <c r="N70" s="2863"/>
      <c r="O70" s="2864"/>
      <c r="P70" s="1695"/>
      <c r="Q70" s="2838" t="s">
        <v>739</v>
      </c>
      <c r="R70" s="2838"/>
      <c r="S70" s="2838"/>
      <c r="T70" s="2854">
        <f>SUM(M29,M63)</f>
        <v>0</v>
      </c>
      <c r="U70" s="2854"/>
      <c r="V70" s="2854"/>
      <c r="W70" s="2855"/>
      <c r="X70" s="1159"/>
    </row>
    <row r="71" spans="1:24" ht="15" customHeight="1" thickBot="1" x14ac:dyDescent="0.25">
      <c r="A71" s="2859"/>
      <c r="B71" s="2860"/>
      <c r="C71" s="2860"/>
      <c r="D71" s="2860"/>
      <c r="E71" s="2860"/>
      <c r="F71" s="2860"/>
      <c r="G71" s="2860"/>
      <c r="H71" s="2860"/>
      <c r="I71" s="2861"/>
      <c r="J71" s="2865" t="s">
        <v>699</v>
      </c>
      <c r="K71" s="2866"/>
      <c r="L71" s="2866"/>
      <c r="M71" s="2866"/>
      <c r="N71" s="2866"/>
      <c r="O71" s="2850"/>
      <c r="P71" s="1696"/>
      <c r="Q71" s="2851" t="s">
        <v>740</v>
      </c>
      <c r="R71" s="2851"/>
      <c r="S71" s="2851"/>
      <c r="T71" s="2852">
        <f>SUM(O29,O63)</f>
        <v>0</v>
      </c>
      <c r="U71" s="2852"/>
      <c r="V71" s="2852"/>
      <c r="W71" s="2853"/>
      <c r="X71" s="1161"/>
    </row>
    <row r="72" spans="1:24" ht="21.75" customHeight="1" thickBot="1" x14ac:dyDescent="0.25">
      <c r="A72" s="2809" t="s">
        <v>741</v>
      </c>
      <c r="B72" s="2889"/>
      <c r="C72" s="2889"/>
      <c r="D72" s="2889"/>
      <c r="E72" s="2889"/>
      <c r="F72" s="2889"/>
      <c r="G72" s="2889"/>
      <c r="H72" s="2889"/>
      <c r="I72" s="2890"/>
      <c r="J72" s="2809" t="s">
        <v>742</v>
      </c>
      <c r="K72" s="2889"/>
      <c r="L72" s="2889"/>
      <c r="M72" s="2889"/>
      <c r="N72" s="2889"/>
      <c r="O72" s="2891"/>
      <c r="P72" s="1697"/>
      <c r="Q72" s="2892" t="s">
        <v>743</v>
      </c>
      <c r="R72" s="2892"/>
      <c r="S72" s="2892"/>
      <c r="T72" s="2893">
        <f>IF(ISERROR((M63+O63)/(T70+T71)),0,(M63+O63)/(T70+T71))</f>
        <v>0</v>
      </c>
      <c r="U72" s="2893"/>
      <c r="V72" s="2893"/>
      <c r="W72" s="2894"/>
      <c r="X72" s="1153"/>
    </row>
    <row r="73" spans="1:24" ht="15" customHeight="1" x14ac:dyDescent="0.2">
      <c r="A73" s="1164"/>
      <c r="B73" s="1164"/>
      <c r="C73" s="1164"/>
      <c r="D73" s="1164"/>
      <c r="E73" s="1164"/>
      <c r="F73" s="1164"/>
      <c r="G73" s="1164"/>
      <c r="H73" s="1164"/>
      <c r="I73" s="1164"/>
      <c r="J73" s="1164"/>
      <c r="K73" s="1164"/>
      <c r="L73" s="1164"/>
      <c r="M73" s="1164"/>
      <c r="N73" s="1164"/>
      <c r="O73" s="1164"/>
      <c r="P73" s="1126"/>
      <c r="Q73" s="1126"/>
      <c r="R73" s="1126"/>
      <c r="S73" s="1126"/>
      <c r="T73" s="1163"/>
      <c r="U73" s="1163"/>
      <c r="V73" s="1163"/>
      <c r="W73" s="1163"/>
      <c r="X73" s="1126"/>
    </row>
    <row r="74" spans="1:24" ht="15" customHeight="1" x14ac:dyDescent="0.2">
      <c r="A74" s="1164"/>
      <c r="B74" s="1164"/>
      <c r="C74" s="1164"/>
      <c r="D74" s="1164"/>
      <c r="E74" s="1164"/>
      <c r="F74" s="1164"/>
      <c r="G74" s="1164"/>
      <c r="H74" s="1164"/>
      <c r="I74" s="1164"/>
      <c r="J74" s="1164"/>
      <c r="K74" s="1164"/>
      <c r="L74" s="1164"/>
      <c r="M74" s="1164"/>
      <c r="N74" s="1164"/>
      <c r="O74" s="1164"/>
      <c r="P74" s="1126"/>
      <c r="Q74" s="2957" t="s">
        <v>1410</v>
      </c>
      <c r="R74" s="2957"/>
      <c r="S74" s="2957"/>
      <c r="T74" s="1163"/>
      <c r="U74" s="2896" t="s">
        <v>1362</v>
      </c>
      <c r="V74" s="2897"/>
      <c r="W74" s="2900"/>
      <c r="X74" s="2901"/>
    </row>
    <row r="75" spans="1:24" ht="15" customHeight="1" x14ac:dyDescent="0.2">
      <c r="A75" s="1164"/>
      <c r="B75" s="1164"/>
      <c r="C75" s="1164"/>
      <c r="D75" s="1164"/>
      <c r="E75" s="1164"/>
      <c r="F75" s="1164"/>
      <c r="G75" s="1164"/>
      <c r="H75" s="1164"/>
      <c r="I75" s="1164"/>
      <c r="J75" s="1164"/>
      <c r="K75" s="1164"/>
      <c r="L75" s="1164"/>
      <c r="M75" s="1164"/>
      <c r="N75" s="1164"/>
      <c r="O75" s="1164"/>
      <c r="P75" s="1126"/>
      <c r="Q75" s="2957"/>
      <c r="R75" s="2957"/>
      <c r="S75" s="2957"/>
      <c r="T75" s="1163"/>
      <c r="U75" s="2898"/>
      <c r="V75" s="2899"/>
      <c r="W75" s="2902"/>
      <c r="X75" s="2903"/>
    </row>
    <row r="76" spans="1:24" ht="15" customHeight="1" thickBot="1" x14ac:dyDescent="0.25">
      <c r="A76" s="1164"/>
      <c r="B76" s="1164"/>
      <c r="C76" s="1164"/>
      <c r="D76" s="1164"/>
      <c r="E76" s="1164"/>
      <c r="F76" s="1164"/>
      <c r="G76" s="1164"/>
      <c r="H76" s="1164"/>
      <c r="I76" s="1164"/>
      <c r="J76" s="1164"/>
      <c r="K76" s="1164"/>
      <c r="L76" s="1164"/>
      <c r="M76" s="1164"/>
      <c r="N76" s="1164"/>
      <c r="O76" s="1164"/>
      <c r="P76" s="1126"/>
      <c r="Q76" s="1126"/>
      <c r="R76" s="1126"/>
      <c r="S76" s="1126"/>
      <c r="T76" s="1163"/>
      <c r="U76" s="1446"/>
      <c r="V76" s="1446"/>
      <c r="W76" s="1446"/>
      <c r="X76" s="1446"/>
    </row>
    <row r="77" spans="1:24" ht="15" customHeight="1" thickBot="1" x14ac:dyDescent="0.25">
      <c r="A77" s="2757" t="s">
        <v>744</v>
      </c>
      <c r="B77" s="2758"/>
      <c r="C77" s="2759"/>
      <c r="D77" s="1164"/>
      <c r="E77" s="1164"/>
      <c r="F77" s="1164"/>
      <c r="G77" s="1126"/>
      <c r="H77" s="1126"/>
      <c r="I77" s="1126"/>
      <c r="J77" s="1164"/>
      <c r="K77" s="1164"/>
      <c r="L77" s="1164"/>
      <c r="M77" s="1126"/>
      <c r="N77" s="1126"/>
      <c r="O77" s="1126"/>
      <c r="P77" s="1126"/>
      <c r="Q77" s="1126"/>
      <c r="R77" s="1126"/>
      <c r="S77" s="1126"/>
      <c r="T77" s="1126"/>
      <c r="U77" s="1126"/>
      <c r="V77" s="1126"/>
      <c r="W77" s="1126"/>
      <c r="X77" s="1126"/>
    </row>
    <row r="78" spans="1:24" ht="15" customHeight="1" x14ac:dyDescent="0.2">
      <c r="A78" s="2867" t="s">
        <v>686</v>
      </c>
      <c r="B78" s="2870" t="s">
        <v>687</v>
      </c>
      <c r="C78" s="2873" t="s">
        <v>688</v>
      </c>
      <c r="D78" s="2876" t="s">
        <v>689</v>
      </c>
      <c r="E78" s="2877"/>
      <c r="F78" s="2877"/>
      <c r="G78" s="2877"/>
      <c r="H78" s="2877"/>
      <c r="I78" s="2878"/>
      <c r="J78" s="2879" t="s">
        <v>690</v>
      </c>
      <c r="K78" s="2880"/>
      <c r="L78" s="2879" t="s">
        <v>691</v>
      </c>
      <c r="M78" s="2885"/>
      <c r="N78" s="2885"/>
      <c r="O78" s="2886"/>
      <c r="P78" s="2895" t="s">
        <v>692</v>
      </c>
      <c r="Q78" s="2885"/>
      <c r="R78" s="2885"/>
      <c r="S78" s="2885"/>
      <c r="T78" s="2885"/>
      <c r="U78" s="2885"/>
      <c r="V78" s="2885"/>
      <c r="W78" s="2880"/>
      <c r="X78" s="2904" t="s">
        <v>693</v>
      </c>
    </row>
    <row r="79" spans="1:24" ht="15" customHeight="1" x14ac:dyDescent="0.2">
      <c r="A79" s="2868"/>
      <c r="B79" s="2871"/>
      <c r="C79" s="2874"/>
      <c r="D79" s="2907" t="s">
        <v>694</v>
      </c>
      <c r="E79" s="2908"/>
      <c r="F79" s="2909" t="s">
        <v>695</v>
      </c>
      <c r="G79" s="2908"/>
      <c r="H79" s="2910" t="s">
        <v>696</v>
      </c>
      <c r="I79" s="2911"/>
      <c r="J79" s="2881"/>
      <c r="K79" s="2882"/>
      <c r="L79" s="2881"/>
      <c r="M79" s="2887"/>
      <c r="N79" s="2887"/>
      <c r="O79" s="2888"/>
      <c r="P79" s="2909" t="s">
        <v>697</v>
      </c>
      <c r="Q79" s="2912"/>
      <c r="R79" s="2912"/>
      <c r="S79" s="2908"/>
      <c r="T79" s="2913" t="str">
        <f>VLOOKUP(H79,$Z$5:$AA$7,2,FALSE)</f>
        <v>燃料消費量(ガス)</v>
      </c>
      <c r="U79" s="2914"/>
      <c r="V79" s="2914"/>
      <c r="W79" s="2915"/>
      <c r="X79" s="2905"/>
    </row>
    <row r="80" spans="1:24" ht="15" customHeight="1" x14ac:dyDescent="0.2">
      <c r="A80" s="2868"/>
      <c r="B80" s="2871"/>
      <c r="C80" s="2874"/>
      <c r="D80" s="1127" t="s">
        <v>698</v>
      </c>
      <c r="E80" s="1128" t="s">
        <v>699</v>
      </c>
      <c r="F80" s="1128" t="s">
        <v>698</v>
      </c>
      <c r="G80" s="1128" t="s">
        <v>699</v>
      </c>
      <c r="H80" s="1128" t="s">
        <v>698</v>
      </c>
      <c r="I80" s="1129" t="s">
        <v>699</v>
      </c>
      <c r="J80" s="2883"/>
      <c r="K80" s="2884"/>
      <c r="L80" s="2907" t="s">
        <v>698</v>
      </c>
      <c r="M80" s="2908"/>
      <c r="N80" s="2909" t="s">
        <v>699</v>
      </c>
      <c r="O80" s="2908"/>
      <c r="P80" s="2909" t="s">
        <v>698</v>
      </c>
      <c r="Q80" s="2908"/>
      <c r="R80" s="2909" t="s">
        <v>699</v>
      </c>
      <c r="S80" s="2908"/>
      <c r="T80" s="2909" t="s">
        <v>698</v>
      </c>
      <c r="U80" s="2908"/>
      <c r="V80" s="2909" t="s">
        <v>699</v>
      </c>
      <c r="W80" s="2916"/>
      <c r="X80" s="2905"/>
    </row>
    <row r="81" spans="1:24" ht="15" customHeight="1" thickBot="1" x14ac:dyDescent="0.25">
      <c r="A81" s="2869"/>
      <c r="B81" s="2872"/>
      <c r="C81" s="2875"/>
      <c r="D81" s="1130"/>
      <c r="E81" s="1131"/>
      <c r="F81" s="1131"/>
      <c r="G81" s="1131"/>
      <c r="H81" s="1132" t="s">
        <v>1365</v>
      </c>
      <c r="I81" s="1132" t="s">
        <v>1365</v>
      </c>
      <c r="J81" s="1130" t="s">
        <v>702</v>
      </c>
      <c r="K81" s="1680" t="s">
        <v>703</v>
      </c>
      <c r="L81" s="2917" t="s">
        <v>701</v>
      </c>
      <c r="M81" s="2918"/>
      <c r="N81" s="2919" t="s">
        <v>701</v>
      </c>
      <c r="O81" s="2918"/>
      <c r="P81" s="2919" t="s">
        <v>704</v>
      </c>
      <c r="Q81" s="2918"/>
      <c r="R81" s="2919" t="s">
        <v>704</v>
      </c>
      <c r="S81" s="2918"/>
      <c r="T81" s="2920" t="str">
        <f>VLOOKUP(H81,$Z$10:$AA$13,2,FALSE)</f>
        <v>m3h</v>
      </c>
      <c r="U81" s="2921"/>
      <c r="V81" s="2920" t="str">
        <f>VLOOKUP(I81,$Z$10:$AA$13,2,FALSE)</f>
        <v>m3h</v>
      </c>
      <c r="W81" s="2921"/>
      <c r="X81" s="2906"/>
    </row>
    <row r="82" spans="1:24" ht="15" customHeight="1" x14ac:dyDescent="0.2">
      <c r="A82" s="1805"/>
      <c r="B82" s="1133"/>
      <c r="C82" s="1134"/>
      <c r="D82" s="1428"/>
      <c r="E82" s="1429"/>
      <c r="F82" s="1429"/>
      <c r="G82" s="1429"/>
      <c r="H82" s="1429"/>
      <c r="I82" s="1430"/>
      <c r="J82" s="1443"/>
      <c r="K82" s="1432"/>
      <c r="L82" s="1804"/>
      <c r="M82" s="1797" t="str">
        <f>IF(ISERROR(IF(OR(D82,J82,K82)="", "", IF(J82="",D82*K82,D82*J82))),"",IF(OR(D82,J82,K82)="", "", IF(J82="",D82*K82,D82*J82)))</f>
        <v/>
      </c>
      <c r="N82" s="1798"/>
      <c r="O82" s="1797" t="str">
        <f>IF(ISERROR(IF(OR(E82,J82,K82)="", "", IF(J82="",E82*K82,E82*J82))),"",IF(OR(E82,J82,K82)="", "", IF(J82="",E82*K82,E82*J82)))</f>
        <v/>
      </c>
      <c r="P82" s="1798"/>
      <c r="Q82" s="1797" t="str">
        <f>IF(ISERROR(IF(OR(F82,J82,K82)="", "", IF(J82="",F82*K82,F82*J82))),"",IF(OR(F82,J82,K82)="", "", IF(J82="",F82*K82,F82*J82)))</f>
        <v/>
      </c>
      <c r="R82" s="1798"/>
      <c r="S82" s="1797" t="str">
        <f>IF(ISERROR(IF(OR(G82,J82,K82)="", "", IF(J82="",G82*K82,G82*J82))),"",IF(OR(G82,J82,K82)="", "", IF(J82="",G82*K82,G82*J82)))</f>
        <v/>
      </c>
      <c r="T82" s="1798"/>
      <c r="U82" s="1797" t="str">
        <f>IF(ISERROR(IF(OR(H82,J82,K82)="", "", IF(J82="",H82*K82,H82*J82))),"",IF(OR(H82,J82,K82)="", "", IF(J82="",H82*K82,H82*J82)))</f>
        <v/>
      </c>
      <c r="V82" s="1798"/>
      <c r="W82" s="1803" t="str">
        <f>IF(ISERROR(IF(OR(I82,J82,K82)="", "", IF(J82="",I82*K82,I82*J82))),"",IF(OR(I82,J82,K82)="", "", IF(J82="",I82*K82,I82*J82)))</f>
        <v/>
      </c>
      <c r="X82" s="1166"/>
    </row>
    <row r="83" spans="1:24" ht="15" customHeight="1" x14ac:dyDescent="0.2">
      <c r="A83" s="1806"/>
      <c r="B83" s="1133"/>
      <c r="C83" s="1134"/>
      <c r="D83" s="1428"/>
      <c r="E83" s="1429"/>
      <c r="F83" s="1429"/>
      <c r="G83" s="1429"/>
      <c r="H83" s="1429"/>
      <c r="I83" s="1430"/>
      <c r="J83" s="1443"/>
      <c r="K83" s="1432"/>
      <c r="L83" s="1792"/>
      <c r="M83" s="1790" t="str">
        <f>IF(ISERROR(IF(OR(D83,J83,K83)="", "", IF(J83="",D83*K83,D83*J83))),"",IF(OR(D83,J83,K83)="", "", IF(J83="",D83*K83,D83*J83)))</f>
        <v/>
      </c>
      <c r="N83" s="1789"/>
      <c r="O83" s="1790" t="str">
        <f>IF(ISERROR(IF(OR(E83,J83,K83)="", "", IF(J83="",E83*K83,E83*J83))),"",IF(OR(E83,J83,K83)="", "", IF(J83="",E83*K83,E83*J83)))</f>
        <v/>
      </c>
      <c r="P83" s="1789"/>
      <c r="Q83" s="1790" t="str">
        <f>IF(ISERROR(IF(OR(F83,J83,K83)="", "", IF(J83="",F83*K83,F83*J83))),"",IF(OR(F83,J83,K83)="", "", IF(J83="",F83*K83,F83*J83)))</f>
        <v/>
      </c>
      <c r="R83" s="1789"/>
      <c r="S83" s="1790" t="str">
        <f>IF(ISERROR(IF(OR(G83,J83,K83)="", "", IF(J83="",G83*K83,G83*J83))),"",IF(OR(G83,J83,K83)="", "", IF(J83="",G83*K83,G83*J83)))</f>
        <v/>
      </c>
      <c r="T83" s="1789"/>
      <c r="U83" s="1790" t="str">
        <f>IF(ISERROR(IF(OR(H83,J83,K83)="", "", IF(J83="",H83*K83,H83*J83))),"",IF(OR(H83,J83,K83)="", "", IF(J83="",H83*K83,H83*J83)))</f>
        <v/>
      </c>
      <c r="V83" s="1789"/>
      <c r="W83" s="1791" t="str">
        <f>IF(ISERROR(IF(OR(I83,J83,K83)="", "", IF(J83="",I83*K83,I83*J83))),"",IF(OR(I83,J83,K83)="", "", IF(J83="",I83*K83,I83*J83)))</f>
        <v/>
      </c>
      <c r="X83" s="1166"/>
    </row>
    <row r="84" spans="1:24" ht="15" customHeight="1" x14ac:dyDescent="0.2">
      <c r="A84" s="1806"/>
      <c r="B84" s="1133"/>
      <c r="C84" s="1134"/>
      <c r="D84" s="1428"/>
      <c r="E84" s="1429"/>
      <c r="F84" s="1429"/>
      <c r="G84" s="1429"/>
      <c r="H84" s="1429"/>
      <c r="I84" s="1430"/>
      <c r="J84" s="1443"/>
      <c r="K84" s="1432"/>
      <c r="L84" s="1792"/>
      <c r="M84" s="1790" t="str">
        <f t="shared" ref="M84:M140" si="13">IF(ISERROR(IF(OR(D84,J84,K84)="", "", IF(J84="",D84*K84,D84*J84))),"",IF(OR(D84,J84,K84)="", "", IF(J84="",D84*K84,D84*J84)))</f>
        <v/>
      </c>
      <c r="N84" s="1789"/>
      <c r="O84" s="1790" t="str">
        <f t="shared" ref="O84:O140" si="14">IF(ISERROR(IF(OR(E84,J84,K84)="", "", IF(J84="",E84*K84,E84*J84))),"",IF(OR(E84,J84,K84)="", "", IF(J84="",E84*K84,E84*J84)))</f>
        <v/>
      </c>
      <c r="P84" s="1789"/>
      <c r="Q84" s="1790" t="str">
        <f t="shared" ref="Q84:Q140" si="15">IF(ISERROR(IF(OR(F84,J84,K84)="", "", IF(J84="",F84*K84,F84*J84))),"",IF(OR(F84,J84,K84)="", "", IF(J84="",F84*K84,F84*J84)))</f>
        <v/>
      </c>
      <c r="R84" s="1789"/>
      <c r="S84" s="1790" t="str">
        <f t="shared" ref="S84:S140" si="16">IF(ISERROR(IF(OR(G84,J84,K84)="", "", IF(J84="",G84*K84,G84*J84))),"",IF(OR(G84,J84,K84)="", "", IF(J84="",G84*K84,G84*J84)))</f>
        <v/>
      </c>
      <c r="T84" s="1789"/>
      <c r="U84" s="1790" t="str">
        <f t="shared" ref="U84:U140" si="17">IF(ISERROR(IF(OR(H84,J84,K84)="", "", IF(J84="",H84*K84,H84*J84))),"",IF(OR(H84,J84,K84)="", "", IF(J84="",H84*K84,H84*J84)))</f>
        <v/>
      </c>
      <c r="V84" s="1789"/>
      <c r="W84" s="1791" t="str">
        <f t="shared" ref="W84:W140" si="18">IF(ISERROR(IF(OR(I84,J84,K84)="", "", IF(J84="",I84*K84,I84*J84))),"",IF(OR(I84,J84,K84)="", "", IF(J84="",I84*K84,I84*J84)))</f>
        <v/>
      </c>
      <c r="X84" s="1166"/>
    </row>
    <row r="85" spans="1:24" ht="15" customHeight="1" x14ac:dyDescent="0.2">
      <c r="A85" s="1806"/>
      <c r="B85" s="1133"/>
      <c r="C85" s="1134"/>
      <c r="D85" s="1428"/>
      <c r="E85" s="1429"/>
      <c r="F85" s="1429"/>
      <c r="G85" s="1429"/>
      <c r="H85" s="1429"/>
      <c r="I85" s="1430"/>
      <c r="J85" s="1443"/>
      <c r="K85" s="1432"/>
      <c r="L85" s="1792"/>
      <c r="M85" s="1790" t="str">
        <f t="shared" si="13"/>
        <v/>
      </c>
      <c r="N85" s="1789"/>
      <c r="O85" s="1790" t="str">
        <f t="shared" si="14"/>
        <v/>
      </c>
      <c r="P85" s="1789"/>
      <c r="Q85" s="1790" t="str">
        <f t="shared" si="15"/>
        <v/>
      </c>
      <c r="R85" s="1789"/>
      <c r="S85" s="1790" t="str">
        <f t="shared" si="16"/>
        <v/>
      </c>
      <c r="T85" s="1789"/>
      <c r="U85" s="1790" t="str">
        <f t="shared" si="17"/>
        <v/>
      </c>
      <c r="V85" s="1789"/>
      <c r="W85" s="1791" t="str">
        <f t="shared" si="18"/>
        <v/>
      </c>
      <c r="X85" s="1166"/>
    </row>
    <row r="86" spans="1:24" ht="15" customHeight="1" x14ac:dyDescent="0.2">
      <c r="A86" s="1806"/>
      <c r="B86" s="1133"/>
      <c r="C86" s="1134"/>
      <c r="D86" s="1428"/>
      <c r="E86" s="1429"/>
      <c r="F86" s="1429"/>
      <c r="G86" s="1429"/>
      <c r="H86" s="1429"/>
      <c r="I86" s="1430"/>
      <c r="J86" s="1443"/>
      <c r="K86" s="1432"/>
      <c r="L86" s="1792"/>
      <c r="M86" s="1790" t="str">
        <f t="shared" si="13"/>
        <v/>
      </c>
      <c r="N86" s="1789"/>
      <c r="O86" s="1790" t="str">
        <f t="shared" si="14"/>
        <v/>
      </c>
      <c r="P86" s="1789"/>
      <c r="Q86" s="1790" t="str">
        <f t="shared" si="15"/>
        <v/>
      </c>
      <c r="R86" s="1789"/>
      <c r="S86" s="1790" t="str">
        <f t="shared" si="16"/>
        <v/>
      </c>
      <c r="T86" s="1789"/>
      <c r="U86" s="1790" t="str">
        <f t="shared" si="17"/>
        <v/>
      </c>
      <c r="V86" s="1789"/>
      <c r="W86" s="1791" t="str">
        <f t="shared" si="18"/>
        <v/>
      </c>
      <c r="X86" s="1166"/>
    </row>
    <row r="87" spans="1:24" ht="15" customHeight="1" x14ac:dyDescent="0.2">
      <c r="A87" s="1806"/>
      <c r="B87" s="1133"/>
      <c r="C87" s="1134"/>
      <c r="D87" s="1428"/>
      <c r="E87" s="1429"/>
      <c r="F87" s="1429"/>
      <c r="G87" s="1429"/>
      <c r="H87" s="1429"/>
      <c r="I87" s="1430"/>
      <c r="J87" s="1443"/>
      <c r="K87" s="1432"/>
      <c r="L87" s="1792"/>
      <c r="M87" s="1790" t="str">
        <f t="shared" si="13"/>
        <v/>
      </c>
      <c r="N87" s="1789"/>
      <c r="O87" s="1790" t="str">
        <f t="shared" si="14"/>
        <v/>
      </c>
      <c r="P87" s="1789"/>
      <c r="Q87" s="1790" t="str">
        <f t="shared" si="15"/>
        <v/>
      </c>
      <c r="R87" s="1789"/>
      <c r="S87" s="1790" t="str">
        <f t="shared" si="16"/>
        <v/>
      </c>
      <c r="T87" s="1789"/>
      <c r="U87" s="1790" t="str">
        <f t="shared" si="17"/>
        <v/>
      </c>
      <c r="V87" s="1789"/>
      <c r="W87" s="1791" t="str">
        <f t="shared" si="18"/>
        <v/>
      </c>
      <c r="X87" s="1166"/>
    </row>
    <row r="88" spans="1:24" ht="15" customHeight="1" x14ac:dyDescent="0.2">
      <c r="A88" s="1806"/>
      <c r="B88" s="1133"/>
      <c r="C88" s="1134"/>
      <c r="D88" s="1428"/>
      <c r="E88" s="1429"/>
      <c r="F88" s="1429"/>
      <c r="G88" s="1429"/>
      <c r="H88" s="1429"/>
      <c r="I88" s="1430"/>
      <c r="J88" s="1443"/>
      <c r="K88" s="1432"/>
      <c r="L88" s="1792"/>
      <c r="M88" s="1790" t="str">
        <f t="shared" si="13"/>
        <v/>
      </c>
      <c r="N88" s="1789"/>
      <c r="O88" s="1790" t="str">
        <f t="shared" si="14"/>
        <v/>
      </c>
      <c r="P88" s="1789"/>
      <c r="Q88" s="1790" t="str">
        <f t="shared" si="15"/>
        <v/>
      </c>
      <c r="R88" s="1789"/>
      <c r="S88" s="1790" t="str">
        <f t="shared" si="16"/>
        <v/>
      </c>
      <c r="T88" s="1789"/>
      <c r="U88" s="1790" t="str">
        <f t="shared" si="17"/>
        <v/>
      </c>
      <c r="V88" s="1789"/>
      <c r="W88" s="1791" t="str">
        <f t="shared" si="18"/>
        <v/>
      </c>
      <c r="X88" s="1166"/>
    </row>
    <row r="89" spans="1:24" ht="15" customHeight="1" x14ac:dyDescent="0.2">
      <c r="A89" s="1806"/>
      <c r="B89" s="1133"/>
      <c r="C89" s="1134"/>
      <c r="D89" s="1135"/>
      <c r="E89" s="1136"/>
      <c r="F89" s="1136"/>
      <c r="G89" s="1136"/>
      <c r="H89" s="1136"/>
      <c r="I89" s="1137"/>
      <c r="J89" s="1165"/>
      <c r="K89" s="1138"/>
      <c r="L89" s="1792"/>
      <c r="M89" s="1790" t="str">
        <f t="shared" si="13"/>
        <v/>
      </c>
      <c r="N89" s="1789"/>
      <c r="O89" s="1790" t="str">
        <f t="shared" si="14"/>
        <v/>
      </c>
      <c r="P89" s="1789"/>
      <c r="Q89" s="1790" t="str">
        <f t="shared" si="15"/>
        <v/>
      </c>
      <c r="R89" s="1789"/>
      <c r="S89" s="1790" t="str">
        <f t="shared" si="16"/>
        <v/>
      </c>
      <c r="T89" s="1789"/>
      <c r="U89" s="1790" t="str">
        <f t="shared" si="17"/>
        <v/>
      </c>
      <c r="V89" s="1789"/>
      <c r="W89" s="1791" t="str">
        <f t="shared" si="18"/>
        <v/>
      </c>
      <c r="X89" s="1166"/>
    </row>
    <row r="90" spans="1:24" ht="15" customHeight="1" x14ac:dyDescent="0.2">
      <c r="A90" s="1806"/>
      <c r="B90" s="1133"/>
      <c r="C90" s="1134"/>
      <c r="D90" s="1135"/>
      <c r="E90" s="1136"/>
      <c r="F90" s="1136"/>
      <c r="G90" s="1136"/>
      <c r="H90" s="1136"/>
      <c r="I90" s="1137"/>
      <c r="J90" s="1165"/>
      <c r="K90" s="1138"/>
      <c r="L90" s="1792"/>
      <c r="M90" s="1790" t="str">
        <f t="shared" si="13"/>
        <v/>
      </c>
      <c r="N90" s="1789"/>
      <c r="O90" s="1790" t="str">
        <f t="shared" si="14"/>
        <v/>
      </c>
      <c r="P90" s="1789"/>
      <c r="Q90" s="1790" t="str">
        <f t="shared" si="15"/>
        <v/>
      </c>
      <c r="R90" s="1789"/>
      <c r="S90" s="1790" t="str">
        <f t="shared" si="16"/>
        <v/>
      </c>
      <c r="T90" s="1789"/>
      <c r="U90" s="1790" t="str">
        <f t="shared" si="17"/>
        <v/>
      </c>
      <c r="V90" s="1789"/>
      <c r="W90" s="1791" t="str">
        <f t="shared" si="18"/>
        <v/>
      </c>
      <c r="X90" s="1166"/>
    </row>
    <row r="91" spans="1:24" ht="15" customHeight="1" x14ac:dyDescent="0.2">
      <c r="A91" s="1806"/>
      <c r="B91" s="1133"/>
      <c r="C91" s="1134"/>
      <c r="D91" s="1135"/>
      <c r="E91" s="1136"/>
      <c r="F91" s="1136"/>
      <c r="G91" s="1136"/>
      <c r="H91" s="1136"/>
      <c r="I91" s="1137"/>
      <c r="J91" s="1165"/>
      <c r="K91" s="1138"/>
      <c r="L91" s="1792"/>
      <c r="M91" s="1790" t="str">
        <f t="shared" si="13"/>
        <v/>
      </c>
      <c r="N91" s="1789"/>
      <c r="O91" s="1790" t="str">
        <f t="shared" si="14"/>
        <v/>
      </c>
      <c r="P91" s="1789"/>
      <c r="Q91" s="1790" t="str">
        <f t="shared" si="15"/>
        <v/>
      </c>
      <c r="R91" s="1789"/>
      <c r="S91" s="1790" t="str">
        <f t="shared" si="16"/>
        <v/>
      </c>
      <c r="T91" s="1789"/>
      <c r="U91" s="1790" t="str">
        <f t="shared" si="17"/>
        <v/>
      </c>
      <c r="V91" s="1789"/>
      <c r="W91" s="1791" t="str">
        <f t="shared" si="18"/>
        <v/>
      </c>
      <c r="X91" s="1166"/>
    </row>
    <row r="92" spans="1:24" ht="15" customHeight="1" x14ac:dyDescent="0.2">
      <c r="A92" s="1806"/>
      <c r="B92" s="1133"/>
      <c r="C92" s="1134"/>
      <c r="D92" s="1135"/>
      <c r="E92" s="1136"/>
      <c r="F92" s="1136"/>
      <c r="G92" s="1136"/>
      <c r="H92" s="1136"/>
      <c r="I92" s="1137"/>
      <c r="J92" s="1165"/>
      <c r="K92" s="1138"/>
      <c r="L92" s="1792"/>
      <c r="M92" s="1790" t="str">
        <f t="shared" si="13"/>
        <v/>
      </c>
      <c r="N92" s="1789"/>
      <c r="O92" s="1790" t="str">
        <f t="shared" si="14"/>
        <v/>
      </c>
      <c r="P92" s="1789"/>
      <c r="Q92" s="1790" t="str">
        <f t="shared" si="15"/>
        <v/>
      </c>
      <c r="R92" s="1789"/>
      <c r="S92" s="1790" t="str">
        <f t="shared" si="16"/>
        <v/>
      </c>
      <c r="T92" s="1789"/>
      <c r="U92" s="1790" t="str">
        <f t="shared" si="17"/>
        <v/>
      </c>
      <c r="V92" s="1789"/>
      <c r="W92" s="1791" t="str">
        <f t="shared" si="18"/>
        <v/>
      </c>
      <c r="X92" s="1166"/>
    </row>
    <row r="93" spans="1:24" ht="15" customHeight="1" x14ac:dyDescent="0.2">
      <c r="A93" s="1806"/>
      <c r="B93" s="1133"/>
      <c r="C93" s="1134"/>
      <c r="D93" s="1135"/>
      <c r="E93" s="1136"/>
      <c r="F93" s="1136"/>
      <c r="G93" s="1136"/>
      <c r="H93" s="1136"/>
      <c r="I93" s="1137"/>
      <c r="J93" s="1165"/>
      <c r="K93" s="1138"/>
      <c r="L93" s="1792"/>
      <c r="M93" s="1790" t="str">
        <f t="shared" si="13"/>
        <v/>
      </c>
      <c r="N93" s="1789"/>
      <c r="O93" s="1790" t="str">
        <f t="shared" si="14"/>
        <v/>
      </c>
      <c r="P93" s="1789"/>
      <c r="Q93" s="1790" t="str">
        <f t="shared" si="15"/>
        <v/>
      </c>
      <c r="R93" s="1789"/>
      <c r="S93" s="1790" t="str">
        <f t="shared" si="16"/>
        <v/>
      </c>
      <c r="T93" s="1789"/>
      <c r="U93" s="1790" t="str">
        <f t="shared" si="17"/>
        <v/>
      </c>
      <c r="V93" s="1789"/>
      <c r="W93" s="1791" t="str">
        <f t="shared" si="18"/>
        <v/>
      </c>
      <c r="X93" s="1166"/>
    </row>
    <row r="94" spans="1:24" ht="15" customHeight="1" x14ac:dyDescent="0.2">
      <c r="A94" s="1806"/>
      <c r="B94" s="1133"/>
      <c r="C94" s="1134"/>
      <c r="D94" s="1135"/>
      <c r="E94" s="1136"/>
      <c r="F94" s="1136"/>
      <c r="G94" s="1136"/>
      <c r="H94" s="1136"/>
      <c r="I94" s="1137"/>
      <c r="J94" s="1165"/>
      <c r="K94" s="1138"/>
      <c r="L94" s="1792"/>
      <c r="M94" s="1790" t="str">
        <f t="shared" si="13"/>
        <v/>
      </c>
      <c r="N94" s="1789"/>
      <c r="O94" s="1790" t="str">
        <f t="shared" si="14"/>
        <v/>
      </c>
      <c r="P94" s="1789"/>
      <c r="Q94" s="1790" t="str">
        <f t="shared" si="15"/>
        <v/>
      </c>
      <c r="R94" s="1789"/>
      <c r="S94" s="1790" t="str">
        <f t="shared" si="16"/>
        <v/>
      </c>
      <c r="T94" s="1789"/>
      <c r="U94" s="1790" t="str">
        <f t="shared" si="17"/>
        <v/>
      </c>
      <c r="V94" s="1789"/>
      <c r="W94" s="1791" t="str">
        <f t="shared" si="18"/>
        <v/>
      </c>
      <c r="X94" s="1166"/>
    </row>
    <row r="95" spans="1:24" ht="15" customHeight="1" x14ac:dyDescent="0.2">
      <c r="A95" s="1806"/>
      <c r="B95" s="1133"/>
      <c r="C95" s="1134"/>
      <c r="D95" s="1135"/>
      <c r="E95" s="1136"/>
      <c r="F95" s="1136"/>
      <c r="G95" s="1136"/>
      <c r="H95" s="1136"/>
      <c r="I95" s="1137"/>
      <c r="J95" s="1165"/>
      <c r="K95" s="1138"/>
      <c r="L95" s="1792"/>
      <c r="M95" s="1790" t="str">
        <f t="shared" si="13"/>
        <v/>
      </c>
      <c r="N95" s="1789"/>
      <c r="O95" s="1790" t="str">
        <f t="shared" si="14"/>
        <v/>
      </c>
      <c r="P95" s="1789"/>
      <c r="Q95" s="1790" t="str">
        <f t="shared" si="15"/>
        <v/>
      </c>
      <c r="R95" s="1789"/>
      <c r="S95" s="1790" t="str">
        <f t="shared" si="16"/>
        <v/>
      </c>
      <c r="T95" s="1789"/>
      <c r="U95" s="1790" t="str">
        <f t="shared" si="17"/>
        <v/>
      </c>
      <c r="V95" s="1789"/>
      <c r="W95" s="1791" t="str">
        <f t="shared" si="18"/>
        <v/>
      </c>
      <c r="X95" s="1166"/>
    </row>
    <row r="96" spans="1:24" ht="15" customHeight="1" x14ac:dyDescent="0.2">
      <c r="A96" s="1806"/>
      <c r="B96" s="1133"/>
      <c r="C96" s="1134"/>
      <c r="D96" s="1135"/>
      <c r="E96" s="1136"/>
      <c r="F96" s="1136"/>
      <c r="G96" s="1136"/>
      <c r="H96" s="1136"/>
      <c r="I96" s="1137"/>
      <c r="J96" s="1165"/>
      <c r="K96" s="1138"/>
      <c r="L96" s="1792"/>
      <c r="M96" s="1790" t="str">
        <f t="shared" si="13"/>
        <v/>
      </c>
      <c r="N96" s="1789"/>
      <c r="O96" s="1790" t="str">
        <f t="shared" si="14"/>
        <v/>
      </c>
      <c r="P96" s="1789"/>
      <c r="Q96" s="1790" t="str">
        <f t="shared" si="15"/>
        <v/>
      </c>
      <c r="R96" s="1789"/>
      <c r="S96" s="1790" t="str">
        <f t="shared" si="16"/>
        <v/>
      </c>
      <c r="T96" s="1789"/>
      <c r="U96" s="1790" t="str">
        <f t="shared" si="17"/>
        <v/>
      </c>
      <c r="V96" s="1789"/>
      <c r="W96" s="1791" t="str">
        <f t="shared" si="18"/>
        <v/>
      </c>
      <c r="X96" s="1166"/>
    </row>
    <row r="97" spans="1:24" ht="15" customHeight="1" x14ac:dyDescent="0.2">
      <c r="A97" s="1806"/>
      <c r="B97" s="1133"/>
      <c r="C97" s="1134"/>
      <c r="D97" s="1135"/>
      <c r="E97" s="1136"/>
      <c r="F97" s="1136"/>
      <c r="G97" s="1136"/>
      <c r="H97" s="1136"/>
      <c r="I97" s="1137"/>
      <c r="J97" s="1165"/>
      <c r="K97" s="1138"/>
      <c r="L97" s="1792"/>
      <c r="M97" s="1790" t="str">
        <f t="shared" si="13"/>
        <v/>
      </c>
      <c r="N97" s="1789"/>
      <c r="O97" s="1790" t="str">
        <f t="shared" si="14"/>
        <v/>
      </c>
      <c r="P97" s="1789"/>
      <c r="Q97" s="1790" t="str">
        <f t="shared" si="15"/>
        <v/>
      </c>
      <c r="R97" s="1789"/>
      <c r="S97" s="1790" t="str">
        <f t="shared" si="16"/>
        <v/>
      </c>
      <c r="T97" s="1789"/>
      <c r="U97" s="1790" t="str">
        <f t="shared" si="17"/>
        <v/>
      </c>
      <c r="V97" s="1789"/>
      <c r="W97" s="1791" t="str">
        <f t="shared" si="18"/>
        <v/>
      </c>
      <c r="X97" s="1166"/>
    </row>
    <row r="98" spans="1:24" ht="15" customHeight="1" x14ac:dyDescent="0.2">
      <c r="A98" s="1806"/>
      <c r="B98" s="1133"/>
      <c r="C98" s="1134"/>
      <c r="D98" s="1135"/>
      <c r="E98" s="1136"/>
      <c r="F98" s="1136"/>
      <c r="G98" s="1136"/>
      <c r="H98" s="1136"/>
      <c r="I98" s="1137"/>
      <c r="J98" s="1165"/>
      <c r="K98" s="1138"/>
      <c r="L98" s="1792"/>
      <c r="M98" s="1790" t="str">
        <f t="shared" si="13"/>
        <v/>
      </c>
      <c r="N98" s="1789"/>
      <c r="O98" s="1790" t="str">
        <f t="shared" si="14"/>
        <v/>
      </c>
      <c r="P98" s="1789"/>
      <c r="Q98" s="1790" t="str">
        <f t="shared" si="15"/>
        <v/>
      </c>
      <c r="R98" s="1789"/>
      <c r="S98" s="1790" t="str">
        <f t="shared" si="16"/>
        <v/>
      </c>
      <c r="T98" s="1789"/>
      <c r="U98" s="1790" t="str">
        <f t="shared" si="17"/>
        <v/>
      </c>
      <c r="V98" s="1789"/>
      <c r="W98" s="1791" t="str">
        <f t="shared" si="18"/>
        <v/>
      </c>
      <c r="X98" s="1166"/>
    </row>
    <row r="99" spans="1:24" ht="15" customHeight="1" x14ac:dyDescent="0.2">
      <c r="A99" s="1806"/>
      <c r="B99" s="1133"/>
      <c r="C99" s="1134"/>
      <c r="D99" s="1135"/>
      <c r="E99" s="1136"/>
      <c r="F99" s="1136"/>
      <c r="G99" s="1136"/>
      <c r="H99" s="1136"/>
      <c r="I99" s="1137"/>
      <c r="J99" s="1165"/>
      <c r="K99" s="1138"/>
      <c r="L99" s="1792"/>
      <c r="M99" s="1790" t="str">
        <f t="shared" si="13"/>
        <v/>
      </c>
      <c r="N99" s="1789"/>
      <c r="O99" s="1790" t="str">
        <f t="shared" si="14"/>
        <v/>
      </c>
      <c r="P99" s="1789"/>
      <c r="Q99" s="1790" t="str">
        <f t="shared" si="15"/>
        <v/>
      </c>
      <c r="R99" s="1789"/>
      <c r="S99" s="1790" t="str">
        <f t="shared" si="16"/>
        <v/>
      </c>
      <c r="T99" s="1789"/>
      <c r="U99" s="1790" t="str">
        <f t="shared" si="17"/>
        <v/>
      </c>
      <c r="V99" s="1789"/>
      <c r="W99" s="1791" t="str">
        <f t="shared" si="18"/>
        <v/>
      </c>
      <c r="X99" s="1166"/>
    </row>
    <row r="100" spans="1:24" ht="15" customHeight="1" x14ac:dyDescent="0.2">
      <c r="A100" s="1806"/>
      <c r="B100" s="1133"/>
      <c r="C100" s="1134"/>
      <c r="D100" s="1135"/>
      <c r="E100" s="1136"/>
      <c r="F100" s="1136"/>
      <c r="G100" s="1136"/>
      <c r="H100" s="1136"/>
      <c r="I100" s="1137"/>
      <c r="J100" s="1165"/>
      <c r="K100" s="1138"/>
      <c r="L100" s="1792"/>
      <c r="M100" s="1790" t="str">
        <f t="shared" si="13"/>
        <v/>
      </c>
      <c r="N100" s="1789"/>
      <c r="O100" s="1790" t="str">
        <f t="shared" si="14"/>
        <v/>
      </c>
      <c r="P100" s="1789"/>
      <c r="Q100" s="1790" t="str">
        <f t="shared" si="15"/>
        <v/>
      </c>
      <c r="R100" s="1789"/>
      <c r="S100" s="1790" t="str">
        <f t="shared" si="16"/>
        <v/>
      </c>
      <c r="T100" s="1789"/>
      <c r="U100" s="1790" t="str">
        <f t="shared" si="17"/>
        <v/>
      </c>
      <c r="V100" s="1789"/>
      <c r="W100" s="1791" t="str">
        <f t="shared" si="18"/>
        <v/>
      </c>
      <c r="X100" s="1166"/>
    </row>
    <row r="101" spans="1:24" ht="15" customHeight="1" x14ac:dyDescent="0.2">
      <c r="A101" s="1806"/>
      <c r="B101" s="1133"/>
      <c r="C101" s="1134"/>
      <c r="D101" s="1135"/>
      <c r="E101" s="1136"/>
      <c r="F101" s="1136"/>
      <c r="G101" s="1136"/>
      <c r="H101" s="1136"/>
      <c r="I101" s="1137"/>
      <c r="J101" s="1165"/>
      <c r="K101" s="1138"/>
      <c r="L101" s="1792"/>
      <c r="M101" s="1790" t="str">
        <f t="shared" si="13"/>
        <v/>
      </c>
      <c r="N101" s="1789"/>
      <c r="O101" s="1790" t="str">
        <f t="shared" si="14"/>
        <v/>
      </c>
      <c r="P101" s="1789"/>
      <c r="Q101" s="1790" t="str">
        <f t="shared" si="15"/>
        <v/>
      </c>
      <c r="R101" s="1789"/>
      <c r="S101" s="1790" t="str">
        <f t="shared" si="16"/>
        <v/>
      </c>
      <c r="T101" s="1789"/>
      <c r="U101" s="1790" t="str">
        <f t="shared" si="17"/>
        <v/>
      </c>
      <c r="V101" s="1789"/>
      <c r="W101" s="1791" t="str">
        <f t="shared" si="18"/>
        <v/>
      </c>
      <c r="X101" s="1166"/>
    </row>
    <row r="102" spans="1:24" ht="15" customHeight="1" x14ac:dyDescent="0.2">
      <c r="A102" s="1806"/>
      <c r="B102" s="1133"/>
      <c r="C102" s="1134"/>
      <c r="D102" s="1135"/>
      <c r="E102" s="1136"/>
      <c r="F102" s="1136"/>
      <c r="G102" s="1136"/>
      <c r="H102" s="1136"/>
      <c r="I102" s="1137"/>
      <c r="J102" s="1165"/>
      <c r="K102" s="1138"/>
      <c r="L102" s="1792"/>
      <c r="M102" s="1790" t="str">
        <f t="shared" si="13"/>
        <v/>
      </c>
      <c r="N102" s="1789"/>
      <c r="O102" s="1790" t="str">
        <f t="shared" si="14"/>
        <v/>
      </c>
      <c r="P102" s="1789"/>
      <c r="Q102" s="1790" t="str">
        <f t="shared" si="15"/>
        <v/>
      </c>
      <c r="R102" s="1789"/>
      <c r="S102" s="1790" t="str">
        <f t="shared" si="16"/>
        <v/>
      </c>
      <c r="T102" s="1789"/>
      <c r="U102" s="1790" t="str">
        <f t="shared" si="17"/>
        <v/>
      </c>
      <c r="V102" s="1789"/>
      <c r="W102" s="1791" t="str">
        <f t="shared" si="18"/>
        <v/>
      </c>
      <c r="X102" s="1166"/>
    </row>
    <row r="103" spans="1:24" ht="15" customHeight="1" x14ac:dyDescent="0.2">
      <c r="A103" s="1806"/>
      <c r="B103" s="1133"/>
      <c r="C103" s="1134"/>
      <c r="D103" s="1135"/>
      <c r="E103" s="1136"/>
      <c r="F103" s="1136"/>
      <c r="G103" s="1136"/>
      <c r="H103" s="1136"/>
      <c r="I103" s="1137"/>
      <c r="J103" s="1165"/>
      <c r="K103" s="1138"/>
      <c r="L103" s="1792"/>
      <c r="M103" s="1790" t="str">
        <f t="shared" si="13"/>
        <v/>
      </c>
      <c r="N103" s="1789"/>
      <c r="O103" s="1790" t="str">
        <f t="shared" si="14"/>
        <v/>
      </c>
      <c r="P103" s="1789"/>
      <c r="Q103" s="1790" t="str">
        <f t="shared" si="15"/>
        <v/>
      </c>
      <c r="R103" s="1789"/>
      <c r="S103" s="1790" t="str">
        <f t="shared" si="16"/>
        <v/>
      </c>
      <c r="T103" s="1789"/>
      <c r="U103" s="1790" t="str">
        <f t="shared" si="17"/>
        <v/>
      </c>
      <c r="V103" s="1789"/>
      <c r="W103" s="1791" t="str">
        <f t="shared" si="18"/>
        <v/>
      </c>
      <c r="X103" s="1166"/>
    </row>
    <row r="104" spans="1:24" ht="15" customHeight="1" x14ac:dyDescent="0.2">
      <c r="A104" s="1806"/>
      <c r="B104" s="1133"/>
      <c r="C104" s="1134"/>
      <c r="D104" s="1135"/>
      <c r="E104" s="1136"/>
      <c r="F104" s="1136"/>
      <c r="G104" s="1136"/>
      <c r="H104" s="1136"/>
      <c r="I104" s="1137"/>
      <c r="J104" s="1165"/>
      <c r="K104" s="1138"/>
      <c r="L104" s="1792"/>
      <c r="M104" s="1790" t="str">
        <f t="shared" si="13"/>
        <v/>
      </c>
      <c r="N104" s="1789"/>
      <c r="O104" s="1790" t="str">
        <f t="shared" si="14"/>
        <v/>
      </c>
      <c r="P104" s="1789"/>
      <c r="Q104" s="1790" t="str">
        <f t="shared" si="15"/>
        <v/>
      </c>
      <c r="R104" s="1789"/>
      <c r="S104" s="1790" t="str">
        <f t="shared" si="16"/>
        <v/>
      </c>
      <c r="T104" s="1789"/>
      <c r="U104" s="1790" t="str">
        <f t="shared" si="17"/>
        <v/>
      </c>
      <c r="V104" s="1789"/>
      <c r="W104" s="1791" t="str">
        <f t="shared" si="18"/>
        <v/>
      </c>
      <c r="X104" s="1166"/>
    </row>
    <row r="105" spans="1:24" ht="15" customHeight="1" x14ac:dyDescent="0.2">
      <c r="A105" s="1806"/>
      <c r="B105" s="1133"/>
      <c r="C105" s="1134"/>
      <c r="D105" s="1135"/>
      <c r="E105" s="1136"/>
      <c r="F105" s="1136"/>
      <c r="G105" s="1136"/>
      <c r="H105" s="1136"/>
      <c r="I105" s="1137"/>
      <c r="J105" s="1165"/>
      <c r="K105" s="1138"/>
      <c r="L105" s="1792"/>
      <c r="M105" s="1790" t="str">
        <f t="shared" si="13"/>
        <v/>
      </c>
      <c r="N105" s="1789"/>
      <c r="O105" s="1790" t="str">
        <f t="shared" si="14"/>
        <v/>
      </c>
      <c r="P105" s="1789"/>
      <c r="Q105" s="1790" t="str">
        <f t="shared" si="15"/>
        <v/>
      </c>
      <c r="R105" s="1789"/>
      <c r="S105" s="1790" t="str">
        <f t="shared" si="16"/>
        <v/>
      </c>
      <c r="T105" s="1789"/>
      <c r="U105" s="1790" t="str">
        <f t="shared" si="17"/>
        <v/>
      </c>
      <c r="V105" s="1789"/>
      <c r="W105" s="1791" t="str">
        <f t="shared" si="18"/>
        <v/>
      </c>
      <c r="X105" s="1166"/>
    </row>
    <row r="106" spans="1:24" ht="15" customHeight="1" x14ac:dyDescent="0.2">
      <c r="A106" s="1806"/>
      <c r="B106" s="1133"/>
      <c r="C106" s="1134"/>
      <c r="D106" s="1135"/>
      <c r="E106" s="1136"/>
      <c r="F106" s="1136"/>
      <c r="G106" s="1136"/>
      <c r="H106" s="1136"/>
      <c r="I106" s="1137"/>
      <c r="J106" s="1165"/>
      <c r="K106" s="1138"/>
      <c r="L106" s="1792"/>
      <c r="M106" s="1790" t="str">
        <f t="shared" si="13"/>
        <v/>
      </c>
      <c r="N106" s="1789"/>
      <c r="O106" s="1790" t="str">
        <f t="shared" si="14"/>
        <v/>
      </c>
      <c r="P106" s="1789"/>
      <c r="Q106" s="1790" t="str">
        <f t="shared" si="15"/>
        <v/>
      </c>
      <c r="R106" s="1789"/>
      <c r="S106" s="1790" t="str">
        <f t="shared" si="16"/>
        <v/>
      </c>
      <c r="T106" s="1789"/>
      <c r="U106" s="1790" t="str">
        <f t="shared" si="17"/>
        <v/>
      </c>
      <c r="V106" s="1789"/>
      <c r="W106" s="1791" t="str">
        <f t="shared" si="18"/>
        <v/>
      </c>
      <c r="X106" s="1166"/>
    </row>
    <row r="107" spans="1:24" ht="15" customHeight="1" x14ac:dyDescent="0.2">
      <c r="A107" s="1806"/>
      <c r="B107" s="1133"/>
      <c r="C107" s="1134"/>
      <c r="D107" s="1135"/>
      <c r="E107" s="1136"/>
      <c r="F107" s="1136"/>
      <c r="G107" s="1136"/>
      <c r="H107" s="1136"/>
      <c r="I107" s="1137"/>
      <c r="J107" s="1165"/>
      <c r="K107" s="1138"/>
      <c r="L107" s="1792"/>
      <c r="M107" s="1790" t="str">
        <f t="shared" si="13"/>
        <v/>
      </c>
      <c r="N107" s="1789"/>
      <c r="O107" s="1790" t="str">
        <f t="shared" si="14"/>
        <v/>
      </c>
      <c r="P107" s="1789"/>
      <c r="Q107" s="1790" t="str">
        <f t="shared" si="15"/>
        <v/>
      </c>
      <c r="R107" s="1789"/>
      <c r="S107" s="1790" t="str">
        <f t="shared" si="16"/>
        <v/>
      </c>
      <c r="T107" s="1789"/>
      <c r="U107" s="1790" t="str">
        <f t="shared" si="17"/>
        <v/>
      </c>
      <c r="V107" s="1789"/>
      <c r="W107" s="1791" t="str">
        <f t="shared" si="18"/>
        <v/>
      </c>
      <c r="X107" s="1166"/>
    </row>
    <row r="108" spans="1:24" ht="15" customHeight="1" x14ac:dyDescent="0.2">
      <c r="A108" s="1806"/>
      <c r="B108" s="1133"/>
      <c r="C108" s="1134"/>
      <c r="D108" s="1135"/>
      <c r="E108" s="1136"/>
      <c r="F108" s="1136"/>
      <c r="G108" s="1136"/>
      <c r="H108" s="1136"/>
      <c r="I108" s="1137"/>
      <c r="J108" s="1165"/>
      <c r="K108" s="1138"/>
      <c r="L108" s="1792"/>
      <c r="M108" s="1790" t="str">
        <f t="shared" si="13"/>
        <v/>
      </c>
      <c r="N108" s="1789"/>
      <c r="O108" s="1790" t="str">
        <f t="shared" si="14"/>
        <v/>
      </c>
      <c r="P108" s="1789"/>
      <c r="Q108" s="1790" t="str">
        <f t="shared" si="15"/>
        <v/>
      </c>
      <c r="R108" s="1789"/>
      <c r="S108" s="1790" t="str">
        <f t="shared" si="16"/>
        <v/>
      </c>
      <c r="T108" s="1789"/>
      <c r="U108" s="1790" t="str">
        <f t="shared" si="17"/>
        <v/>
      </c>
      <c r="V108" s="1789"/>
      <c r="W108" s="1791" t="str">
        <f t="shared" si="18"/>
        <v/>
      </c>
      <c r="X108" s="1166"/>
    </row>
    <row r="109" spans="1:24" ht="15" customHeight="1" x14ac:dyDescent="0.2">
      <c r="A109" s="1806"/>
      <c r="B109" s="1133"/>
      <c r="C109" s="1134"/>
      <c r="D109" s="1135"/>
      <c r="E109" s="1136"/>
      <c r="F109" s="1136"/>
      <c r="G109" s="1136"/>
      <c r="H109" s="1136"/>
      <c r="I109" s="1137"/>
      <c r="J109" s="1165"/>
      <c r="K109" s="1138"/>
      <c r="L109" s="1792"/>
      <c r="M109" s="1790" t="str">
        <f t="shared" si="13"/>
        <v/>
      </c>
      <c r="N109" s="1789"/>
      <c r="O109" s="1790" t="str">
        <f t="shared" si="14"/>
        <v/>
      </c>
      <c r="P109" s="1789"/>
      <c r="Q109" s="1790" t="str">
        <f t="shared" si="15"/>
        <v/>
      </c>
      <c r="R109" s="1789"/>
      <c r="S109" s="1790" t="str">
        <f t="shared" si="16"/>
        <v/>
      </c>
      <c r="T109" s="1789"/>
      <c r="U109" s="1790" t="str">
        <f t="shared" si="17"/>
        <v/>
      </c>
      <c r="V109" s="1789"/>
      <c r="W109" s="1791" t="str">
        <f t="shared" si="18"/>
        <v/>
      </c>
      <c r="X109" s="1166"/>
    </row>
    <row r="110" spans="1:24" ht="15" customHeight="1" x14ac:dyDescent="0.2">
      <c r="A110" s="1806"/>
      <c r="B110" s="1133"/>
      <c r="C110" s="1134"/>
      <c r="D110" s="1135"/>
      <c r="E110" s="1136"/>
      <c r="F110" s="1136"/>
      <c r="G110" s="1136"/>
      <c r="H110" s="1136"/>
      <c r="I110" s="1137"/>
      <c r="J110" s="1165"/>
      <c r="K110" s="1138"/>
      <c r="L110" s="1792"/>
      <c r="M110" s="1790" t="str">
        <f t="shared" si="13"/>
        <v/>
      </c>
      <c r="N110" s="1789"/>
      <c r="O110" s="1790" t="str">
        <f t="shared" si="14"/>
        <v/>
      </c>
      <c r="P110" s="1789"/>
      <c r="Q110" s="1790" t="str">
        <f t="shared" si="15"/>
        <v/>
      </c>
      <c r="R110" s="1789"/>
      <c r="S110" s="1790" t="str">
        <f t="shared" si="16"/>
        <v/>
      </c>
      <c r="T110" s="1789"/>
      <c r="U110" s="1790" t="str">
        <f t="shared" si="17"/>
        <v/>
      </c>
      <c r="V110" s="1789"/>
      <c r="W110" s="1791" t="str">
        <f t="shared" si="18"/>
        <v/>
      </c>
      <c r="X110" s="1166"/>
    </row>
    <row r="111" spans="1:24" ht="15" customHeight="1" x14ac:dyDescent="0.2">
      <c r="A111" s="1806"/>
      <c r="B111" s="1133"/>
      <c r="C111" s="1134"/>
      <c r="D111" s="1135"/>
      <c r="E111" s="1136"/>
      <c r="F111" s="1136"/>
      <c r="G111" s="1136"/>
      <c r="H111" s="1136"/>
      <c r="I111" s="1137"/>
      <c r="J111" s="1165"/>
      <c r="K111" s="1138"/>
      <c r="L111" s="1792"/>
      <c r="M111" s="1790" t="str">
        <f t="shared" si="13"/>
        <v/>
      </c>
      <c r="N111" s="1789"/>
      <c r="O111" s="1790" t="str">
        <f t="shared" si="14"/>
        <v/>
      </c>
      <c r="P111" s="1789"/>
      <c r="Q111" s="1790" t="str">
        <f t="shared" si="15"/>
        <v/>
      </c>
      <c r="R111" s="1789"/>
      <c r="S111" s="1790" t="str">
        <f t="shared" si="16"/>
        <v/>
      </c>
      <c r="T111" s="1789"/>
      <c r="U111" s="1790" t="str">
        <f t="shared" si="17"/>
        <v/>
      </c>
      <c r="V111" s="1789"/>
      <c r="W111" s="1791" t="str">
        <f t="shared" si="18"/>
        <v/>
      </c>
      <c r="X111" s="1166"/>
    </row>
    <row r="112" spans="1:24" ht="15" customHeight="1" x14ac:dyDescent="0.2">
      <c r="A112" s="1806"/>
      <c r="B112" s="1133"/>
      <c r="C112" s="1134"/>
      <c r="D112" s="1135"/>
      <c r="E112" s="1136"/>
      <c r="F112" s="1136"/>
      <c r="G112" s="1136"/>
      <c r="H112" s="1136"/>
      <c r="I112" s="1137"/>
      <c r="J112" s="1165"/>
      <c r="K112" s="1138"/>
      <c r="L112" s="1792"/>
      <c r="M112" s="1790" t="str">
        <f t="shared" si="13"/>
        <v/>
      </c>
      <c r="N112" s="1789"/>
      <c r="O112" s="1790" t="str">
        <f t="shared" si="14"/>
        <v/>
      </c>
      <c r="P112" s="1789"/>
      <c r="Q112" s="1790" t="str">
        <f t="shared" si="15"/>
        <v/>
      </c>
      <c r="R112" s="1789"/>
      <c r="S112" s="1790" t="str">
        <f t="shared" si="16"/>
        <v/>
      </c>
      <c r="T112" s="1789"/>
      <c r="U112" s="1790" t="str">
        <f t="shared" si="17"/>
        <v/>
      </c>
      <c r="V112" s="1789"/>
      <c r="W112" s="1791" t="str">
        <f t="shared" si="18"/>
        <v/>
      </c>
      <c r="X112" s="1166"/>
    </row>
    <row r="113" spans="1:24" ht="15" customHeight="1" x14ac:dyDescent="0.2">
      <c r="A113" s="1806"/>
      <c r="B113" s="1133"/>
      <c r="C113" s="1134"/>
      <c r="D113" s="1135"/>
      <c r="E113" s="1136"/>
      <c r="F113" s="1136"/>
      <c r="G113" s="1136"/>
      <c r="H113" s="1136"/>
      <c r="I113" s="1137"/>
      <c r="J113" s="1165"/>
      <c r="K113" s="1138"/>
      <c r="L113" s="1792"/>
      <c r="M113" s="1790" t="str">
        <f t="shared" si="13"/>
        <v/>
      </c>
      <c r="N113" s="1789"/>
      <c r="O113" s="1790" t="str">
        <f t="shared" si="14"/>
        <v/>
      </c>
      <c r="P113" s="1789"/>
      <c r="Q113" s="1790" t="str">
        <f t="shared" si="15"/>
        <v/>
      </c>
      <c r="R113" s="1789"/>
      <c r="S113" s="1790" t="str">
        <f t="shared" si="16"/>
        <v/>
      </c>
      <c r="T113" s="1789"/>
      <c r="U113" s="1790" t="str">
        <f t="shared" si="17"/>
        <v/>
      </c>
      <c r="V113" s="1789"/>
      <c r="W113" s="1791" t="str">
        <f t="shared" si="18"/>
        <v/>
      </c>
      <c r="X113" s="1166"/>
    </row>
    <row r="114" spans="1:24" ht="15" customHeight="1" x14ac:dyDescent="0.2">
      <c r="A114" s="1821" t="s">
        <v>1678</v>
      </c>
      <c r="B114" s="1133"/>
      <c r="C114" s="1134"/>
      <c r="D114" s="1135"/>
      <c r="E114" s="1136"/>
      <c r="F114" s="1136"/>
      <c r="G114" s="1136"/>
      <c r="H114" s="1136"/>
      <c r="I114" s="1137"/>
      <c r="J114" s="1165"/>
      <c r="K114" s="1138"/>
      <c r="L114" s="1792"/>
      <c r="M114" s="1790" t="str">
        <f t="shared" si="13"/>
        <v/>
      </c>
      <c r="N114" s="1789"/>
      <c r="O114" s="1790" t="str">
        <f t="shared" si="14"/>
        <v/>
      </c>
      <c r="P114" s="1789"/>
      <c r="Q114" s="1790" t="str">
        <f t="shared" si="15"/>
        <v/>
      </c>
      <c r="R114" s="1789"/>
      <c r="S114" s="1790" t="str">
        <f t="shared" si="16"/>
        <v/>
      </c>
      <c r="T114" s="1789"/>
      <c r="U114" s="1790" t="str">
        <f t="shared" si="17"/>
        <v/>
      </c>
      <c r="V114" s="1789"/>
      <c r="W114" s="1791" t="str">
        <f t="shared" si="18"/>
        <v/>
      </c>
      <c r="X114" s="1166"/>
    </row>
    <row r="115" spans="1:24" ht="15" customHeight="1" x14ac:dyDescent="0.2">
      <c r="A115" s="1820" t="s">
        <v>1681</v>
      </c>
      <c r="B115" s="1133"/>
      <c r="C115" s="1134"/>
      <c r="D115" s="1135"/>
      <c r="E115" s="1136"/>
      <c r="F115" s="1136"/>
      <c r="G115" s="1136"/>
      <c r="H115" s="1136"/>
      <c r="I115" s="1137"/>
      <c r="J115" s="1165"/>
      <c r="K115" s="1138"/>
      <c r="L115" s="1792"/>
      <c r="M115" s="1790" t="str">
        <f t="shared" si="13"/>
        <v/>
      </c>
      <c r="N115" s="1789"/>
      <c r="O115" s="1790" t="str">
        <f t="shared" si="14"/>
        <v/>
      </c>
      <c r="P115" s="1789"/>
      <c r="Q115" s="1790" t="str">
        <f t="shared" si="15"/>
        <v/>
      </c>
      <c r="R115" s="1789"/>
      <c r="S115" s="1790" t="str">
        <f t="shared" si="16"/>
        <v/>
      </c>
      <c r="T115" s="1789"/>
      <c r="U115" s="1790" t="str">
        <f t="shared" si="17"/>
        <v/>
      </c>
      <c r="V115" s="1789"/>
      <c r="W115" s="1791" t="str">
        <f t="shared" si="18"/>
        <v/>
      </c>
      <c r="X115" s="1166"/>
    </row>
    <row r="116" spans="1:24" ht="15" customHeight="1" x14ac:dyDescent="0.2">
      <c r="A116" s="1809" t="s">
        <v>1682</v>
      </c>
      <c r="B116" s="1133"/>
      <c r="C116" s="1134"/>
      <c r="D116" s="1135"/>
      <c r="E116" s="1136"/>
      <c r="F116" s="1136"/>
      <c r="G116" s="1136"/>
      <c r="H116" s="1136"/>
      <c r="I116" s="1137"/>
      <c r="J116" s="1165"/>
      <c r="K116" s="1138"/>
      <c r="L116" s="1792"/>
      <c r="M116" s="1790" t="str">
        <f t="shared" si="13"/>
        <v/>
      </c>
      <c r="N116" s="1789"/>
      <c r="O116" s="1790" t="str">
        <f t="shared" si="14"/>
        <v/>
      </c>
      <c r="P116" s="1789"/>
      <c r="Q116" s="1790" t="str">
        <f t="shared" si="15"/>
        <v/>
      </c>
      <c r="R116" s="1789"/>
      <c r="S116" s="1790" t="str">
        <f t="shared" si="16"/>
        <v/>
      </c>
      <c r="T116" s="1789"/>
      <c r="U116" s="1790" t="str">
        <f t="shared" si="17"/>
        <v/>
      </c>
      <c r="V116" s="1789"/>
      <c r="W116" s="1791" t="str">
        <f t="shared" si="18"/>
        <v/>
      </c>
      <c r="X116" s="1166"/>
    </row>
    <row r="117" spans="1:24" ht="15" customHeight="1" x14ac:dyDescent="0.2">
      <c r="A117" s="1806"/>
      <c r="B117" s="1133"/>
      <c r="C117" s="1134"/>
      <c r="D117" s="1135"/>
      <c r="E117" s="1136"/>
      <c r="F117" s="1136"/>
      <c r="G117" s="1136"/>
      <c r="H117" s="1136"/>
      <c r="I117" s="1137"/>
      <c r="J117" s="1165"/>
      <c r="K117" s="1138"/>
      <c r="L117" s="1792"/>
      <c r="M117" s="1790" t="str">
        <f t="shared" si="13"/>
        <v/>
      </c>
      <c r="N117" s="1789"/>
      <c r="O117" s="1790" t="str">
        <f t="shared" si="14"/>
        <v/>
      </c>
      <c r="P117" s="1789"/>
      <c r="Q117" s="1790" t="str">
        <f t="shared" si="15"/>
        <v/>
      </c>
      <c r="R117" s="1789"/>
      <c r="S117" s="1790" t="str">
        <f t="shared" si="16"/>
        <v/>
      </c>
      <c r="T117" s="1789"/>
      <c r="U117" s="1790" t="str">
        <f t="shared" si="17"/>
        <v/>
      </c>
      <c r="V117" s="1789"/>
      <c r="W117" s="1791" t="str">
        <f t="shared" si="18"/>
        <v/>
      </c>
      <c r="X117" s="1166"/>
    </row>
    <row r="118" spans="1:24" ht="15" customHeight="1" x14ac:dyDescent="0.2">
      <c r="A118" s="1806"/>
      <c r="B118" s="1133"/>
      <c r="C118" s="1134"/>
      <c r="D118" s="1135"/>
      <c r="E118" s="1136"/>
      <c r="F118" s="1136"/>
      <c r="G118" s="1136"/>
      <c r="H118" s="1136"/>
      <c r="I118" s="1137"/>
      <c r="J118" s="1165"/>
      <c r="K118" s="1138"/>
      <c r="L118" s="1792"/>
      <c r="M118" s="1790" t="str">
        <f t="shared" si="13"/>
        <v/>
      </c>
      <c r="N118" s="1789"/>
      <c r="O118" s="1790" t="str">
        <f t="shared" si="14"/>
        <v/>
      </c>
      <c r="P118" s="1789"/>
      <c r="Q118" s="1790" t="str">
        <f t="shared" si="15"/>
        <v/>
      </c>
      <c r="R118" s="1789"/>
      <c r="S118" s="1790" t="str">
        <f t="shared" si="16"/>
        <v/>
      </c>
      <c r="T118" s="1789"/>
      <c r="U118" s="1790" t="str">
        <f t="shared" si="17"/>
        <v/>
      </c>
      <c r="V118" s="1789"/>
      <c r="W118" s="1791" t="str">
        <f t="shared" si="18"/>
        <v/>
      </c>
      <c r="X118" s="1166"/>
    </row>
    <row r="119" spans="1:24" ht="15" customHeight="1" x14ac:dyDescent="0.2">
      <c r="A119" s="1806"/>
      <c r="B119" s="1133"/>
      <c r="C119" s="1134"/>
      <c r="D119" s="1135"/>
      <c r="E119" s="1136"/>
      <c r="F119" s="1136"/>
      <c r="G119" s="1136"/>
      <c r="H119" s="1136"/>
      <c r="I119" s="1137"/>
      <c r="J119" s="1165"/>
      <c r="K119" s="1138"/>
      <c r="L119" s="1792"/>
      <c r="M119" s="1790" t="str">
        <f t="shared" si="13"/>
        <v/>
      </c>
      <c r="N119" s="1789"/>
      <c r="O119" s="1790" t="str">
        <f t="shared" si="14"/>
        <v/>
      </c>
      <c r="P119" s="1789"/>
      <c r="Q119" s="1790" t="str">
        <f t="shared" si="15"/>
        <v/>
      </c>
      <c r="R119" s="1789"/>
      <c r="S119" s="1790" t="str">
        <f t="shared" si="16"/>
        <v/>
      </c>
      <c r="T119" s="1789"/>
      <c r="U119" s="1790" t="str">
        <f t="shared" si="17"/>
        <v/>
      </c>
      <c r="V119" s="1789"/>
      <c r="W119" s="1791" t="str">
        <f t="shared" si="18"/>
        <v/>
      </c>
      <c r="X119" s="1166"/>
    </row>
    <row r="120" spans="1:24" ht="15" customHeight="1" x14ac:dyDescent="0.2">
      <c r="A120" s="1806"/>
      <c r="B120" s="1133"/>
      <c r="C120" s="1134"/>
      <c r="D120" s="1135"/>
      <c r="E120" s="1136"/>
      <c r="F120" s="1136"/>
      <c r="G120" s="1136"/>
      <c r="H120" s="1136"/>
      <c r="I120" s="1137"/>
      <c r="J120" s="1165"/>
      <c r="K120" s="1138"/>
      <c r="L120" s="1792"/>
      <c r="M120" s="1790" t="str">
        <f t="shared" si="13"/>
        <v/>
      </c>
      <c r="N120" s="1789"/>
      <c r="O120" s="1790" t="str">
        <f t="shared" si="14"/>
        <v/>
      </c>
      <c r="P120" s="1789"/>
      <c r="Q120" s="1790" t="str">
        <f t="shared" si="15"/>
        <v/>
      </c>
      <c r="R120" s="1789"/>
      <c r="S120" s="1790" t="str">
        <f t="shared" si="16"/>
        <v/>
      </c>
      <c r="T120" s="1789"/>
      <c r="U120" s="1790" t="str">
        <f t="shared" si="17"/>
        <v/>
      </c>
      <c r="V120" s="1789"/>
      <c r="W120" s="1791" t="str">
        <f t="shared" si="18"/>
        <v/>
      </c>
      <c r="X120" s="1166"/>
    </row>
    <row r="121" spans="1:24" ht="15" customHeight="1" x14ac:dyDescent="0.2">
      <c r="A121" s="1806"/>
      <c r="B121" s="1133"/>
      <c r="C121" s="1134"/>
      <c r="D121" s="1135"/>
      <c r="E121" s="1136"/>
      <c r="F121" s="1136"/>
      <c r="G121" s="1136"/>
      <c r="H121" s="1136"/>
      <c r="I121" s="1137"/>
      <c r="J121" s="1165"/>
      <c r="K121" s="1138"/>
      <c r="L121" s="1792"/>
      <c r="M121" s="1790" t="str">
        <f t="shared" si="13"/>
        <v/>
      </c>
      <c r="N121" s="1789"/>
      <c r="O121" s="1790" t="str">
        <f t="shared" si="14"/>
        <v/>
      </c>
      <c r="P121" s="1789"/>
      <c r="Q121" s="1790" t="str">
        <f t="shared" si="15"/>
        <v/>
      </c>
      <c r="R121" s="1789"/>
      <c r="S121" s="1790" t="str">
        <f t="shared" si="16"/>
        <v/>
      </c>
      <c r="T121" s="1789"/>
      <c r="U121" s="1790" t="str">
        <f t="shared" si="17"/>
        <v/>
      </c>
      <c r="V121" s="1789"/>
      <c r="W121" s="1791" t="str">
        <f t="shared" si="18"/>
        <v/>
      </c>
      <c r="X121" s="1166"/>
    </row>
    <row r="122" spans="1:24" ht="15" customHeight="1" x14ac:dyDescent="0.2">
      <c r="A122" s="1806"/>
      <c r="B122" s="1133"/>
      <c r="C122" s="1134"/>
      <c r="D122" s="1135"/>
      <c r="E122" s="1136"/>
      <c r="F122" s="1136"/>
      <c r="G122" s="1136"/>
      <c r="H122" s="1136"/>
      <c r="I122" s="1137"/>
      <c r="J122" s="1165"/>
      <c r="K122" s="1138"/>
      <c r="L122" s="1792"/>
      <c r="M122" s="1790" t="str">
        <f t="shared" si="13"/>
        <v/>
      </c>
      <c r="N122" s="1789"/>
      <c r="O122" s="1790" t="str">
        <f t="shared" si="14"/>
        <v/>
      </c>
      <c r="P122" s="1789"/>
      <c r="Q122" s="1790" t="str">
        <f t="shared" si="15"/>
        <v/>
      </c>
      <c r="R122" s="1789"/>
      <c r="S122" s="1790" t="str">
        <f t="shared" si="16"/>
        <v/>
      </c>
      <c r="T122" s="1789"/>
      <c r="U122" s="1790" t="str">
        <f t="shared" si="17"/>
        <v/>
      </c>
      <c r="V122" s="1789"/>
      <c r="W122" s="1791" t="str">
        <f t="shared" si="18"/>
        <v/>
      </c>
      <c r="X122" s="1166"/>
    </row>
    <row r="123" spans="1:24" ht="15" customHeight="1" x14ac:dyDescent="0.2">
      <c r="A123" s="1806"/>
      <c r="B123" s="1133"/>
      <c r="C123" s="1134"/>
      <c r="D123" s="1135"/>
      <c r="E123" s="1136"/>
      <c r="F123" s="1136"/>
      <c r="G123" s="1136"/>
      <c r="H123" s="1136"/>
      <c r="I123" s="1137"/>
      <c r="J123" s="1165"/>
      <c r="K123" s="1138"/>
      <c r="L123" s="1792"/>
      <c r="M123" s="1790" t="str">
        <f t="shared" si="13"/>
        <v/>
      </c>
      <c r="N123" s="1789"/>
      <c r="O123" s="1790" t="str">
        <f t="shared" si="14"/>
        <v/>
      </c>
      <c r="P123" s="1789"/>
      <c r="Q123" s="1790" t="str">
        <f t="shared" si="15"/>
        <v/>
      </c>
      <c r="R123" s="1789"/>
      <c r="S123" s="1790" t="str">
        <f t="shared" si="16"/>
        <v/>
      </c>
      <c r="T123" s="1789"/>
      <c r="U123" s="1790" t="str">
        <f t="shared" si="17"/>
        <v/>
      </c>
      <c r="V123" s="1789"/>
      <c r="W123" s="1791" t="str">
        <f t="shared" si="18"/>
        <v/>
      </c>
      <c r="X123" s="1166"/>
    </row>
    <row r="124" spans="1:24" ht="15" customHeight="1" x14ac:dyDescent="0.2">
      <c r="A124" s="1806"/>
      <c r="B124" s="1133"/>
      <c r="C124" s="1134"/>
      <c r="D124" s="1135"/>
      <c r="E124" s="1136"/>
      <c r="F124" s="1136"/>
      <c r="G124" s="1136"/>
      <c r="H124" s="1136"/>
      <c r="I124" s="1137"/>
      <c r="J124" s="1165"/>
      <c r="K124" s="1138"/>
      <c r="L124" s="1792"/>
      <c r="M124" s="1790" t="str">
        <f t="shared" si="13"/>
        <v/>
      </c>
      <c r="N124" s="1789"/>
      <c r="O124" s="1790" t="str">
        <f t="shared" si="14"/>
        <v/>
      </c>
      <c r="P124" s="1789"/>
      <c r="Q124" s="1790" t="str">
        <f t="shared" si="15"/>
        <v/>
      </c>
      <c r="R124" s="1789"/>
      <c r="S124" s="1790" t="str">
        <f t="shared" si="16"/>
        <v/>
      </c>
      <c r="T124" s="1789"/>
      <c r="U124" s="1790" t="str">
        <f t="shared" si="17"/>
        <v/>
      </c>
      <c r="V124" s="1789"/>
      <c r="W124" s="1791" t="str">
        <f t="shared" si="18"/>
        <v/>
      </c>
      <c r="X124" s="1166"/>
    </row>
    <row r="125" spans="1:24" ht="15" customHeight="1" x14ac:dyDescent="0.2">
      <c r="A125" s="1806"/>
      <c r="B125" s="1133"/>
      <c r="C125" s="1134"/>
      <c r="D125" s="1135"/>
      <c r="E125" s="1136"/>
      <c r="F125" s="1136"/>
      <c r="G125" s="1136"/>
      <c r="H125" s="1136"/>
      <c r="I125" s="1137"/>
      <c r="J125" s="1165"/>
      <c r="K125" s="1138"/>
      <c r="L125" s="1792"/>
      <c r="M125" s="1790" t="str">
        <f t="shared" si="13"/>
        <v/>
      </c>
      <c r="N125" s="1789"/>
      <c r="O125" s="1790" t="str">
        <f t="shared" si="14"/>
        <v/>
      </c>
      <c r="P125" s="1789"/>
      <c r="Q125" s="1790" t="str">
        <f t="shared" si="15"/>
        <v/>
      </c>
      <c r="R125" s="1789"/>
      <c r="S125" s="1790" t="str">
        <f t="shared" si="16"/>
        <v/>
      </c>
      <c r="T125" s="1789"/>
      <c r="U125" s="1790" t="str">
        <f t="shared" si="17"/>
        <v/>
      </c>
      <c r="V125" s="1789"/>
      <c r="W125" s="1791" t="str">
        <f t="shared" si="18"/>
        <v/>
      </c>
      <c r="X125" s="1166"/>
    </row>
    <row r="126" spans="1:24" ht="15" customHeight="1" x14ac:dyDescent="0.2">
      <c r="A126" s="1806"/>
      <c r="B126" s="1133"/>
      <c r="C126" s="1134"/>
      <c r="D126" s="1135"/>
      <c r="E126" s="1136"/>
      <c r="F126" s="1136"/>
      <c r="G126" s="1136"/>
      <c r="H126" s="1136"/>
      <c r="I126" s="1137"/>
      <c r="J126" s="1165"/>
      <c r="K126" s="1138"/>
      <c r="L126" s="1792"/>
      <c r="M126" s="1790" t="str">
        <f t="shared" si="13"/>
        <v/>
      </c>
      <c r="N126" s="1789"/>
      <c r="O126" s="1790" t="str">
        <f t="shared" si="14"/>
        <v/>
      </c>
      <c r="P126" s="1789"/>
      <c r="Q126" s="1790" t="str">
        <f t="shared" si="15"/>
        <v/>
      </c>
      <c r="R126" s="1789"/>
      <c r="S126" s="1790" t="str">
        <f t="shared" si="16"/>
        <v/>
      </c>
      <c r="T126" s="1789"/>
      <c r="U126" s="1790" t="str">
        <f t="shared" si="17"/>
        <v/>
      </c>
      <c r="V126" s="1789"/>
      <c r="W126" s="1791" t="str">
        <f t="shared" si="18"/>
        <v/>
      </c>
      <c r="X126" s="1166"/>
    </row>
    <row r="127" spans="1:24" ht="15" customHeight="1" x14ac:dyDescent="0.2">
      <c r="A127" s="1806"/>
      <c r="B127" s="1133"/>
      <c r="C127" s="1134"/>
      <c r="D127" s="1135"/>
      <c r="E127" s="1136"/>
      <c r="F127" s="1136"/>
      <c r="G127" s="1136"/>
      <c r="H127" s="1136"/>
      <c r="I127" s="1137"/>
      <c r="J127" s="1165"/>
      <c r="K127" s="1138"/>
      <c r="L127" s="1792"/>
      <c r="M127" s="1790" t="str">
        <f t="shared" si="13"/>
        <v/>
      </c>
      <c r="N127" s="1789"/>
      <c r="O127" s="1790" t="str">
        <f t="shared" si="14"/>
        <v/>
      </c>
      <c r="P127" s="1789"/>
      <c r="Q127" s="1790" t="str">
        <f t="shared" si="15"/>
        <v/>
      </c>
      <c r="R127" s="1789"/>
      <c r="S127" s="1790" t="str">
        <f t="shared" si="16"/>
        <v/>
      </c>
      <c r="T127" s="1789"/>
      <c r="U127" s="1790" t="str">
        <f t="shared" si="17"/>
        <v/>
      </c>
      <c r="V127" s="1789"/>
      <c r="W127" s="1791" t="str">
        <f t="shared" si="18"/>
        <v/>
      </c>
      <c r="X127" s="1166"/>
    </row>
    <row r="128" spans="1:24" ht="15" customHeight="1" x14ac:dyDescent="0.2">
      <c r="A128" s="1806"/>
      <c r="B128" s="1133"/>
      <c r="C128" s="1134"/>
      <c r="D128" s="1135"/>
      <c r="E128" s="1136"/>
      <c r="F128" s="1136"/>
      <c r="G128" s="1136"/>
      <c r="H128" s="1136"/>
      <c r="I128" s="1137"/>
      <c r="J128" s="1165"/>
      <c r="K128" s="1138"/>
      <c r="L128" s="1792"/>
      <c r="M128" s="1790" t="str">
        <f t="shared" si="13"/>
        <v/>
      </c>
      <c r="N128" s="1789"/>
      <c r="O128" s="1790" t="str">
        <f t="shared" si="14"/>
        <v/>
      </c>
      <c r="P128" s="1789"/>
      <c r="Q128" s="1790" t="str">
        <f t="shared" si="15"/>
        <v/>
      </c>
      <c r="R128" s="1789"/>
      <c r="S128" s="1790" t="str">
        <f t="shared" si="16"/>
        <v/>
      </c>
      <c r="T128" s="1789"/>
      <c r="U128" s="1790" t="str">
        <f t="shared" si="17"/>
        <v/>
      </c>
      <c r="V128" s="1789"/>
      <c r="W128" s="1791" t="str">
        <f t="shared" si="18"/>
        <v/>
      </c>
      <c r="X128" s="1166"/>
    </row>
    <row r="129" spans="1:24" ht="15" customHeight="1" x14ac:dyDescent="0.2">
      <c r="A129" s="1806"/>
      <c r="B129" s="1133"/>
      <c r="C129" s="1134"/>
      <c r="D129" s="1135"/>
      <c r="E129" s="1136"/>
      <c r="F129" s="1136"/>
      <c r="G129" s="1136"/>
      <c r="H129" s="1136"/>
      <c r="I129" s="1137"/>
      <c r="J129" s="1165"/>
      <c r="K129" s="1138"/>
      <c r="L129" s="1792"/>
      <c r="M129" s="1790" t="str">
        <f t="shared" si="13"/>
        <v/>
      </c>
      <c r="N129" s="1789"/>
      <c r="O129" s="1790" t="str">
        <f t="shared" si="14"/>
        <v/>
      </c>
      <c r="P129" s="1789"/>
      <c r="Q129" s="1790" t="str">
        <f t="shared" si="15"/>
        <v/>
      </c>
      <c r="R129" s="1789"/>
      <c r="S129" s="1790" t="str">
        <f t="shared" si="16"/>
        <v/>
      </c>
      <c r="T129" s="1789"/>
      <c r="U129" s="1790" t="str">
        <f t="shared" si="17"/>
        <v/>
      </c>
      <c r="V129" s="1789"/>
      <c r="W129" s="1791" t="str">
        <f t="shared" si="18"/>
        <v/>
      </c>
      <c r="X129" s="1166"/>
    </row>
    <row r="130" spans="1:24" ht="15" customHeight="1" x14ac:dyDescent="0.2">
      <c r="A130" s="1806"/>
      <c r="B130" s="1133"/>
      <c r="C130" s="1134"/>
      <c r="D130" s="1135"/>
      <c r="E130" s="1136"/>
      <c r="F130" s="1136"/>
      <c r="G130" s="1136"/>
      <c r="H130" s="1136"/>
      <c r="I130" s="1137"/>
      <c r="J130" s="1165"/>
      <c r="K130" s="1138"/>
      <c r="L130" s="1792"/>
      <c r="M130" s="1790" t="str">
        <f t="shared" si="13"/>
        <v/>
      </c>
      <c r="N130" s="1789"/>
      <c r="O130" s="1790" t="str">
        <f t="shared" si="14"/>
        <v/>
      </c>
      <c r="P130" s="1789"/>
      <c r="Q130" s="1790" t="str">
        <f t="shared" si="15"/>
        <v/>
      </c>
      <c r="R130" s="1789"/>
      <c r="S130" s="1790" t="str">
        <f t="shared" si="16"/>
        <v/>
      </c>
      <c r="T130" s="1789"/>
      <c r="U130" s="1790" t="str">
        <f t="shared" si="17"/>
        <v/>
      </c>
      <c r="V130" s="1789"/>
      <c r="W130" s="1791" t="str">
        <f t="shared" si="18"/>
        <v/>
      </c>
      <c r="X130" s="1166"/>
    </row>
    <row r="131" spans="1:24" ht="15" customHeight="1" x14ac:dyDescent="0.2">
      <c r="A131" s="1806"/>
      <c r="B131" s="1139"/>
      <c r="C131" s="1140"/>
      <c r="D131" s="1141"/>
      <c r="E131" s="1142"/>
      <c r="F131" s="1142"/>
      <c r="G131" s="1142"/>
      <c r="H131" s="1142"/>
      <c r="I131" s="1143"/>
      <c r="J131" s="1144"/>
      <c r="K131" s="1145"/>
      <c r="L131" s="1792"/>
      <c r="M131" s="1790" t="str">
        <f t="shared" si="13"/>
        <v/>
      </c>
      <c r="N131" s="1789"/>
      <c r="O131" s="1790" t="str">
        <f t="shared" si="14"/>
        <v/>
      </c>
      <c r="P131" s="1789"/>
      <c r="Q131" s="1790" t="str">
        <f t="shared" si="15"/>
        <v/>
      </c>
      <c r="R131" s="1789"/>
      <c r="S131" s="1790" t="str">
        <f t="shared" si="16"/>
        <v/>
      </c>
      <c r="T131" s="1789"/>
      <c r="U131" s="1790" t="str">
        <f t="shared" si="17"/>
        <v/>
      </c>
      <c r="V131" s="1789"/>
      <c r="W131" s="1791" t="str">
        <f t="shared" si="18"/>
        <v/>
      </c>
      <c r="X131" s="1152"/>
    </row>
    <row r="132" spans="1:24" ht="15" customHeight="1" x14ac:dyDescent="0.2">
      <c r="A132" s="1806"/>
      <c r="B132" s="1139"/>
      <c r="C132" s="1140"/>
      <c r="D132" s="1141"/>
      <c r="E132" s="1142"/>
      <c r="F132" s="1142"/>
      <c r="G132" s="1142"/>
      <c r="H132" s="1142"/>
      <c r="I132" s="1143"/>
      <c r="J132" s="1144"/>
      <c r="K132" s="1145"/>
      <c r="L132" s="1792"/>
      <c r="M132" s="1790" t="str">
        <f t="shared" si="13"/>
        <v/>
      </c>
      <c r="N132" s="1789"/>
      <c r="O132" s="1790" t="str">
        <f t="shared" si="14"/>
        <v/>
      </c>
      <c r="P132" s="1789"/>
      <c r="Q132" s="1790" t="str">
        <f t="shared" si="15"/>
        <v/>
      </c>
      <c r="R132" s="1789"/>
      <c r="S132" s="1790" t="str">
        <f t="shared" si="16"/>
        <v/>
      </c>
      <c r="T132" s="1789"/>
      <c r="U132" s="1790" t="str">
        <f t="shared" si="17"/>
        <v/>
      </c>
      <c r="V132" s="1789"/>
      <c r="W132" s="1791" t="str">
        <f t="shared" si="18"/>
        <v/>
      </c>
      <c r="X132" s="1152"/>
    </row>
    <row r="133" spans="1:24" ht="15" customHeight="1" x14ac:dyDescent="0.2">
      <c r="A133" s="1806"/>
      <c r="B133" s="1139"/>
      <c r="C133" s="1140"/>
      <c r="D133" s="1141"/>
      <c r="E133" s="1142"/>
      <c r="F133" s="1142"/>
      <c r="G133" s="1142"/>
      <c r="H133" s="1142"/>
      <c r="I133" s="1143"/>
      <c r="J133" s="1144"/>
      <c r="K133" s="1145"/>
      <c r="L133" s="1792"/>
      <c r="M133" s="1790" t="str">
        <f t="shared" si="13"/>
        <v/>
      </c>
      <c r="N133" s="1789"/>
      <c r="O133" s="1790" t="str">
        <f t="shared" si="14"/>
        <v/>
      </c>
      <c r="P133" s="1789"/>
      <c r="Q133" s="1790" t="str">
        <f t="shared" si="15"/>
        <v/>
      </c>
      <c r="R133" s="1789"/>
      <c r="S133" s="1790" t="str">
        <f t="shared" si="16"/>
        <v/>
      </c>
      <c r="T133" s="1789"/>
      <c r="U133" s="1790" t="str">
        <f t="shared" si="17"/>
        <v/>
      </c>
      <c r="V133" s="1789"/>
      <c r="W133" s="1791" t="str">
        <f t="shared" si="18"/>
        <v/>
      </c>
      <c r="X133" s="1152"/>
    </row>
    <row r="134" spans="1:24" ht="15" customHeight="1" x14ac:dyDescent="0.2">
      <c r="A134" s="1806"/>
      <c r="B134" s="1139"/>
      <c r="C134" s="1140"/>
      <c r="D134" s="1141"/>
      <c r="E134" s="1142"/>
      <c r="F134" s="1142"/>
      <c r="G134" s="1142"/>
      <c r="H134" s="1142"/>
      <c r="I134" s="1143"/>
      <c r="J134" s="1144"/>
      <c r="K134" s="1145"/>
      <c r="L134" s="1792"/>
      <c r="M134" s="1790" t="str">
        <f t="shared" si="13"/>
        <v/>
      </c>
      <c r="N134" s="1789"/>
      <c r="O134" s="1790" t="str">
        <f t="shared" si="14"/>
        <v/>
      </c>
      <c r="P134" s="1789"/>
      <c r="Q134" s="1790" t="str">
        <f t="shared" si="15"/>
        <v/>
      </c>
      <c r="R134" s="1789"/>
      <c r="S134" s="1790" t="str">
        <f t="shared" si="16"/>
        <v/>
      </c>
      <c r="T134" s="1789"/>
      <c r="U134" s="1790" t="str">
        <f t="shared" si="17"/>
        <v/>
      </c>
      <c r="V134" s="1789"/>
      <c r="W134" s="1791" t="str">
        <f t="shared" si="18"/>
        <v/>
      </c>
      <c r="X134" s="1152"/>
    </row>
    <row r="135" spans="1:24" ht="15" customHeight="1" x14ac:dyDescent="0.2">
      <c r="A135" s="1806"/>
      <c r="B135" s="1139"/>
      <c r="C135" s="1140"/>
      <c r="D135" s="1141"/>
      <c r="E135" s="1142"/>
      <c r="F135" s="1142"/>
      <c r="G135" s="1142"/>
      <c r="H135" s="1142"/>
      <c r="I135" s="1143"/>
      <c r="J135" s="1144"/>
      <c r="K135" s="1145"/>
      <c r="L135" s="1792"/>
      <c r="M135" s="1790" t="str">
        <f t="shared" si="13"/>
        <v/>
      </c>
      <c r="N135" s="1789"/>
      <c r="O135" s="1790" t="str">
        <f t="shared" si="14"/>
        <v/>
      </c>
      <c r="P135" s="1789"/>
      <c r="Q135" s="1790" t="str">
        <f t="shared" si="15"/>
        <v/>
      </c>
      <c r="R135" s="1789"/>
      <c r="S135" s="1790" t="str">
        <f t="shared" si="16"/>
        <v/>
      </c>
      <c r="T135" s="1789"/>
      <c r="U135" s="1790" t="str">
        <f t="shared" si="17"/>
        <v/>
      </c>
      <c r="V135" s="1789"/>
      <c r="W135" s="1791" t="str">
        <f t="shared" si="18"/>
        <v/>
      </c>
      <c r="X135" s="1152"/>
    </row>
    <row r="136" spans="1:24" ht="15" customHeight="1" x14ac:dyDescent="0.2">
      <c r="A136" s="1806"/>
      <c r="B136" s="1139"/>
      <c r="C136" s="1140"/>
      <c r="D136" s="1141"/>
      <c r="E136" s="1142"/>
      <c r="F136" s="1142"/>
      <c r="G136" s="1142"/>
      <c r="H136" s="1142"/>
      <c r="I136" s="1143"/>
      <c r="J136" s="1144"/>
      <c r="K136" s="1145"/>
      <c r="L136" s="1792"/>
      <c r="M136" s="1790" t="str">
        <f t="shared" si="13"/>
        <v/>
      </c>
      <c r="N136" s="1789"/>
      <c r="O136" s="1790" t="str">
        <f t="shared" si="14"/>
        <v/>
      </c>
      <c r="P136" s="1789"/>
      <c r="Q136" s="1790" t="str">
        <f t="shared" si="15"/>
        <v/>
      </c>
      <c r="R136" s="1789"/>
      <c r="S136" s="1790" t="str">
        <f t="shared" si="16"/>
        <v/>
      </c>
      <c r="T136" s="1789"/>
      <c r="U136" s="1790" t="str">
        <f t="shared" si="17"/>
        <v/>
      </c>
      <c r="V136" s="1789"/>
      <c r="W136" s="1791" t="str">
        <f t="shared" si="18"/>
        <v/>
      </c>
      <c r="X136" s="1152"/>
    </row>
    <row r="137" spans="1:24" ht="15" customHeight="1" x14ac:dyDescent="0.2">
      <c r="A137" s="1806"/>
      <c r="B137" s="1139"/>
      <c r="C137" s="1140"/>
      <c r="D137" s="1141"/>
      <c r="E137" s="1142"/>
      <c r="F137" s="1142"/>
      <c r="G137" s="1142"/>
      <c r="H137" s="1142"/>
      <c r="I137" s="1143"/>
      <c r="J137" s="1144"/>
      <c r="K137" s="1145"/>
      <c r="L137" s="1792"/>
      <c r="M137" s="1790" t="str">
        <f t="shared" si="13"/>
        <v/>
      </c>
      <c r="N137" s="1789"/>
      <c r="O137" s="1790" t="str">
        <f t="shared" si="14"/>
        <v/>
      </c>
      <c r="P137" s="1789"/>
      <c r="Q137" s="1790" t="str">
        <f t="shared" si="15"/>
        <v/>
      </c>
      <c r="R137" s="1789"/>
      <c r="S137" s="1790" t="str">
        <f t="shared" si="16"/>
        <v/>
      </c>
      <c r="T137" s="1789"/>
      <c r="U137" s="1790" t="str">
        <f t="shared" si="17"/>
        <v/>
      </c>
      <c r="V137" s="1789"/>
      <c r="W137" s="1791" t="str">
        <f t="shared" si="18"/>
        <v/>
      </c>
      <c r="X137" s="1152"/>
    </row>
    <row r="138" spans="1:24" ht="15" customHeight="1" x14ac:dyDescent="0.2">
      <c r="A138" s="1806"/>
      <c r="B138" s="1139"/>
      <c r="C138" s="1140"/>
      <c r="D138" s="1141"/>
      <c r="E138" s="1142"/>
      <c r="F138" s="1142"/>
      <c r="G138" s="1142"/>
      <c r="H138" s="1142"/>
      <c r="I138" s="1143"/>
      <c r="J138" s="1144"/>
      <c r="K138" s="1145"/>
      <c r="L138" s="1792"/>
      <c r="M138" s="1790" t="str">
        <f t="shared" si="13"/>
        <v/>
      </c>
      <c r="N138" s="1789"/>
      <c r="O138" s="1790" t="str">
        <f t="shared" si="14"/>
        <v/>
      </c>
      <c r="P138" s="1789"/>
      <c r="Q138" s="1790" t="str">
        <f t="shared" si="15"/>
        <v/>
      </c>
      <c r="R138" s="1789"/>
      <c r="S138" s="1790" t="str">
        <f t="shared" si="16"/>
        <v/>
      </c>
      <c r="T138" s="1789"/>
      <c r="U138" s="1790" t="str">
        <f t="shared" si="17"/>
        <v/>
      </c>
      <c r="V138" s="1789"/>
      <c r="W138" s="1791" t="str">
        <f t="shared" si="18"/>
        <v/>
      </c>
      <c r="X138" s="1152"/>
    </row>
    <row r="139" spans="1:24" ht="15" customHeight="1" x14ac:dyDescent="0.2">
      <c r="A139" s="1806"/>
      <c r="B139" s="1139"/>
      <c r="C139" s="1140"/>
      <c r="D139" s="1141"/>
      <c r="E139" s="1142"/>
      <c r="F139" s="1142"/>
      <c r="G139" s="1142"/>
      <c r="H139" s="1142"/>
      <c r="I139" s="1143"/>
      <c r="J139" s="1144"/>
      <c r="K139" s="1145"/>
      <c r="L139" s="1792"/>
      <c r="M139" s="1790" t="str">
        <f t="shared" si="13"/>
        <v/>
      </c>
      <c r="N139" s="1789"/>
      <c r="O139" s="1790" t="str">
        <f t="shared" si="14"/>
        <v/>
      </c>
      <c r="P139" s="1789"/>
      <c r="Q139" s="1790" t="str">
        <f t="shared" si="15"/>
        <v/>
      </c>
      <c r="R139" s="1789"/>
      <c r="S139" s="1790" t="str">
        <f t="shared" si="16"/>
        <v/>
      </c>
      <c r="T139" s="1789"/>
      <c r="U139" s="1790" t="str">
        <f t="shared" si="17"/>
        <v/>
      </c>
      <c r="V139" s="1789"/>
      <c r="W139" s="1791" t="str">
        <f t="shared" si="18"/>
        <v/>
      </c>
      <c r="X139" s="1152"/>
    </row>
    <row r="140" spans="1:24" ht="15" customHeight="1" x14ac:dyDescent="0.2">
      <c r="A140" s="1806"/>
      <c r="B140" s="1139"/>
      <c r="C140" s="1140"/>
      <c r="D140" s="1141"/>
      <c r="E140" s="1142"/>
      <c r="F140" s="1142"/>
      <c r="G140" s="1142"/>
      <c r="H140" s="1142"/>
      <c r="I140" s="1143"/>
      <c r="J140" s="1144"/>
      <c r="K140" s="1145"/>
      <c r="L140" s="1792"/>
      <c r="M140" s="1790" t="str">
        <f t="shared" si="13"/>
        <v/>
      </c>
      <c r="N140" s="1789"/>
      <c r="O140" s="1790" t="str">
        <f t="shared" si="14"/>
        <v/>
      </c>
      <c r="P140" s="1789"/>
      <c r="Q140" s="1790" t="str">
        <f t="shared" si="15"/>
        <v/>
      </c>
      <c r="R140" s="1789"/>
      <c r="S140" s="1790" t="str">
        <f t="shared" si="16"/>
        <v/>
      </c>
      <c r="T140" s="1789"/>
      <c r="U140" s="1790" t="str">
        <f t="shared" si="17"/>
        <v/>
      </c>
      <c r="V140" s="1789"/>
      <c r="W140" s="1791" t="str">
        <f t="shared" si="18"/>
        <v/>
      </c>
      <c r="X140" s="1152"/>
    </row>
    <row r="141" spans="1:24" ht="15" customHeight="1" thickBot="1" x14ac:dyDescent="0.25">
      <c r="A141" s="1806"/>
      <c r="B141" s="1139"/>
      <c r="C141" s="1140"/>
      <c r="D141" s="1141"/>
      <c r="E141" s="1142"/>
      <c r="F141" s="1142"/>
      <c r="G141" s="1142"/>
      <c r="H141" s="1142"/>
      <c r="I141" s="1143"/>
      <c r="J141" s="1144"/>
      <c r="K141" s="1147"/>
      <c r="L141" s="1793"/>
      <c r="M141" s="1794" t="str">
        <f>IF(ISERROR(IF(OR(D141,J141,K141)="", "", IF(J141="",D141*K141,D141*J141))),"",IF(OR(D141,J141,K141)="", "", IF(J141="",D141*K141,D141*J141)))</f>
        <v/>
      </c>
      <c r="N141" s="1795"/>
      <c r="O141" s="1794" t="str">
        <f>IF(ISERROR(IF(OR(E141,J141,K141)="", "", IF(J141="",E141*K141,E141*J141))),"",IF(OR(E141,J141,K141)="", "", IF(J141="",E141*K141,E141*J141)))</f>
        <v/>
      </c>
      <c r="P141" s="1795"/>
      <c r="Q141" s="1794" t="str">
        <f>IF(ISERROR(IF(OR(F141,J141,K141)="", "", IF(J141="",F141*K141,F141*J141))),"",IF(OR(F141,J141,K141)="", "", IF(J141="",F141*K141,F141*J141)))</f>
        <v/>
      </c>
      <c r="R141" s="1795"/>
      <c r="S141" s="1794" t="str">
        <f>IF(ISERROR(IF(OR(G141,J141,K141)="", "", IF(J141="",G141*K141,G141*J141))),"",IF(OR(G141,J141,K141)="", "", IF(J141="",G141*K141,G141*J141)))</f>
        <v/>
      </c>
      <c r="T141" s="1795"/>
      <c r="U141" s="1794" t="str">
        <f>IF(ISERROR(IF(OR(H141,J141,K141)="", "", IF(J141="",H141*K141,H141*J141))),"",IF(OR(H141,J141,K141)="", "", IF(J141="",H141*K141,H141*J141)))</f>
        <v/>
      </c>
      <c r="V141" s="1795"/>
      <c r="W141" s="1796" t="str">
        <f>IF(ISERROR(IF(OR(I141,J141,K141)="", "", IF(J141="",I141*K141,I141*J141))),"",IF(OR(I141,J141,K141)="", "", IF(J141="",I141*K141,I141*J141)))</f>
        <v/>
      </c>
      <c r="X141" s="1152"/>
    </row>
    <row r="142" spans="1:24" ht="15" customHeight="1" thickBot="1" x14ac:dyDescent="0.25">
      <c r="A142" s="1806"/>
      <c r="B142" s="2809" t="s">
        <v>706</v>
      </c>
      <c r="C142" s="2810"/>
      <c r="D142" s="2810"/>
      <c r="E142" s="2810"/>
      <c r="F142" s="2810"/>
      <c r="G142" s="2810"/>
      <c r="H142" s="2810"/>
      <c r="I142" s="2811"/>
      <c r="J142" s="1743">
        <f>SUM(J82:J141)</f>
        <v>0</v>
      </c>
      <c r="K142" s="1744">
        <f>SUM(K82:K141)</f>
        <v>0</v>
      </c>
      <c r="L142" s="1749" t="s">
        <v>746</v>
      </c>
      <c r="M142" s="1746">
        <f>SUM(L82:M141)</f>
        <v>0</v>
      </c>
      <c r="N142" s="1750" t="s">
        <v>747</v>
      </c>
      <c r="O142" s="1746">
        <f>SUM(N82:O141)</f>
        <v>0</v>
      </c>
      <c r="P142" s="1750" t="s">
        <v>748</v>
      </c>
      <c r="Q142" s="1746">
        <f>SUM(P82:Q141)</f>
        <v>0</v>
      </c>
      <c r="R142" s="1750" t="s">
        <v>749</v>
      </c>
      <c r="S142" s="1746">
        <f>SUM(R82:S141)</f>
        <v>0</v>
      </c>
      <c r="T142" s="1750" t="s">
        <v>750</v>
      </c>
      <c r="U142" s="1746">
        <f>SUM(T82:U141)</f>
        <v>0</v>
      </c>
      <c r="V142" s="1750" t="s">
        <v>751</v>
      </c>
      <c r="W142" s="1746">
        <f>SUM(V82:W141)</f>
        <v>0</v>
      </c>
      <c r="X142" s="1153"/>
    </row>
    <row r="143" spans="1:24" ht="15" customHeight="1" x14ac:dyDescent="0.2">
      <c r="A143" s="1806"/>
      <c r="B143" s="2925" t="s">
        <v>1361</v>
      </c>
      <c r="C143" s="2926"/>
      <c r="D143" s="2926"/>
      <c r="E143" s="2926"/>
      <c r="F143" s="2926"/>
      <c r="G143" s="2926"/>
      <c r="H143" s="2926"/>
      <c r="I143" s="2927"/>
      <c r="J143" s="2931" t="s">
        <v>720</v>
      </c>
      <c r="K143" s="2932"/>
      <c r="L143" s="2937" t="s">
        <v>752</v>
      </c>
      <c r="M143" s="2938"/>
      <c r="N143" s="2939" t="s">
        <v>753</v>
      </c>
      <c r="O143" s="2938"/>
      <c r="P143" s="2939" t="s">
        <v>1370</v>
      </c>
      <c r="Q143" s="2938"/>
      <c r="R143" s="2939" t="s">
        <v>1371</v>
      </c>
      <c r="S143" s="2938"/>
      <c r="T143" s="2970" t="s">
        <v>754</v>
      </c>
      <c r="U143" s="2971"/>
      <c r="V143" s="2970" t="s">
        <v>755</v>
      </c>
      <c r="W143" s="2972"/>
      <c r="X143" s="1154"/>
    </row>
    <row r="144" spans="1:24" ht="15" customHeight="1" x14ac:dyDescent="0.2">
      <c r="A144" s="1806"/>
      <c r="B144" s="2928"/>
      <c r="C144" s="2929"/>
      <c r="D144" s="2929"/>
      <c r="E144" s="2929"/>
      <c r="F144" s="2929"/>
      <c r="G144" s="2929"/>
      <c r="H144" s="2929"/>
      <c r="I144" s="2930"/>
      <c r="J144" s="2933"/>
      <c r="K144" s="2934"/>
      <c r="L144" s="1155" t="s">
        <v>756</v>
      </c>
      <c r="M144" s="1156">
        <f>M142*3.6</f>
        <v>0</v>
      </c>
      <c r="N144" s="1396" t="s">
        <v>757</v>
      </c>
      <c r="O144" s="1156">
        <f>O142*3.6</f>
        <v>0</v>
      </c>
      <c r="P144" s="1397" t="s">
        <v>758</v>
      </c>
      <c r="Q144" s="1156">
        <f>Q142*9.76</f>
        <v>0</v>
      </c>
      <c r="R144" s="1398" t="s">
        <v>759</v>
      </c>
      <c r="S144" s="1156">
        <f>S142*9.76</f>
        <v>0</v>
      </c>
      <c r="T144" s="1398" t="s">
        <v>760</v>
      </c>
      <c r="U144" s="1156">
        <f>U142*$W153</f>
        <v>0</v>
      </c>
      <c r="V144" s="1399" t="s">
        <v>761</v>
      </c>
      <c r="W144" s="1156">
        <f>W142*$W153</f>
        <v>0</v>
      </c>
      <c r="X144" s="1157"/>
    </row>
    <row r="145" spans="1:24" ht="15" customHeight="1" x14ac:dyDescent="0.2">
      <c r="A145" s="1806"/>
      <c r="B145" s="2928"/>
      <c r="C145" s="2929"/>
      <c r="D145" s="2929"/>
      <c r="E145" s="2929"/>
      <c r="F145" s="2929"/>
      <c r="G145" s="2929"/>
      <c r="H145" s="2929"/>
      <c r="I145" s="2930"/>
      <c r="J145" s="2933"/>
      <c r="K145" s="2934"/>
      <c r="L145" s="2973" t="s">
        <v>731</v>
      </c>
      <c r="M145" s="2974"/>
      <c r="N145" s="2909" t="s">
        <v>698</v>
      </c>
      <c r="O145" s="2908"/>
      <c r="P145" s="1158"/>
      <c r="Q145" s="2977" t="s">
        <v>762</v>
      </c>
      <c r="R145" s="2977"/>
      <c r="S145" s="2977"/>
      <c r="T145" s="2978">
        <f>SUM(Q144,U144)</f>
        <v>0</v>
      </c>
      <c r="U145" s="2978"/>
      <c r="V145" s="2978"/>
      <c r="W145" s="2979"/>
      <c r="X145" s="1167"/>
    </row>
    <row r="146" spans="1:24" ht="15" customHeight="1" thickBot="1" x14ac:dyDescent="0.25">
      <c r="A146" s="1806"/>
      <c r="B146" s="2928" t="s">
        <v>733</v>
      </c>
      <c r="C146" s="2929"/>
      <c r="D146" s="2929"/>
      <c r="E146" s="2929"/>
      <c r="F146" s="2929"/>
      <c r="G146" s="2929"/>
      <c r="H146" s="2929"/>
      <c r="I146" s="2930"/>
      <c r="J146" s="2935"/>
      <c r="K146" s="2936"/>
      <c r="L146" s="2975"/>
      <c r="M146" s="2976"/>
      <c r="N146" s="2980" t="s">
        <v>699</v>
      </c>
      <c r="O146" s="2981"/>
      <c r="P146" s="1160"/>
      <c r="Q146" s="2922" t="s">
        <v>763</v>
      </c>
      <c r="R146" s="2922"/>
      <c r="S146" s="2922"/>
      <c r="T146" s="2923">
        <f>SUM(S144,W144)</f>
        <v>0</v>
      </c>
      <c r="U146" s="2923"/>
      <c r="V146" s="2923"/>
      <c r="W146" s="2924"/>
      <c r="X146" s="1168"/>
    </row>
    <row r="147" spans="1:24" ht="15" customHeight="1" x14ac:dyDescent="0.2">
      <c r="A147" s="1801"/>
      <c r="B147" s="2928"/>
      <c r="C147" s="2929"/>
      <c r="D147" s="2929"/>
      <c r="E147" s="2929"/>
      <c r="F147" s="2929"/>
      <c r="G147" s="2929"/>
      <c r="H147" s="2929"/>
      <c r="I147" s="2930"/>
      <c r="J147" s="2931" t="s">
        <v>735</v>
      </c>
      <c r="K147" s="2943"/>
      <c r="L147" s="2944"/>
      <c r="M147" s="2945"/>
      <c r="N147" s="2909" t="s">
        <v>698</v>
      </c>
      <c r="O147" s="2908"/>
      <c r="P147" s="1162"/>
      <c r="Q147" s="2949" t="s">
        <v>764</v>
      </c>
      <c r="R147" s="2949"/>
      <c r="S147" s="2949"/>
      <c r="T147" s="2964">
        <f>IF(ISERROR(M144/T145),0,M144/T145)</f>
        <v>0</v>
      </c>
      <c r="U147" s="2964"/>
      <c r="V147" s="2964"/>
      <c r="W147" s="2965"/>
      <c r="X147" s="1159"/>
    </row>
    <row r="148" spans="1:24" ht="15" customHeight="1" thickBot="1" x14ac:dyDescent="0.25">
      <c r="A148" s="1802"/>
      <c r="B148" s="2940"/>
      <c r="C148" s="2941"/>
      <c r="D148" s="2941"/>
      <c r="E148" s="2941"/>
      <c r="F148" s="2941"/>
      <c r="G148" s="2941"/>
      <c r="H148" s="2941"/>
      <c r="I148" s="2942"/>
      <c r="J148" s="2946"/>
      <c r="K148" s="2947"/>
      <c r="L148" s="2947"/>
      <c r="M148" s="2948"/>
      <c r="N148" s="2919" t="s">
        <v>699</v>
      </c>
      <c r="O148" s="2918"/>
      <c r="P148" s="1400"/>
      <c r="Q148" s="2966" t="s">
        <v>765</v>
      </c>
      <c r="R148" s="2966"/>
      <c r="S148" s="2966"/>
      <c r="T148" s="2967">
        <f>IF(ISERROR(O144/T146),0,O144/T146)</f>
        <v>0</v>
      </c>
      <c r="U148" s="2967"/>
      <c r="V148" s="2967"/>
      <c r="W148" s="2968"/>
      <c r="X148" s="1169"/>
    </row>
    <row r="149" spans="1:24" ht="21.75" customHeight="1" thickBot="1" x14ac:dyDescent="0.25">
      <c r="A149" s="1126"/>
      <c r="B149" s="1126"/>
      <c r="C149" s="1126"/>
      <c r="D149" s="1126"/>
      <c r="E149" s="1126"/>
      <c r="F149" s="1126"/>
      <c r="G149" s="1126"/>
      <c r="H149" s="1126"/>
      <c r="I149" s="1126"/>
      <c r="J149" s="2958" t="s">
        <v>766</v>
      </c>
      <c r="K149" s="2959"/>
      <c r="L149" s="2959"/>
      <c r="M149" s="2959"/>
      <c r="N149" s="2959"/>
      <c r="O149" s="2960"/>
      <c r="P149" s="1401"/>
      <c r="Q149" s="2969" t="s">
        <v>767</v>
      </c>
      <c r="R149" s="2969"/>
      <c r="S149" s="2969"/>
      <c r="T149" s="2962">
        <f>IF(ISERROR((1-((T68+T69)/(T147+T148)))),0,(1-((T68+T69)/(T147+T148))))</f>
        <v>0</v>
      </c>
      <c r="U149" s="2962"/>
      <c r="V149" s="2962"/>
      <c r="W149" s="2963"/>
      <c r="X149" s="1170"/>
    </row>
    <row r="150" spans="1:24" ht="21.75" customHeight="1" thickBot="1" x14ac:dyDescent="0.25">
      <c r="A150" s="1126"/>
      <c r="B150" s="1126"/>
      <c r="C150" s="1126"/>
      <c r="D150" s="1126"/>
      <c r="E150" s="1126"/>
      <c r="F150" s="1126"/>
      <c r="G150" s="1126"/>
      <c r="H150" s="1126"/>
      <c r="I150" s="1126"/>
      <c r="J150" s="2958" t="s">
        <v>768</v>
      </c>
      <c r="K150" s="2959"/>
      <c r="L150" s="2959"/>
      <c r="M150" s="2959"/>
      <c r="N150" s="2959"/>
      <c r="O150" s="2960"/>
      <c r="P150" s="1401"/>
      <c r="Q150" s="2961" t="s">
        <v>769</v>
      </c>
      <c r="R150" s="2961"/>
      <c r="S150" s="2961"/>
      <c r="T150" s="2962">
        <f>X150*T72*T149</f>
        <v>0</v>
      </c>
      <c r="U150" s="2962"/>
      <c r="V150" s="2962"/>
      <c r="W150" s="2963"/>
      <c r="X150" s="1726">
        <f>IF(AND(A4="空調設備",G4="その他(上記用途区分以外)"),J5/100,IF(AND(A4="空調設備(熱源設備のみ)",G4="その他(上記用途区分以外)"),J5/100,IF(A4="空調設備",J4,O4)))</f>
        <v>0.5</v>
      </c>
    </row>
    <row r="153" spans="1:24" x14ac:dyDescent="0.2">
      <c r="Q153" s="2957" t="s">
        <v>1411</v>
      </c>
      <c r="R153" s="2957"/>
      <c r="S153" s="2957"/>
      <c r="U153" s="2739" t="s">
        <v>1364</v>
      </c>
      <c r="V153" s="2740"/>
      <c r="W153" s="2743"/>
      <c r="X153" s="2744"/>
    </row>
    <row r="154" spans="1:24" x14ac:dyDescent="0.2">
      <c r="Q154" s="2957"/>
      <c r="R154" s="2957"/>
      <c r="S154" s="2957"/>
      <c r="U154" s="2741"/>
      <c r="V154" s="2742"/>
      <c r="W154" s="2745"/>
      <c r="X154" s="2746"/>
    </row>
  </sheetData>
  <sheetProtection algorithmName="SHA-512" hashValue="J4nMscLF/2PnIKBy1cMAV0TFCVJaRdf+gnRiArwaRq7bySqVfWaEPmtBDQzSz4yvcR1RlEtfwERBklyIVTpKdg==" saltValue="C804z2QONVnYGEWaEwVnzQ==" spinCount="100000" sheet="1" formatCells="0" formatColumns="0" formatRows="0" insertColumns="0" insertRows="0" deleteColumns="0" deleteRows="0" sort="0" autoFilter="0"/>
  <protectedRanges>
    <protectedRange algorithmName="SHA-512" hashValue="Io0GZJU3OO8hELZ90k+dYv6+QiGPE+VVvK9Bb67YGHwMFZkO40iCor8OlWh0akK+a5VksHXUEfhOuvET4BNxWQ==" saltValue="BggNr4w0a7kWyINQZpaTWA==" spinCount="100000" sqref="L11:W62" name="範囲1"/>
  </protectedRanges>
  <dataConsolidate/>
  <mergeCells count="134">
    <mergeCell ref="A2:C2"/>
    <mergeCell ref="R2:X2"/>
    <mergeCell ref="D2:Q2"/>
    <mergeCell ref="A1:X1"/>
    <mergeCell ref="Q153:S154"/>
    <mergeCell ref="Q74:S75"/>
    <mergeCell ref="J150:O150"/>
    <mergeCell ref="Q150:S150"/>
    <mergeCell ref="T150:W150"/>
    <mergeCell ref="T147:W147"/>
    <mergeCell ref="N148:O148"/>
    <mergeCell ref="Q148:S148"/>
    <mergeCell ref="T148:W148"/>
    <mergeCell ref="J149:O149"/>
    <mergeCell ref="Q149:S149"/>
    <mergeCell ref="T149:W149"/>
    <mergeCell ref="R143:S143"/>
    <mergeCell ref="T143:U143"/>
    <mergeCell ref="V143:W143"/>
    <mergeCell ref="L145:M146"/>
    <mergeCell ref="N145:O145"/>
    <mergeCell ref="Q145:S145"/>
    <mergeCell ref="T145:W145"/>
    <mergeCell ref="N146:O146"/>
    <mergeCell ref="Q146:S146"/>
    <mergeCell ref="T146:W146"/>
    <mergeCell ref="B142:I142"/>
    <mergeCell ref="B143:I145"/>
    <mergeCell ref="J143:K146"/>
    <mergeCell ref="L143:M143"/>
    <mergeCell ref="N143:O143"/>
    <mergeCell ref="P143:Q143"/>
    <mergeCell ref="B146:I148"/>
    <mergeCell ref="J147:M148"/>
    <mergeCell ref="N147:O147"/>
    <mergeCell ref="Q147:S147"/>
    <mergeCell ref="R80:S80"/>
    <mergeCell ref="T80:U80"/>
    <mergeCell ref="V80:W80"/>
    <mergeCell ref="L81:M81"/>
    <mergeCell ref="N81:O81"/>
    <mergeCell ref="P81:Q81"/>
    <mergeCell ref="R81:S81"/>
    <mergeCell ref="T81:U81"/>
    <mergeCell ref="V81:W81"/>
    <mergeCell ref="A78:A81"/>
    <mergeCell ref="B78:B81"/>
    <mergeCell ref="C78:C81"/>
    <mergeCell ref="D78:I78"/>
    <mergeCell ref="J78:K80"/>
    <mergeCell ref="L78:O79"/>
    <mergeCell ref="T71:W71"/>
    <mergeCell ref="A72:I72"/>
    <mergeCell ref="J72:O72"/>
    <mergeCell ref="Q72:S72"/>
    <mergeCell ref="T72:W72"/>
    <mergeCell ref="A77:C77"/>
    <mergeCell ref="P78:W78"/>
    <mergeCell ref="U74:V75"/>
    <mergeCell ref="W74:X75"/>
    <mergeCell ref="X78:X81"/>
    <mergeCell ref="D79:E79"/>
    <mergeCell ref="F79:G79"/>
    <mergeCell ref="H79:I79"/>
    <mergeCell ref="P79:S79"/>
    <mergeCell ref="T79:W79"/>
    <mergeCell ref="L80:M80"/>
    <mergeCell ref="N80:O80"/>
    <mergeCell ref="P80:Q80"/>
    <mergeCell ref="T68:W68"/>
    <mergeCell ref="N69:O69"/>
    <mergeCell ref="Q69:S69"/>
    <mergeCell ref="T69:W69"/>
    <mergeCell ref="A70:I71"/>
    <mergeCell ref="J70:O70"/>
    <mergeCell ref="Q70:S70"/>
    <mergeCell ref="T70:W70"/>
    <mergeCell ref="J71:O71"/>
    <mergeCell ref="Q71:S71"/>
    <mergeCell ref="T64:U64"/>
    <mergeCell ref="V64:W64"/>
    <mergeCell ref="L66:M67"/>
    <mergeCell ref="N66:O66"/>
    <mergeCell ref="Q66:S66"/>
    <mergeCell ref="T66:W66"/>
    <mergeCell ref="N67:O67"/>
    <mergeCell ref="Q67:S67"/>
    <mergeCell ref="T67:W67"/>
    <mergeCell ref="B63:I63"/>
    <mergeCell ref="B64:I66"/>
    <mergeCell ref="J64:K67"/>
    <mergeCell ref="L64:M64"/>
    <mergeCell ref="N64:O64"/>
    <mergeCell ref="P64:Q64"/>
    <mergeCell ref="B67:I69"/>
    <mergeCell ref="J68:M69"/>
    <mergeCell ref="N68:O68"/>
    <mergeCell ref="Q68:S68"/>
    <mergeCell ref="R64:S64"/>
    <mergeCell ref="B29:I29"/>
    <mergeCell ref="P9:Q9"/>
    <mergeCell ref="R9:S9"/>
    <mergeCell ref="T9:U9"/>
    <mergeCell ref="V9:W9"/>
    <mergeCell ref="L10:M10"/>
    <mergeCell ref="N10:O10"/>
    <mergeCell ref="P10:Q10"/>
    <mergeCell ref="R10:S10"/>
    <mergeCell ref="T10:U10"/>
    <mergeCell ref="V10:W10"/>
    <mergeCell ref="U153:V154"/>
    <mergeCell ref="W153:X154"/>
    <mergeCell ref="A4:F5"/>
    <mergeCell ref="W4:X5"/>
    <mergeCell ref="G5:I5"/>
    <mergeCell ref="J5:K5"/>
    <mergeCell ref="A6:C6"/>
    <mergeCell ref="A7:A10"/>
    <mergeCell ref="B7:B10"/>
    <mergeCell ref="C7:C10"/>
    <mergeCell ref="D7:I7"/>
    <mergeCell ref="J7:K9"/>
    <mergeCell ref="G4:I4"/>
    <mergeCell ref="J4:L4"/>
    <mergeCell ref="L7:O8"/>
    <mergeCell ref="P7:W7"/>
    <mergeCell ref="X7:X10"/>
    <mergeCell ref="D8:E8"/>
    <mergeCell ref="F8:G8"/>
    <mergeCell ref="H8:I8"/>
    <mergeCell ref="P8:S8"/>
    <mergeCell ref="T8:W8"/>
    <mergeCell ref="L9:M9"/>
    <mergeCell ref="N9:O9"/>
  </mergeCells>
  <phoneticPr fontId="2"/>
  <conditionalFormatting sqref="J5">
    <cfRule type="expression" dxfId="7" priority="2" stopIfTrue="1">
      <formula>G4="その他(上記用途区分以外)"</formula>
    </cfRule>
  </conditionalFormatting>
  <conditionalFormatting sqref="O4">
    <cfRule type="expression" dxfId="6" priority="1" stopIfTrue="1">
      <formula>$O$4="-"</formula>
    </cfRule>
  </conditionalFormatting>
  <dataValidations disablePrompts="1" count="5">
    <dataValidation type="list" allowBlank="1" showInputMessage="1" showErrorMessage="1" sqref="H81:I81 H10" xr:uid="{CB073CB8-630E-41F1-BC58-3B42EF6D904E}">
      <formula1>"ℓ,m3,ｋW,ｋg"</formula1>
    </dataValidation>
    <dataValidation type="list" allowBlank="1" showInputMessage="1" showErrorMessage="1" sqref="H79:I79 H8:I8" xr:uid="{A2817157-FE67-4F82-B684-30C7124039C1}">
      <formula1>"灯油,重油,ガス"</formula1>
    </dataValidation>
    <dataValidation type="list" allowBlank="1" showInputMessage="1" showErrorMessage="1" sqref="A4" xr:uid="{F16769B7-540F-4F06-BB15-5CE4C332CD49}">
      <formula1>"空調設備,空調設備(熱源設備のみ)"</formula1>
    </dataValidation>
    <dataValidation type="list" allowBlank="1" showInputMessage="1" showErrorMessage="1" sqref="G4:I4" xr:uid="{5813EF82-4EA0-4332-B059-E32D709CBA00}">
      <formula1>"事務所,学校,物販店,飲食店,集会所,病院,ホテル,その他(上記用途区分以外)"</formula1>
    </dataValidation>
    <dataValidation type="list" allowBlank="1" showInputMessage="1" showErrorMessage="1" sqref="I10" xr:uid="{DF79F7C1-83B1-4CCC-A752-212BE82FCA0C}">
      <formula1>"ℓ,m3,ｋW,kg"</formula1>
    </dataValidation>
  </dataValidations>
  <printOptions horizontalCentered="1"/>
  <pageMargins left="0.78740157480314965" right="0.39370078740157483" top="0.59055118110236227" bottom="0.59055118110236227" header="0.39370078740157483" footer="0"/>
  <pageSetup paperSize="9" scale="67" fitToHeight="0" orientation="portrait" r:id="rId1"/>
  <headerFooter alignWithMargins="0">
    <oddHeader>&amp;R&amp;14参考様式１－５①</oddHeader>
  </headerFooter>
  <rowBreaks count="1" manualBreakCount="1">
    <brk id="76"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46402-BFFA-460F-AC71-1B9317FC6CA0}">
  <sheetPr>
    <tabColor rgb="FF99FF99"/>
  </sheetPr>
  <dimension ref="A1:X75"/>
  <sheetViews>
    <sheetView showGridLines="0" view="pageBreakPreview" zoomScale="70" zoomScaleNormal="80" zoomScaleSheetLayoutView="70" zoomScalePageLayoutView="80" workbookViewId="0">
      <selection activeCell="J73" sqref="J73"/>
    </sheetView>
  </sheetViews>
  <sheetFormatPr defaultColWidth="9.59765625" defaultRowHeight="13" x14ac:dyDescent="0.2"/>
  <cols>
    <col min="1" max="2" width="8.69921875" style="1124" customWidth="1"/>
    <col min="3" max="3" width="22.09765625" style="1124" customWidth="1"/>
    <col min="4" max="5" width="16.8984375" style="1124" customWidth="1"/>
    <col min="6" max="6" width="9.09765625" style="1124" customWidth="1"/>
    <col min="7" max="7" width="2.09765625" style="1124" customWidth="1"/>
    <col min="8" max="8" width="13.3984375" style="1124" customWidth="1"/>
    <col min="9" max="9" width="2.09765625" style="1124" customWidth="1"/>
    <col min="10" max="10" width="13.3984375" style="1124" customWidth="1"/>
    <col min="11" max="11" width="8" style="1124" customWidth="1"/>
    <col min="12" max="12" width="3.09765625" style="1124" customWidth="1"/>
    <col min="13" max="13" width="8.69921875" style="1124" customWidth="1"/>
    <col min="14" max="14" width="17.09765625" style="1124" customWidth="1"/>
    <col min="15" max="16384" width="9.59765625" style="1124"/>
  </cols>
  <sheetData>
    <row r="1" spans="1:24" s="259" customFormat="1" ht="25" customHeight="1" thickBot="1" x14ac:dyDescent="0.25">
      <c r="A1" s="3051" t="s">
        <v>1674</v>
      </c>
      <c r="B1" s="3051"/>
      <c r="C1" s="3051"/>
      <c r="D1" s="3051"/>
      <c r="E1" s="3051"/>
      <c r="F1" s="3051"/>
      <c r="G1" s="3051"/>
      <c r="H1" s="3051"/>
      <c r="I1" s="3051"/>
      <c r="J1" s="3051"/>
      <c r="K1" s="3051"/>
      <c r="L1" s="3051"/>
      <c r="M1" s="3051"/>
      <c r="N1" s="3051"/>
      <c r="O1" s="1676"/>
      <c r="P1" s="1676"/>
      <c r="Q1" s="1676"/>
      <c r="R1" s="1676"/>
      <c r="S1" s="1676"/>
      <c r="T1" s="1676"/>
      <c r="U1" s="1676"/>
      <c r="V1" s="1676"/>
      <c r="W1" s="1676"/>
      <c r="X1" s="1676"/>
    </row>
    <row r="2" spans="1:24" s="259" customFormat="1" ht="30" customHeight="1" thickBot="1" x14ac:dyDescent="0.25">
      <c r="A2" s="3049" t="s">
        <v>417</v>
      </c>
      <c r="B2" s="3050"/>
      <c r="C2" s="2954" t="str">
        <f>IF('参考様式1-1'!D3="","",'参考様式1-1'!D3)</f>
        <v/>
      </c>
      <c r="D2" s="2954"/>
      <c r="E2" s="2954"/>
      <c r="F2" s="2954"/>
      <c r="G2" s="2954"/>
      <c r="H2" s="2954"/>
      <c r="I2" s="2954"/>
      <c r="J2" s="2955"/>
      <c r="K2" s="2950" t="str">
        <f>'参考様式1-1'!M3</f>
        <v>○棟目／計○棟</v>
      </c>
      <c r="L2" s="2951"/>
      <c r="M2" s="2951"/>
      <c r="N2" s="2952"/>
      <c r="O2" s="269"/>
      <c r="P2" s="269"/>
      <c r="Q2" s="269"/>
      <c r="R2" s="269"/>
      <c r="S2" s="269"/>
      <c r="T2" s="269"/>
      <c r="U2" s="269"/>
      <c r="V2" s="269"/>
      <c r="W2" s="269"/>
      <c r="X2" s="269"/>
    </row>
    <row r="3" spans="1:24" ht="15" customHeight="1" thickBot="1" x14ac:dyDescent="0.25">
      <c r="B3" s="1402"/>
      <c r="F3" s="1382"/>
    </row>
    <row r="4" spans="1:24" ht="15" customHeight="1" thickBot="1" x14ac:dyDescent="0.25">
      <c r="A4" s="3054" t="s">
        <v>549</v>
      </c>
      <c r="B4" s="3055"/>
      <c r="C4" s="3055"/>
      <c r="D4" s="3056"/>
      <c r="E4" s="2777" t="s">
        <v>681</v>
      </c>
      <c r="F4" s="2778"/>
      <c r="G4" s="2778"/>
      <c r="H4" s="2778"/>
      <c r="I4" s="1678"/>
      <c r="J4" s="3062">
        <f>IF(E4="事務所",0.05,IF(OR(E4="学校",E4="物販店",E4="飲食店",E4="集会所"),0.04,IF(E4="病院",0.03,IF(E4="ホテル",0.05,"-"))))</f>
        <v>0.05</v>
      </c>
      <c r="K4" s="3063"/>
      <c r="L4" s="3064"/>
    </row>
    <row r="5" spans="1:24" ht="15" customHeight="1" thickBot="1" x14ac:dyDescent="0.25">
      <c r="A5" s="3057"/>
      <c r="B5" s="3058"/>
      <c r="C5" s="3058"/>
      <c r="D5" s="3059"/>
      <c r="E5" s="3060" t="s">
        <v>683</v>
      </c>
      <c r="F5" s="3061"/>
      <c r="G5" s="3061"/>
      <c r="H5" s="3061"/>
      <c r="I5" s="1674"/>
      <c r="J5" s="3065"/>
      <c r="K5" s="3066"/>
      <c r="L5" s="1125" t="s">
        <v>684</v>
      </c>
      <c r="M5" s="1403"/>
    </row>
    <row r="6" spans="1:24" ht="15" customHeight="1" thickBot="1" x14ac:dyDescent="0.25">
      <c r="A6" s="1382"/>
      <c r="B6" s="1382"/>
      <c r="C6" s="1382"/>
      <c r="D6" s="1382"/>
      <c r="E6" s="1382"/>
    </row>
    <row r="7" spans="1:24" ht="15" customHeight="1" thickBot="1" x14ac:dyDescent="0.25">
      <c r="A7" s="2757" t="s">
        <v>685</v>
      </c>
      <c r="B7" s="2758"/>
      <c r="C7" s="2759"/>
      <c r="D7" s="1164"/>
      <c r="E7" s="1164"/>
      <c r="F7" s="1164"/>
      <c r="G7" s="1126"/>
      <c r="H7" s="1126"/>
      <c r="I7" s="1126"/>
      <c r="J7" s="1126"/>
      <c r="K7" s="1126"/>
      <c r="L7" s="1126"/>
      <c r="M7" s="1126"/>
    </row>
    <row r="8" spans="1:24" ht="15" customHeight="1" thickBot="1" x14ac:dyDescent="0.25">
      <c r="A8" s="3052" t="s">
        <v>770</v>
      </c>
      <c r="B8" s="2870" t="s">
        <v>687</v>
      </c>
      <c r="C8" s="3016" t="s">
        <v>688</v>
      </c>
      <c r="D8" s="1469" t="s">
        <v>771</v>
      </c>
      <c r="E8" s="1470"/>
      <c r="F8" s="2867" t="s">
        <v>772</v>
      </c>
      <c r="G8" s="3018" t="s">
        <v>773</v>
      </c>
      <c r="H8" s="3019"/>
      <c r="I8" s="3022" t="s">
        <v>774</v>
      </c>
      <c r="J8" s="3023"/>
      <c r="K8" s="2879" t="s">
        <v>693</v>
      </c>
      <c r="L8" s="2885"/>
      <c r="M8" s="2885"/>
      <c r="N8" s="2880"/>
    </row>
    <row r="9" spans="1:24" ht="25" customHeight="1" thickBot="1" x14ac:dyDescent="0.25">
      <c r="A9" s="3052"/>
      <c r="B9" s="2871"/>
      <c r="C9" s="3017"/>
      <c r="D9" s="1173" t="s">
        <v>775</v>
      </c>
      <c r="E9" s="1174" t="s">
        <v>776</v>
      </c>
      <c r="F9" s="2905"/>
      <c r="G9" s="3020"/>
      <c r="H9" s="3021"/>
      <c r="I9" s="3001" t="s">
        <v>777</v>
      </c>
      <c r="J9" s="3002"/>
      <c r="K9" s="2881"/>
      <c r="L9" s="2887"/>
      <c r="M9" s="2887"/>
      <c r="N9" s="2882"/>
    </row>
    <row r="10" spans="1:24" ht="15" customHeight="1" thickBot="1" x14ac:dyDescent="0.25">
      <c r="A10" s="3052"/>
      <c r="B10" s="2872"/>
      <c r="C10" s="3053"/>
      <c r="D10" s="1130" t="s">
        <v>700</v>
      </c>
      <c r="E10" s="1175" t="s">
        <v>701</v>
      </c>
      <c r="F10" s="1176" t="s">
        <v>778</v>
      </c>
      <c r="G10" s="3030" t="s">
        <v>779</v>
      </c>
      <c r="H10" s="3031"/>
      <c r="I10" s="2980" t="s">
        <v>704</v>
      </c>
      <c r="J10" s="3032"/>
      <c r="K10" s="2998"/>
      <c r="L10" s="2999"/>
      <c r="M10" s="2999"/>
      <c r="N10" s="3000"/>
    </row>
    <row r="11" spans="1:24" ht="15" customHeight="1" x14ac:dyDescent="0.2">
      <c r="A11" s="2867" t="s">
        <v>780</v>
      </c>
      <c r="B11" s="1177"/>
      <c r="C11" s="1134"/>
      <c r="D11" s="1178"/>
      <c r="E11" s="1179"/>
      <c r="F11" s="1180"/>
      <c r="G11" s="3005" t="str">
        <f>IF(ISERROR(IF(OR(D11,F11)="", "", D11*F11)),"",IF(OR(D11,F11)="", "", D11*F11))</f>
        <v/>
      </c>
      <c r="H11" s="3006"/>
      <c r="I11" s="3007" t="str">
        <f t="shared" ref="I11:I20" si="0">IF(ISERROR(IF(OR(E11,F11)="", "", E11*F11)),"",IF(OR(E11,F11)="", "", E11*F11))</f>
        <v/>
      </c>
      <c r="J11" s="3008"/>
      <c r="K11" s="3009"/>
      <c r="L11" s="3010"/>
      <c r="M11" s="3010"/>
      <c r="N11" s="3011"/>
    </row>
    <row r="12" spans="1:24" ht="15" customHeight="1" x14ac:dyDescent="0.2">
      <c r="A12" s="2868"/>
      <c r="B12" s="1177"/>
      <c r="C12" s="1134"/>
      <c r="D12" s="1181"/>
      <c r="E12" s="1179"/>
      <c r="F12" s="1180"/>
      <c r="G12" s="2985" t="str">
        <f t="shared" ref="G12:G20" si="1">IF(ISERROR(IF(OR(D12,F12)="", "", D12*F12)),"",IF(OR(D12,F12)="", "", D12*F12))</f>
        <v/>
      </c>
      <c r="H12" s="2986"/>
      <c r="I12" s="2987" t="str">
        <f t="shared" si="0"/>
        <v/>
      </c>
      <c r="J12" s="2988"/>
      <c r="K12" s="2982"/>
      <c r="L12" s="2983"/>
      <c r="M12" s="2983"/>
      <c r="N12" s="2984"/>
    </row>
    <row r="13" spans="1:24" ht="15" customHeight="1" x14ac:dyDescent="0.2">
      <c r="A13" s="2868"/>
      <c r="B13" s="1177"/>
      <c r="C13" s="1134"/>
      <c r="D13" s="1181"/>
      <c r="E13" s="1179"/>
      <c r="F13" s="1180"/>
      <c r="G13" s="2985" t="str">
        <f t="shared" si="1"/>
        <v/>
      </c>
      <c r="H13" s="2986"/>
      <c r="I13" s="2987" t="str">
        <f t="shared" si="0"/>
        <v/>
      </c>
      <c r="J13" s="2988"/>
      <c r="K13" s="2982"/>
      <c r="L13" s="2983"/>
      <c r="M13" s="2983"/>
      <c r="N13" s="2984"/>
    </row>
    <row r="14" spans="1:24" ht="15" customHeight="1" x14ac:dyDescent="0.2">
      <c r="A14" s="2868"/>
      <c r="B14" s="1177"/>
      <c r="C14" s="1134"/>
      <c r="D14" s="1181"/>
      <c r="E14" s="1179"/>
      <c r="F14" s="1180"/>
      <c r="G14" s="2985" t="str">
        <f t="shared" si="1"/>
        <v/>
      </c>
      <c r="H14" s="2986"/>
      <c r="I14" s="2987" t="str">
        <f t="shared" si="0"/>
        <v/>
      </c>
      <c r="J14" s="2988"/>
      <c r="K14" s="2982"/>
      <c r="L14" s="2983"/>
      <c r="M14" s="2983"/>
      <c r="N14" s="2984"/>
    </row>
    <row r="15" spans="1:24" ht="15" customHeight="1" x14ac:dyDescent="0.2">
      <c r="A15" s="2868"/>
      <c r="B15" s="1177"/>
      <c r="C15" s="1134"/>
      <c r="D15" s="1181"/>
      <c r="E15" s="1179"/>
      <c r="F15" s="1180"/>
      <c r="G15" s="2985" t="str">
        <f t="shared" si="1"/>
        <v/>
      </c>
      <c r="H15" s="2986"/>
      <c r="I15" s="2987" t="str">
        <f t="shared" si="0"/>
        <v/>
      </c>
      <c r="J15" s="2988"/>
      <c r="K15" s="2982"/>
      <c r="L15" s="2983"/>
      <c r="M15" s="2983"/>
      <c r="N15" s="2984"/>
    </row>
    <row r="16" spans="1:24" ht="15" customHeight="1" x14ac:dyDescent="0.2">
      <c r="A16" s="2868"/>
      <c r="B16" s="1177"/>
      <c r="C16" s="1134"/>
      <c r="D16" s="1181"/>
      <c r="E16" s="1179"/>
      <c r="F16" s="1180"/>
      <c r="G16" s="2985" t="str">
        <f t="shared" si="1"/>
        <v/>
      </c>
      <c r="H16" s="2986"/>
      <c r="I16" s="2987" t="str">
        <f t="shared" si="0"/>
        <v/>
      </c>
      <c r="J16" s="2988"/>
      <c r="K16" s="2982"/>
      <c r="L16" s="2983"/>
      <c r="M16" s="2983"/>
      <c r="N16" s="2984"/>
    </row>
    <row r="17" spans="1:14" ht="15" customHeight="1" x14ac:dyDescent="0.2">
      <c r="A17" s="2868"/>
      <c r="B17" s="1177"/>
      <c r="C17" s="1134"/>
      <c r="D17" s="1181"/>
      <c r="E17" s="1179"/>
      <c r="F17" s="1180"/>
      <c r="G17" s="2985" t="str">
        <f t="shared" si="1"/>
        <v/>
      </c>
      <c r="H17" s="2986"/>
      <c r="I17" s="2987" t="str">
        <f t="shared" si="0"/>
        <v/>
      </c>
      <c r="J17" s="2988"/>
      <c r="K17" s="2982"/>
      <c r="L17" s="2983"/>
      <c r="M17" s="2983"/>
      <c r="N17" s="2984"/>
    </row>
    <row r="18" spans="1:14" ht="15" customHeight="1" x14ac:dyDescent="0.2">
      <c r="A18" s="2868"/>
      <c r="B18" s="1177"/>
      <c r="C18" s="1134"/>
      <c r="D18" s="1181"/>
      <c r="E18" s="1179"/>
      <c r="F18" s="1180"/>
      <c r="G18" s="2985" t="str">
        <f t="shared" si="1"/>
        <v/>
      </c>
      <c r="H18" s="2986"/>
      <c r="I18" s="2987" t="str">
        <f t="shared" si="0"/>
        <v/>
      </c>
      <c r="J18" s="2988"/>
      <c r="K18" s="2982"/>
      <c r="L18" s="2983"/>
      <c r="M18" s="2983"/>
      <c r="N18" s="2984"/>
    </row>
    <row r="19" spans="1:14" ht="15" customHeight="1" x14ac:dyDescent="0.2">
      <c r="A19" s="2868"/>
      <c r="B19" s="1182"/>
      <c r="C19" s="1140"/>
      <c r="D19" s="1183"/>
      <c r="E19" s="1184"/>
      <c r="F19" s="1185"/>
      <c r="G19" s="2985" t="str">
        <f t="shared" si="1"/>
        <v/>
      </c>
      <c r="H19" s="2986"/>
      <c r="I19" s="2987" t="str">
        <f t="shared" si="0"/>
        <v/>
      </c>
      <c r="J19" s="2988"/>
      <c r="K19" s="2982"/>
      <c r="L19" s="2983"/>
      <c r="M19" s="2983"/>
      <c r="N19" s="2984"/>
    </row>
    <row r="20" spans="1:14" ht="15" customHeight="1" thickBot="1" x14ac:dyDescent="0.25">
      <c r="A20" s="2868"/>
      <c r="B20" s="1182"/>
      <c r="C20" s="1140"/>
      <c r="D20" s="1183"/>
      <c r="E20" s="1184"/>
      <c r="F20" s="1185"/>
      <c r="G20" s="2985" t="str">
        <f t="shared" si="1"/>
        <v/>
      </c>
      <c r="H20" s="2986"/>
      <c r="I20" s="2987" t="str">
        <f t="shared" si="0"/>
        <v/>
      </c>
      <c r="J20" s="2988"/>
      <c r="K20" s="2982"/>
      <c r="L20" s="2983"/>
      <c r="M20" s="2983"/>
      <c r="N20" s="2984"/>
    </row>
    <row r="21" spans="1:14" ht="15" customHeight="1" thickBot="1" x14ac:dyDescent="0.25">
      <c r="A21" s="3067"/>
      <c r="B21" s="1698" t="s">
        <v>706</v>
      </c>
      <c r="C21" s="1699"/>
      <c r="D21" s="1699"/>
      <c r="E21" s="1699"/>
      <c r="F21" s="1757">
        <f>SUM(F11:F20)</f>
        <v>0</v>
      </c>
      <c r="G21" s="1751" t="s">
        <v>710</v>
      </c>
      <c r="H21" s="1752">
        <f>SUM(G11:H20)</f>
        <v>0</v>
      </c>
      <c r="I21" s="1741" t="s">
        <v>711</v>
      </c>
      <c r="J21" s="1753">
        <f>SUM(I11:J20)</f>
        <v>0</v>
      </c>
      <c r="K21" s="3038"/>
      <c r="L21" s="3039"/>
      <c r="M21" s="3039"/>
      <c r="N21" s="3040"/>
    </row>
    <row r="22" spans="1:14" ht="15" customHeight="1" thickTop="1" x14ac:dyDescent="0.2">
      <c r="A22" s="3041" t="s">
        <v>713</v>
      </c>
      <c r="B22" s="1190"/>
      <c r="C22" s="1150"/>
      <c r="D22" s="1191"/>
      <c r="E22" s="1192"/>
      <c r="F22" s="1193"/>
      <c r="G22" s="3042" t="str">
        <f>IF(ISERROR(IF(OR(D22,F22)="", "", D22*F22)),"",IF(OR(D22,F22)="", "", D22*F22))</f>
        <v/>
      </c>
      <c r="H22" s="3043"/>
      <c r="I22" s="3044" t="str">
        <f t="shared" ref="I22:I39" si="2">IF(ISERROR(IF(OR(E22,F22)="", "", E22*F22)),"",IF(OR(E22,F22)="", "", E22*F22))</f>
        <v/>
      </c>
      <c r="J22" s="3045"/>
      <c r="K22" s="3046"/>
      <c r="L22" s="3047"/>
      <c r="M22" s="3047"/>
      <c r="N22" s="3048"/>
    </row>
    <row r="23" spans="1:14" ht="15" customHeight="1" x14ac:dyDescent="0.2">
      <c r="A23" s="2868"/>
      <c r="B23" s="1182"/>
      <c r="C23" s="1140"/>
      <c r="D23" s="1183"/>
      <c r="E23" s="1184"/>
      <c r="F23" s="1185"/>
      <c r="G23" s="2985" t="str">
        <f>IF(ISERROR(IF(OR(D23,F23)="", "", D23*F23)),"",IF(OR(D23,F23)="", "", D23*F23))</f>
        <v/>
      </c>
      <c r="H23" s="2986"/>
      <c r="I23" s="2987" t="str">
        <f t="shared" si="2"/>
        <v/>
      </c>
      <c r="J23" s="2988"/>
      <c r="K23" s="2982"/>
      <c r="L23" s="2983"/>
      <c r="M23" s="2983"/>
      <c r="N23" s="2984"/>
    </row>
    <row r="24" spans="1:14" ht="15" customHeight="1" x14ac:dyDescent="0.2">
      <c r="A24" s="2868"/>
      <c r="B24" s="1182"/>
      <c r="C24" s="1140"/>
      <c r="D24" s="1183"/>
      <c r="E24" s="1184"/>
      <c r="F24" s="1185"/>
      <c r="G24" s="2985" t="str">
        <f t="shared" ref="G24:G39" si="3">IF(ISERROR(IF(OR(D24,F24)="", "", D24*F24)),"",IF(OR(D24,F24)="", "", D24*F24))</f>
        <v/>
      </c>
      <c r="H24" s="2986"/>
      <c r="I24" s="2987" t="str">
        <f t="shared" si="2"/>
        <v/>
      </c>
      <c r="J24" s="2988"/>
      <c r="K24" s="2982"/>
      <c r="L24" s="2983"/>
      <c r="M24" s="2983"/>
      <c r="N24" s="2984"/>
    </row>
    <row r="25" spans="1:14" ht="15" customHeight="1" x14ac:dyDescent="0.2">
      <c r="A25" s="2868"/>
      <c r="B25" s="1182"/>
      <c r="C25" s="1140"/>
      <c r="D25" s="1183"/>
      <c r="E25" s="1184"/>
      <c r="F25" s="1185"/>
      <c r="G25" s="2985" t="str">
        <f t="shared" si="3"/>
        <v/>
      </c>
      <c r="H25" s="2986"/>
      <c r="I25" s="2987" t="str">
        <f t="shared" si="2"/>
        <v/>
      </c>
      <c r="J25" s="2988"/>
      <c r="K25" s="2982"/>
      <c r="L25" s="2983"/>
      <c r="M25" s="2983"/>
      <c r="N25" s="2984"/>
    </row>
    <row r="26" spans="1:14" ht="15" customHeight="1" x14ac:dyDescent="0.2">
      <c r="A26" s="2868"/>
      <c r="B26" s="1182"/>
      <c r="C26" s="1140"/>
      <c r="D26" s="1183"/>
      <c r="E26" s="1184"/>
      <c r="F26" s="1185"/>
      <c r="G26" s="2985" t="str">
        <f t="shared" si="3"/>
        <v/>
      </c>
      <c r="H26" s="2986"/>
      <c r="I26" s="2987" t="str">
        <f t="shared" si="2"/>
        <v/>
      </c>
      <c r="J26" s="2988"/>
      <c r="K26" s="2982"/>
      <c r="L26" s="2983"/>
      <c r="M26" s="2983"/>
      <c r="N26" s="2984"/>
    </row>
    <row r="27" spans="1:14" ht="15" customHeight="1" x14ac:dyDescent="0.2">
      <c r="A27" s="2868"/>
      <c r="B27" s="1182"/>
      <c r="C27" s="1140"/>
      <c r="D27" s="1183"/>
      <c r="E27" s="1184"/>
      <c r="F27" s="1185"/>
      <c r="G27" s="2985" t="str">
        <f t="shared" si="3"/>
        <v/>
      </c>
      <c r="H27" s="2986"/>
      <c r="I27" s="2987" t="str">
        <f t="shared" si="2"/>
        <v/>
      </c>
      <c r="J27" s="2988"/>
      <c r="K27" s="2982"/>
      <c r="L27" s="2983"/>
      <c r="M27" s="2983"/>
      <c r="N27" s="2984"/>
    </row>
    <row r="28" spans="1:14" ht="15" customHeight="1" x14ac:dyDescent="0.2">
      <c r="A28" s="2868"/>
      <c r="B28" s="1182"/>
      <c r="C28" s="1140"/>
      <c r="D28" s="1183"/>
      <c r="E28" s="1184"/>
      <c r="F28" s="1185"/>
      <c r="G28" s="2985" t="str">
        <f t="shared" si="3"/>
        <v/>
      </c>
      <c r="H28" s="2986"/>
      <c r="I28" s="2987" t="str">
        <f t="shared" si="2"/>
        <v/>
      </c>
      <c r="J28" s="2988"/>
      <c r="K28" s="2982"/>
      <c r="L28" s="2983"/>
      <c r="M28" s="2983"/>
      <c r="N28" s="2984"/>
    </row>
    <row r="29" spans="1:14" ht="15" customHeight="1" x14ac:dyDescent="0.2">
      <c r="A29" s="2868"/>
      <c r="B29" s="1182"/>
      <c r="C29" s="1140"/>
      <c r="D29" s="1183"/>
      <c r="E29" s="1184"/>
      <c r="F29" s="1185"/>
      <c r="G29" s="2985" t="str">
        <f t="shared" si="3"/>
        <v/>
      </c>
      <c r="H29" s="2986"/>
      <c r="I29" s="2987" t="str">
        <f t="shared" si="2"/>
        <v/>
      </c>
      <c r="J29" s="2988"/>
      <c r="K29" s="2982"/>
      <c r="L29" s="2983"/>
      <c r="M29" s="2983"/>
      <c r="N29" s="2984"/>
    </row>
    <row r="30" spans="1:14" ht="15" customHeight="1" x14ac:dyDescent="0.2">
      <c r="A30" s="2868"/>
      <c r="B30" s="1182"/>
      <c r="C30" s="1140"/>
      <c r="D30" s="1183"/>
      <c r="E30" s="1184"/>
      <c r="F30" s="1185"/>
      <c r="G30" s="2985" t="str">
        <f t="shared" si="3"/>
        <v/>
      </c>
      <c r="H30" s="2986"/>
      <c r="I30" s="2987" t="str">
        <f t="shared" si="2"/>
        <v/>
      </c>
      <c r="J30" s="2988"/>
      <c r="K30" s="2982"/>
      <c r="L30" s="2983"/>
      <c r="M30" s="2983"/>
      <c r="N30" s="2984"/>
    </row>
    <row r="31" spans="1:14" ht="15" customHeight="1" x14ac:dyDescent="0.2">
      <c r="A31" s="2868"/>
      <c r="B31" s="1182"/>
      <c r="C31" s="1140"/>
      <c r="D31" s="1183"/>
      <c r="E31" s="1184"/>
      <c r="F31" s="1185"/>
      <c r="G31" s="2985" t="str">
        <f t="shared" si="3"/>
        <v/>
      </c>
      <c r="H31" s="2986"/>
      <c r="I31" s="2987" t="str">
        <f t="shared" si="2"/>
        <v/>
      </c>
      <c r="J31" s="2988"/>
      <c r="K31" s="2982"/>
      <c r="L31" s="2983"/>
      <c r="M31" s="2983"/>
      <c r="N31" s="2984"/>
    </row>
    <row r="32" spans="1:14" ht="15" customHeight="1" x14ac:dyDescent="0.2">
      <c r="A32" s="2868"/>
      <c r="B32" s="1182"/>
      <c r="C32" s="1140"/>
      <c r="D32" s="1183"/>
      <c r="E32" s="1184"/>
      <c r="F32" s="1185"/>
      <c r="G32" s="2985" t="str">
        <f t="shared" si="3"/>
        <v/>
      </c>
      <c r="H32" s="2986"/>
      <c r="I32" s="2987" t="str">
        <f t="shared" si="2"/>
        <v/>
      </c>
      <c r="J32" s="2988"/>
      <c r="K32" s="2982"/>
      <c r="L32" s="2983"/>
      <c r="M32" s="2983"/>
      <c r="N32" s="2984"/>
    </row>
    <row r="33" spans="1:14" ht="15" customHeight="1" x14ac:dyDescent="0.2">
      <c r="A33" s="2868"/>
      <c r="B33" s="1182"/>
      <c r="C33" s="1140"/>
      <c r="D33" s="1183"/>
      <c r="E33" s="1184"/>
      <c r="F33" s="1185"/>
      <c r="G33" s="2985" t="str">
        <f t="shared" si="3"/>
        <v/>
      </c>
      <c r="H33" s="2986"/>
      <c r="I33" s="2987" t="str">
        <f t="shared" si="2"/>
        <v/>
      </c>
      <c r="J33" s="2988"/>
      <c r="K33" s="2982"/>
      <c r="L33" s="2983"/>
      <c r="M33" s="2983"/>
      <c r="N33" s="2984"/>
    </row>
    <row r="34" spans="1:14" ht="15" customHeight="1" x14ac:dyDescent="0.2">
      <c r="A34" s="2868"/>
      <c r="B34" s="1182"/>
      <c r="C34" s="1140"/>
      <c r="D34" s="1183"/>
      <c r="E34" s="1184"/>
      <c r="F34" s="1185"/>
      <c r="G34" s="2985" t="str">
        <f t="shared" si="3"/>
        <v/>
      </c>
      <c r="H34" s="2986"/>
      <c r="I34" s="2987" t="str">
        <f t="shared" si="2"/>
        <v/>
      </c>
      <c r="J34" s="2988"/>
      <c r="K34" s="2982"/>
      <c r="L34" s="2983"/>
      <c r="M34" s="2983"/>
      <c r="N34" s="2984"/>
    </row>
    <row r="35" spans="1:14" ht="15" customHeight="1" x14ac:dyDescent="0.2">
      <c r="A35" s="2868"/>
      <c r="B35" s="1182"/>
      <c r="C35" s="1140"/>
      <c r="D35" s="1194"/>
      <c r="E35" s="1195"/>
      <c r="F35" s="1185"/>
      <c r="G35" s="2985" t="str">
        <f t="shared" si="3"/>
        <v/>
      </c>
      <c r="H35" s="2986"/>
      <c r="I35" s="2987" t="str">
        <f t="shared" si="2"/>
        <v/>
      </c>
      <c r="J35" s="2988"/>
      <c r="K35" s="2982"/>
      <c r="L35" s="2983"/>
      <c r="M35" s="2983"/>
      <c r="N35" s="2984"/>
    </row>
    <row r="36" spans="1:14" ht="15" customHeight="1" x14ac:dyDescent="0.2">
      <c r="A36" s="2868"/>
      <c r="B36" s="1182"/>
      <c r="C36" s="1140"/>
      <c r="D36" s="1194"/>
      <c r="E36" s="1195"/>
      <c r="F36" s="1185"/>
      <c r="G36" s="2985" t="str">
        <f t="shared" si="3"/>
        <v/>
      </c>
      <c r="H36" s="2986"/>
      <c r="I36" s="2987" t="str">
        <f t="shared" si="2"/>
        <v/>
      </c>
      <c r="J36" s="2988"/>
      <c r="K36" s="2982"/>
      <c r="L36" s="2983"/>
      <c r="M36" s="2983"/>
      <c r="N36" s="2984"/>
    </row>
    <row r="37" spans="1:14" ht="15" customHeight="1" x14ac:dyDescent="0.2">
      <c r="A37" s="2868"/>
      <c r="B37" s="1182"/>
      <c r="C37" s="1140"/>
      <c r="D37" s="1194"/>
      <c r="E37" s="1195"/>
      <c r="F37" s="1185"/>
      <c r="G37" s="2985" t="str">
        <f t="shared" si="3"/>
        <v/>
      </c>
      <c r="H37" s="2986"/>
      <c r="I37" s="2987" t="str">
        <f t="shared" si="2"/>
        <v/>
      </c>
      <c r="J37" s="2988"/>
      <c r="K37" s="2982"/>
      <c r="L37" s="2983"/>
      <c r="M37" s="2983"/>
      <c r="N37" s="2984"/>
    </row>
    <row r="38" spans="1:14" ht="15" customHeight="1" x14ac:dyDescent="0.2">
      <c r="A38" s="2868"/>
      <c r="B38" s="1182"/>
      <c r="C38" s="1140"/>
      <c r="D38" s="1194"/>
      <c r="E38" s="1195"/>
      <c r="F38" s="1185"/>
      <c r="G38" s="2985" t="str">
        <f t="shared" si="3"/>
        <v/>
      </c>
      <c r="H38" s="2986"/>
      <c r="I38" s="2987" t="str">
        <f t="shared" si="2"/>
        <v/>
      </c>
      <c r="J38" s="2988"/>
      <c r="K38" s="2982"/>
      <c r="L38" s="2983"/>
      <c r="M38" s="2983"/>
      <c r="N38" s="2984"/>
    </row>
    <row r="39" spans="1:14" ht="15" customHeight="1" thickBot="1" x14ac:dyDescent="0.25">
      <c r="A39" s="2868"/>
      <c r="B39" s="1182"/>
      <c r="C39" s="1140"/>
      <c r="D39" s="1188"/>
      <c r="E39" s="1189"/>
      <c r="F39" s="1185"/>
      <c r="G39" s="3036" t="str">
        <f t="shared" si="3"/>
        <v/>
      </c>
      <c r="H39" s="3037"/>
      <c r="I39" s="2987" t="str">
        <f t="shared" si="2"/>
        <v/>
      </c>
      <c r="J39" s="2988"/>
      <c r="K39" s="2991"/>
      <c r="L39" s="2992"/>
      <c r="M39" s="2992"/>
      <c r="N39" s="2993"/>
    </row>
    <row r="40" spans="1:14" ht="15" customHeight="1" thickBot="1" x14ac:dyDescent="0.25">
      <c r="A40" s="2868"/>
      <c r="B40" s="1383" t="s">
        <v>706</v>
      </c>
      <c r="C40" s="1701"/>
      <c r="D40" s="1701"/>
      <c r="E40" s="1701"/>
      <c r="F40" s="1757">
        <f>SUM(F22:F39)</f>
        <v>0</v>
      </c>
      <c r="G40" s="1745" t="s">
        <v>712</v>
      </c>
      <c r="H40" s="1754">
        <f>SUM(G22:H39)</f>
        <v>0</v>
      </c>
      <c r="I40" s="1755" t="s">
        <v>714</v>
      </c>
      <c r="J40" s="1756">
        <f>SUM(I22:J39)</f>
        <v>0</v>
      </c>
      <c r="K40" s="2958"/>
      <c r="L40" s="2959"/>
      <c r="M40" s="2959"/>
      <c r="N40" s="2994"/>
    </row>
    <row r="41" spans="1:14" ht="15" customHeight="1" x14ac:dyDescent="0.2">
      <c r="A41" s="3012"/>
      <c r="B41" s="1707" t="s">
        <v>781</v>
      </c>
      <c r="C41" s="1708"/>
      <c r="D41" s="1708"/>
      <c r="E41" s="1709"/>
      <c r="F41" s="3033" t="s">
        <v>782</v>
      </c>
      <c r="G41" s="2824" t="s">
        <v>783</v>
      </c>
      <c r="H41" s="2825"/>
      <c r="I41" s="2826" t="s">
        <v>784</v>
      </c>
      <c r="J41" s="3035"/>
      <c r="K41" s="2879"/>
      <c r="L41" s="2885"/>
      <c r="M41" s="2885"/>
      <c r="N41" s="2880"/>
    </row>
    <row r="42" spans="1:14" ht="15" customHeight="1" thickBot="1" x14ac:dyDescent="0.25">
      <c r="A42" s="3013"/>
      <c r="B42" s="1710"/>
      <c r="C42" s="1711"/>
      <c r="D42" s="1711"/>
      <c r="E42" s="1712"/>
      <c r="F42" s="3034"/>
      <c r="G42" s="1713" t="s">
        <v>715</v>
      </c>
      <c r="H42" s="1197">
        <f>H40*3.6</f>
        <v>0</v>
      </c>
      <c r="I42" s="1714" t="s">
        <v>716</v>
      </c>
      <c r="J42" s="1199">
        <f>J40*9.76</f>
        <v>0</v>
      </c>
      <c r="K42" s="2998"/>
      <c r="L42" s="2999"/>
      <c r="M42" s="2999"/>
      <c r="N42" s="3000"/>
    </row>
    <row r="43" spans="1:14" ht="21.75" customHeight="1" x14ac:dyDescent="0.2">
      <c r="A43" s="1702" t="s">
        <v>785</v>
      </c>
      <c r="B43" s="1703"/>
      <c r="C43" s="1703"/>
      <c r="D43" s="1703"/>
      <c r="E43" s="1703"/>
      <c r="F43" s="1704"/>
      <c r="G43" s="3024" t="s">
        <v>786</v>
      </c>
      <c r="H43" s="2838"/>
      <c r="I43" s="3025">
        <f>SUM(J21,J40)</f>
        <v>0</v>
      </c>
      <c r="J43" s="3026"/>
      <c r="K43" s="2876"/>
      <c r="L43" s="2877"/>
      <c r="M43" s="2877"/>
      <c r="N43" s="2878"/>
    </row>
    <row r="44" spans="1:14" ht="21.75" customHeight="1" thickBot="1" x14ac:dyDescent="0.25">
      <c r="A44" s="1705" t="s">
        <v>787</v>
      </c>
      <c r="B44" s="1706"/>
      <c r="C44" s="1706"/>
      <c r="D44" s="1706"/>
      <c r="E44" s="1706"/>
      <c r="F44" s="1679"/>
      <c r="G44" s="3027" t="s">
        <v>788</v>
      </c>
      <c r="H44" s="2851"/>
      <c r="I44" s="3028">
        <f>IF(ISERROR(J40/(J40+J21)),0,J40/(J40+J21))</f>
        <v>0</v>
      </c>
      <c r="J44" s="3029"/>
      <c r="K44" s="3030"/>
      <c r="L44" s="3031"/>
      <c r="M44" s="3031"/>
      <c r="N44" s="3032"/>
    </row>
    <row r="45" spans="1:14" ht="15" customHeight="1" x14ac:dyDescent="0.2">
      <c r="A45" s="1126"/>
      <c r="B45" s="1126"/>
      <c r="C45" s="1126"/>
      <c r="D45" s="1126"/>
      <c r="E45" s="1126"/>
      <c r="F45" s="1164"/>
      <c r="G45" s="1126"/>
      <c r="H45" s="1126"/>
      <c r="I45" s="1126"/>
      <c r="J45" s="1126"/>
      <c r="K45" s="1126"/>
      <c r="L45" s="1126"/>
    </row>
    <row r="46" spans="1:14" ht="15" customHeight="1" x14ac:dyDescent="0.2">
      <c r="A46" s="1126"/>
      <c r="B46" s="1126"/>
      <c r="C46" s="1126"/>
      <c r="D46" s="1126"/>
      <c r="E46" s="1126"/>
      <c r="F46" s="1164"/>
      <c r="G46" s="1126"/>
      <c r="H46" s="1126"/>
      <c r="I46" s="1126"/>
      <c r="J46" s="1126"/>
      <c r="K46" s="1126"/>
      <c r="L46" s="1126"/>
    </row>
    <row r="47" spans="1:14" ht="15" customHeight="1" thickBot="1" x14ac:dyDescent="0.25">
      <c r="A47" s="1126"/>
      <c r="B47" s="1126"/>
      <c r="C47" s="1126"/>
      <c r="D47" s="1126"/>
      <c r="E47" s="1126"/>
      <c r="F47" s="1164"/>
      <c r="G47" s="1126"/>
      <c r="H47" s="1126"/>
      <c r="I47" s="1126"/>
      <c r="J47" s="1126"/>
      <c r="K47" s="1126"/>
      <c r="L47" s="1126"/>
    </row>
    <row r="48" spans="1:14" ht="15" customHeight="1" thickBot="1" x14ac:dyDescent="0.25">
      <c r="A48" s="2757" t="s">
        <v>789</v>
      </c>
      <c r="B48" s="2758"/>
      <c r="C48" s="2759"/>
      <c r="D48" s="1471"/>
      <c r="E48" s="1164"/>
      <c r="F48" s="1164"/>
      <c r="G48" s="1126"/>
      <c r="H48" s="1126"/>
      <c r="I48" s="1126"/>
      <c r="J48" s="1126"/>
      <c r="K48" s="1126"/>
      <c r="L48" s="1126"/>
    </row>
    <row r="49" spans="1:14" ht="15" customHeight="1" x14ac:dyDescent="0.2">
      <c r="A49" s="2867" t="s">
        <v>713</v>
      </c>
      <c r="B49" s="3014" t="s">
        <v>687</v>
      </c>
      <c r="C49" s="3016" t="s">
        <v>688</v>
      </c>
      <c r="D49" s="1469" t="s">
        <v>771</v>
      </c>
      <c r="E49" s="1470"/>
      <c r="F49" s="2867" t="s">
        <v>790</v>
      </c>
      <c r="G49" s="3018" t="s">
        <v>791</v>
      </c>
      <c r="H49" s="3019"/>
      <c r="I49" s="3022" t="s">
        <v>774</v>
      </c>
      <c r="J49" s="3023"/>
      <c r="K49" s="2879" t="s">
        <v>693</v>
      </c>
      <c r="L49" s="2885"/>
      <c r="M49" s="2885"/>
      <c r="N49" s="2880"/>
    </row>
    <row r="50" spans="1:14" ht="25" customHeight="1" x14ac:dyDescent="0.2">
      <c r="A50" s="2868"/>
      <c r="B50" s="3015"/>
      <c r="C50" s="3017"/>
      <c r="D50" s="1173" t="s">
        <v>792</v>
      </c>
      <c r="E50" s="1174" t="s">
        <v>793</v>
      </c>
      <c r="F50" s="2905"/>
      <c r="G50" s="3020"/>
      <c r="H50" s="3021"/>
      <c r="I50" s="3001" t="s">
        <v>794</v>
      </c>
      <c r="J50" s="3002"/>
      <c r="K50" s="2881"/>
      <c r="L50" s="2887"/>
      <c r="M50" s="2887"/>
      <c r="N50" s="2882"/>
    </row>
    <row r="51" spans="1:14" ht="15" customHeight="1" thickBot="1" x14ac:dyDescent="0.25">
      <c r="A51" s="2868"/>
      <c r="B51" s="3015"/>
      <c r="C51" s="3017"/>
      <c r="D51" s="1130" t="s">
        <v>700</v>
      </c>
      <c r="E51" s="1175" t="s">
        <v>701</v>
      </c>
      <c r="F51" s="1176" t="s">
        <v>778</v>
      </c>
      <c r="G51" s="2917" t="s">
        <v>779</v>
      </c>
      <c r="H51" s="3003"/>
      <c r="I51" s="2919" t="s">
        <v>704</v>
      </c>
      <c r="J51" s="3004"/>
      <c r="K51" s="2998"/>
      <c r="L51" s="2999"/>
      <c r="M51" s="2999"/>
      <c r="N51" s="3000"/>
    </row>
    <row r="52" spans="1:14" ht="15" customHeight="1" x14ac:dyDescent="0.2">
      <c r="A52" s="2868"/>
      <c r="B52" s="1200"/>
      <c r="C52" s="1201"/>
      <c r="D52" s="1202"/>
      <c r="E52" s="1203"/>
      <c r="F52" s="1404"/>
      <c r="G52" s="3005" t="str">
        <f>IF(ISERROR(IF(OR(D52,F52)="", "", D52*F52)),"",IF(OR(D52,F52)="", "", D52*F52))</f>
        <v/>
      </c>
      <c r="H52" s="3006"/>
      <c r="I52" s="3007" t="str">
        <f t="shared" ref="I52:I65" si="4">IF(ISERROR(IF(OR(E52,F52)="", "", E52*F52)),"",IF(OR(E52,F52)="", "", E52*F52))</f>
        <v/>
      </c>
      <c r="J52" s="3008"/>
      <c r="K52" s="3009"/>
      <c r="L52" s="3010"/>
      <c r="M52" s="3010"/>
      <c r="N52" s="3011"/>
    </row>
    <row r="53" spans="1:14" ht="15" customHeight="1" x14ac:dyDescent="0.2">
      <c r="A53" s="2868"/>
      <c r="B53" s="1182"/>
      <c r="C53" s="1140"/>
      <c r="D53" s="1204"/>
      <c r="E53" s="1205"/>
      <c r="F53" s="1405"/>
      <c r="G53" s="2985" t="str">
        <f>IF(ISERROR(IF(OR(D53,F53)="", "", D53*F53)),"",IF(OR(D53,F53)="", "", D53*F53))</f>
        <v/>
      </c>
      <c r="H53" s="2986"/>
      <c r="I53" s="2987" t="str">
        <f t="shared" si="4"/>
        <v/>
      </c>
      <c r="J53" s="2988"/>
      <c r="K53" s="2982"/>
      <c r="L53" s="2983"/>
      <c r="M53" s="2983"/>
      <c r="N53" s="2984"/>
    </row>
    <row r="54" spans="1:14" ht="15" customHeight="1" x14ac:dyDescent="0.2">
      <c r="A54" s="2868"/>
      <c r="B54" s="1182"/>
      <c r="C54" s="1140"/>
      <c r="D54" s="1204"/>
      <c r="E54" s="1205"/>
      <c r="F54" s="1405"/>
      <c r="G54" s="2985" t="str">
        <f>IF(ISERROR(IF(OR(D54,F54)="", "", D54*F54)),"",IF(OR(D54,F54)="", "", D54*F54))</f>
        <v/>
      </c>
      <c r="H54" s="2986"/>
      <c r="I54" s="2987" t="str">
        <f t="shared" si="4"/>
        <v/>
      </c>
      <c r="J54" s="2988"/>
      <c r="K54" s="2982"/>
      <c r="L54" s="2983"/>
      <c r="M54" s="2983"/>
      <c r="N54" s="2984"/>
    </row>
    <row r="55" spans="1:14" ht="15" customHeight="1" x14ac:dyDescent="0.2">
      <c r="A55" s="2868"/>
      <c r="B55" s="1182"/>
      <c r="C55" s="1140"/>
      <c r="D55" s="1204"/>
      <c r="E55" s="1205"/>
      <c r="F55" s="1405"/>
      <c r="G55" s="2985" t="str">
        <f t="shared" ref="G55:G66" si="5">IF(ISERROR(IF(OR(D55,F55)="", "", D55*F55)),"",IF(OR(D55,F55)="", "", D55*F55))</f>
        <v/>
      </c>
      <c r="H55" s="2986"/>
      <c r="I55" s="2987" t="str">
        <f t="shared" si="4"/>
        <v/>
      </c>
      <c r="J55" s="2988"/>
      <c r="K55" s="2982"/>
      <c r="L55" s="2983"/>
      <c r="M55" s="2983"/>
      <c r="N55" s="2984"/>
    </row>
    <row r="56" spans="1:14" ht="15" customHeight="1" x14ac:dyDescent="0.2">
      <c r="A56" s="2868"/>
      <c r="B56" s="1182"/>
      <c r="C56" s="1140"/>
      <c r="D56" s="1204"/>
      <c r="E56" s="1205"/>
      <c r="F56" s="1405"/>
      <c r="G56" s="2985" t="str">
        <f t="shared" si="5"/>
        <v/>
      </c>
      <c r="H56" s="2986"/>
      <c r="I56" s="2987" t="str">
        <f t="shared" si="4"/>
        <v/>
      </c>
      <c r="J56" s="2988"/>
      <c r="K56" s="2982"/>
      <c r="L56" s="2983"/>
      <c r="M56" s="2983"/>
      <c r="N56" s="2984"/>
    </row>
    <row r="57" spans="1:14" ht="15" customHeight="1" x14ac:dyDescent="0.2">
      <c r="A57" s="2868"/>
      <c r="B57" s="1182"/>
      <c r="C57" s="1140"/>
      <c r="D57" s="1204"/>
      <c r="E57" s="1205"/>
      <c r="F57" s="1405"/>
      <c r="G57" s="2985" t="str">
        <f t="shared" si="5"/>
        <v/>
      </c>
      <c r="H57" s="2986"/>
      <c r="I57" s="2987" t="str">
        <f t="shared" si="4"/>
        <v/>
      </c>
      <c r="J57" s="2988"/>
      <c r="K57" s="2982"/>
      <c r="L57" s="2983"/>
      <c r="M57" s="2983"/>
      <c r="N57" s="2984"/>
    </row>
    <row r="58" spans="1:14" ht="15" customHeight="1" x14ac:dyDescent="0.2">
      <c r="A58" s="2868"/>
      <c r="B58" s="1182"/>
      <c r="C58" s="1140"/>
      <c r="D58" s="1204"/>
      <c r="E58" s="1205"/>
      <c r="F58" s="1405"/>
      <c r="G58" s="2985" t="str">
        <f t="shared" si="5"/>
        <v/>
      </c>
      <c r="H58" s="2986"/>
      <c r="I58" s="2987" t="str">
        <f t="shared" si="4"/>
        <v/>
      </c>
      <c r="J58" s="2988"/>
      <c r="K58" s="2982"/>
      <c r="L58" s="2983"/>
      <c r="M58" s="2983"/>
      <c r="N58" s="2984"/>
    </row>
    <row r="59" spans="1:14" ht="15" customHeight="1" x14ac:dyDescent="0.2">
      <c r="A59" s="2868"/>
      <c r="B59" s="1182"/>
      <c r="C59" s="1140"/>
      <c r="D59" s="1204"/>
      <c r="E59" s="1205"/>
      <c r="F59" s="1405"/>
      <c r="G59" s="2985" t="str">
        <f t="shared" si="5"/>
        <v/>
      </c>
      <c r="H59" s="2986"/>
      <c r="I59" s="2987" t="str">
        <f t="shared" si="4"/>
        <v/>
      </c>
      <c r="J59" s="2988"/>
      <c r="K59" s="2982"/>
      <c r="L59" s="2983"/>
      <c r="M59" s="2983"/>
      <c r="N59" s="2984"/>
    </row>
    <row r="60" spans="1:14" ht="15" customHeight="1" x14ac:dyDescent="0.2">
      <c r="A60" s="2868"/>
      <c r="B60" s="1182"/>
      <c r="C60" s="1140"/>
      <c r="D60" s="1204"/>
      <c r="E60" s="1205"/>
      <c r="F60" s="1405"/>
      <c r="G60" s="2985" t="str">
        <f t="shared" si="5"/>
        <v/>
      </c>
      <c r="H60" s="2986"/>
      <c r="I60" s="2987" t="str">
        <f t="shared" si="4"/>
        <v/>
      </c>
      <c r="J60" s="2988"/>
      <c r="K60" s="2982"/>
      <c r="L60" s="2983"/>
      <c r="M60" s="2983"/>
      <c r="N60" s="2984"/>
    </row>
    <row r="61" spans="1:14" ht="15" customHeight="1" x14ac:dyDescent="0.2">
      <c r="A61" s="2868"/>
      <c r="B61" s="1182"/>
      <c r="C61" s="1140"/>
      <c r="D61" s="1204"/>
      <c r="E61" s="1205"/>
      <c r="F61" s="1405"/>
      <c r="G61" s="2985" t="str">
        <f t="shared" si="5"/>
        <v/>
      </c>
      <c r="H61" s="2986"/>
      <c r="I61" s="2987" t="str">
        <f t="shared" si="4"/>
        <v/>
      </c>
      <c r="J61" s="2988"/>
      <c r="K61" s="2982"/>
      <c r="L61" s="2983"/>
      <c r="M61" s="2983"/>
      <c r="N61" s="2984"/>
    </row>
    <row r="62" spans="1:14" ht="15" customHeight="1" x14ac:dyDescent="0.2">
      <c r="A62" s="2868"/>
      <c r="B62" s="1182"/>
      <c r="C62" s="1140"/>
      <c r="D62" s="1204"/>
      <c r="E62" s="1205"/>
      <c r="F62" s="1405"/>
      <c r="G62" s="2985" t="str">
        <f t="shared" si="5"/>
        <v/>
      </c>
      <c r="H62" s="2986"/>
      <c r="I62" s="2987" t="str">
        <f t="shared" si="4"/>
        <v/>
      </c>
      <c r="J62" s="2988"/>
      <c r="K62" s="2982"/>
      <c r="L62" s="2983"/>
      <c r="M62" s="2983"/>
      <c r="N62" s="2984"/>
    </row>
    <row r="63" spans="1:14" ht="15" customHeight="1" x14ac:dyDescent="0.2">
      <c r="A63" s="2868"/>
      <c r="B63" s="1182"/>
      <c r="C63" s="1140"/>
      <c r="D63" s="1204"/>
      <c r="E63" s="1205"/>
      <c r="F63" s="1405"/>
      <c r="G63" s="2985" t="str">
        <f t="shared" si="5"/>
        <v/>
      </c>
      <c r="H63" s="2986"/>
      <c r="I63" s="2987" t="str">
        <f t="shared" si="4"/>
        <v/>
      </c>
      <c r="J63" s="2988"/>
      <c r="K63" s="2982"/>
      <c r="L63" s="2983"/>
      <c r="M63" s="2983"/>
      <c r="N63" s="2984"/>
    </row>
    <row r="64" spans="1:14" ht="15" customHeight="1" x14ac:dyDescent="0.2">
      <c r="A64" s="2868"/>
      <c r="B64" s="1182"/>
      <c r="C64" s="1140"/>
      <c r="D64" s="1204"/>
      <c r="E64" s="1205"/>
      <c r="F64" s="1405"/>
      <c r="G64" s="2985" t="str">
        <f t="shared" si="5"/>
        <v/>
      </c>
      <c r="H64" s="2986"/>
      <c r="I64" s="2987" t="str">
        <f t="shared" si="4"/>
        <v/>
      </c>
      <c r="J64" s="2988"/>
      <c r="K64" s="2982"/>
      <c r="L64" s="2983"/>
      <c r="M64" s="2983"/>
      <c r="N64" s="2984"/>
    </row>
    <row r="65" spans="1:14" ht="15" customHeight="1" x14ac:dyDescent="0.2">
      <c r="A65" s="2868"/>
      <c r="B65" s="1182"/>
      <c r="C65" s="1140"/>
      <c r="D65" s="1204"/>
      <c r="E65" s="1205"/>
      <c r="F65" s="1405"/>
      <c r="G65" s="2985" t="str">
        <f t="shared" si="5"/>
        <v/>
      </c>
      <c r="H65" s="2986"/>
      <c r="I65" s="2987" t="str">
        <f t="shared" si="4"/>
        <v/>
      </c>
      <c r="J65" s="2988"/>
      <c r="K65" s="2982"/>
      <c r="L65" s="2983"/>
      <c r="M65" s="2983"/>
      <c r="N65" s="2984"/>
    </row>
    <row r="66" spans="1:14" ht="15" customHeight="1" x14ac:dyDescent="0.2">
      <c r="A66" s="2868"/>
      <c r="B66" s="1182"/>
      <c r="C66" s="1140"/>
      <c r="D66" s="1204"/>
      <c r="E66" s="1205"/>
      <c r="F66" s="1405"/>
      <c r="G66" s="2985" t="str">
        <f t="shared" si="5"/>
        <v/>
      </c>
      <c r="H66" s="2986"/>
      <c r="I66" s="2987" t="str">
        <f t="shared" ref="I66:I69" si="6">IF(ISERROR(IF(OR(E66,F66)="", "", E66*F66)),"",IF(OR(E66,F66)="", "", E66*F66))</f>
        <v/>
      </c>
      <c r="J66" s="2988"/>
      <c r="K66" s="2982"/>
      <c r="L66" s="2983"/>
      <c r="M66" s="2983"/>
      <c r="N66" s="2984"/>
    </row>
    <row r="67" spans="1:14" ht="15" customHeight="1" x14ac:dyDescent="0.2">
      <c r="A67" s="2868"/>
      <c r="B67" s="1182"/>
      <c r="C67" s="1140"/>
      <c r="D67" s="1204"/>
      <c r="E67" s="1205"/>
      <c r="F67" s="1405"/>
      <c r="G67" s="2985" t="str">
        <f>IF(ISERROR(IF(OR(D67,F67)="", "", D67*F67)),"",IF(OR(D67,F67)="", "", D67*F67))</f>
        <v/>
      </c>
      <c r="H67" s="2986"/>
      <c r="I67" s="2987" t="str">
        <f t="shared" si="6"/>
        <v/>
      </c>
      <c r="J67" s="2988"/>
      <c r="K67" s="2982"/>
      <c r="L67" s="2983"/>
      <c r="M67" s="2983"/>
      <c r="N67" s="2984"/>
    </row>
    <row r="68" spans="1:14" ht="15" customHeight="1" x14ac:dyDescent="0.2">
      <c r="A68" s="2868"/>
      <c r="B68" s="1182"/>
      <c r="C68" s="1140"/>
      <c r="D68" s="1204"/>
      <c r="E68" s="1205"/>
      <c r="F68" s="1405"/>
      <c r="G68" s="2985" t="str">
        <f>IF(ISERROR(IF(OR(D68,F68)="", "", D68*F68)),"",IF(OR(D68,F68)="", "", D68*F68))</f>
        <v/>
      </c>
      <c r="H68" s="2986"/>
      <c r="I68" s="2987" t="str">
        <f t="shared" si="6"/>
        <v/>
      </c>
      <c r="J68" s="2988"/>
      <c r="K68" s="2982"/>
      <c r="L68" s="2983"/>
      <c r="M68" s="2983"/>
      <c r="N68" s="2984"/>
    </row>
    <row r="69" spans="1:14" ht="15" customHeight="1" thickBot="1" x14ac:dyDescent="0.25">
      <c r="A69" s="2868"/>
      <c r="B69" s="1182"/>
      <c r="C69" s="1140"/>
      <c r="D69" s="1206"/>
      <c r="E69" s="1207"/>
      <c r="F69" s="1405"/>
      <c r="G69" s="2985" t="str">
        <f>IF(ISERROR(IF(OR(D69,F69)="", "", D69*F69)),"",IF(OR(D69,F69)="", "", D69*F69))</f>
        <v/>
      </c>
      <c r="H69" s="2986"/>
      <c r="I69" s="2987" t="str">
        <f t="shared" si="6"/>
        <v/>
      </c>
      <c r="J69" s="2988"/>
      <c r="K69" s="2991"/>
      <c r="L69" s="2992"/>
      <c r="M69" s="2992"/>
      <c r="N69" s="2993"/>
    </row>
    <row r="70" spans="1:14" ht="15" customHeight="1" thickBot="1" x14ac:dyDescent="0.25">
      <c r="A70" s="2868"/>
      <c r="B70" s="1700" t="s">
        <v>706</v>
      </c>
      <c r="C70" s="1701"/>
      <c r="D70" s="1701"/>
      <c r="E70" s="1701"/>
      <c r="F70" s="1758">
        <f>SUM(F52:F69)</f>
        <v>0</v>
      </c>
      <c r="G70" s="1745" t="s">
        <v>795</v>
      </c>
      <c r="H70" s="1754">
        <f>SUM(G52:H69)</f>
        <v>0</v>
      </c>
      <c r="I70" s="1755" t="s">
        <v>796</v>
      </c>
      <c r="J70" s="1756">
        <f>SUM(I52:J69)</f>
        <v>0</v>
      </c>
      <c r="K70" s="2958"/>
      <c r="L70" s="2959"/>
      <c r="M70" s="2959"/>
      <c r="N70" s="2994"/>
    </row>
    <row r="71" spans="1:14" ht="15" customHeight="1" x14ac:dyDescent="0.2">
      <c r="A71" s="3012"/>
      <c r="B71" s="1366" t="s">
        <v>781</v>
      </c>
      <c r="C71" s="1367"/>
      <c r="D71" s="1367"/>
      <c r="E71" s="1368"/>
      <c r="F71" s="2995" t="s">
        <v>782</v>
      </c>
      <c r="G71" s="2937" t="s">
        <v>797</v>
      </c>
      <c r="H71" s="2938"/>
      <c r="I71" s="2939" t="s">
        <v>798</v>
      </c>
      <c r="J71" s="2997"/>
      <c r="K71" s="2879"/>
      <c r="L71" s="2885"/>
      <c r="M71" s="2885"/>
      <c r="N71" s="2880"/>
    </row>
    <row r="72" spans="1:14" ht="15" customHeight="1" thickBot="1" x14ac:dyDescent="0.25">
      <c r="A72" s="3013"/>
      <c r="B72" s="1369"/>
      <c r="C72" s="1370"/>
      <c r="D72" s="1370"/>
      <c r="E72" s="1371"/>
      <c r="F72" s="2996"/>
      <c r="G72" s="1196" t="s">
        <v>799</v>
      </c>
      <c r="H72" s="1197">
        <f>H70*3.6</f>
        <v>0</v>
      </c>
      <c r="I72" s="1198" t="s">
        <v>800</v>
      </c>
      <c r="J72" s="1199">
        <f>J70*9.76</f>
        <v>0</v>
      </c>
      <c r="K72" s="2998"/>
      <c r="L72" s="2999"/>
      <c r="M72" s="2999"/>
      <c r="N72" s="3000"/>
    </row>
    <row r="73" spans="1:14" ht="21.75" customHeight="1" thickBot="1" x14ac:dyDescent="0.25">
      <c r="A73" s="1383" t="s">
        <v>766</v>
      </c>
      <c r="B73" s="1468"/>
      <c r="C73" s="1468"/>
      <c r="D73" s="1468"/>
      <c r="E73" s="1468"/>
      <c r="F73" s="1384"/>
      <c r="G73" s="2989" t="s">
        <v>801</v>
      </c>
      <c r="H73" s="2990"/>
      <c r="I73" s="1406"/>
      <c r="J73" s="1472">
        <f>IF(ISERROR((1-(J72/J42))),0,(1-(J72/J42)))</f>
        <v>0</v>
      </c>
      <c r="K73" s="1208"/>
      <c r="L73" s="1209"/>
      <c r="M73" s="1209"/>
      <c r="N73" s="1210"/>
    </row>
    <row r="74" spans="1:14" ht="21.75" customHeight="1" thickBot="1" x14ac:dyDescent="0.25">
      <c r="A74" s="1383" t="s">
        <v>768</v>
      </c>
      <c r="B74" s="1468"/>
      <c r="C74" s="1468"/>
      <c r="D74" s="1468"/>
      <c r="E74" s="1468"/>
      <c r="F74" s="1384"/>
      <c r="G74" s="2989" t="s">
        <v>802</v>
      </c>
      <c r="H74" s="2990"/>
      <c r="I74" s="1406"/>
      <c r="J74" s="1472">
        <f>IF(E4="その他(上記用途区分以外)",J5/100*I44*J73,J4*I44*J73)</f>
        <v>0</v>
      </c>
      <c r="K74" s="1208"/>
      <c r="L74" s="1209"/>
      <c r="M74" s="1209"/>
      <c r="N74" s="1210"/>
    </row>
    <row r="75" spans="1:14" ht="15" customHeight="1" x14ac:dyDescent="0.2">
      <c r="A75" s="1382"/>
      <c r="B75" s="1382"/>
      <c r="C75" s="1382"/>
      <c r="D75" s="1382"/>
      <c r="E75" s="1382"/>
      <c r="F75" s="1382"/>
      <c r="G75" s="1126"/>
      <c r="H75" s="1126"/>
      <c r="I75" s="1126"/>
      <c r="J75" s="1126"/>
      <c r="K75" s="1126"/>
      <c r="L75" s="1126"/>
    </row>
  </sheetData>
  <sheetProtection algorithmName="SHA-512" hashValue="SWWPb0FGPsrLmNWg7dt2cgtrf933ZQ+0TLUk3aO85PrPoMcnhEHd4NDv+Cg4ndsPVouBpIrWsLMlSzkcdt7ZAA==" saltValue="MXsKwz3QW3cpJka5bA68Pw==" spinCount="100000" sheet="1" formatCells="0" formatColumns="0" formatRows="0" insertColumns="0" insertRows="0" deleteColumns="0" deleteRows="0" sort="0" autoFilter="0"/>
  <mergeCells count="192">
    <mergeCell ref="A2:B2"/>
    <mergeCell ref="K2:N2"/>
    <mergeCell ref="C2:J2"/>
    <mergeCell ref="A1:N1"/>
    <mergeCell ref="A48:C48"/>
    <mergeCell ref="A7:C7"/>
    <mergeCell ref="A8:A10"/>
    <mergeCell ref="B8:B10"/>
    <mergeCell ref="C8:C10"/>
    <mergeCell ref="F8:F9"/>
    <mergeCell ref="G8:H9"/>
    <mergeCell ref="I8:J8"/>
    <mergeCell ref="A4:D5"/>
    <mergeCell ref="E4:H4"/>
    <mergeCell ref="E5:H5"/>
    <mergeCell ref="J4:L4"/>
    <mergeCell ref="J5:K5"/>
    <mergeCell ref="K8:N10"/>
    <mergeCell ref="I9:J9"/>
    <mergeCell ref="G10:H10"/>
    <mergeCell ref="I10:J10"/>
    <mergeCell ref="A11:A21"/>
    <mergeCell ref="G11:H11"/>
    <mergeCell ref="I11:J11"/>
    <mergeCell ref="K11:N11"/>
    <mergeCell ref="G12:H12"/>
    <mergeCell ref="I12:J12"/>
    <mergeCell ref="G15:H15"/>
    <mergeCell ref="I15:J15"/>
    <mergeCell ref="K15:N15"/>
    <mergeCell ref="G16:H16"/>
    <mergeCell ref="I16:J16"/>
    <mergeCell ref="K16:N16"/>
    <mergeCell ref="K12:N12"/>
    <mergeCell ref="G13:H13"/>
    <mergeCell ref="I13:J13"/>
    <mergeCell ref="K13:N13"/>
    <mergeCell ref="G14:H14"/>
    <mergeCell ref="I14:J14"/>
    <mergeCell ref="K14:N14"/>
    <mergeCell ref="G19:H19"/>
    <mergeCell ref="I19:J19"/>
    <mergeCell ref="K19:N19"/>
    <mergeCell ref="G20:H20"/>
    <mergeCell ref="I20:J20"/>
    <mergeCell ref="K20:N20"/>
    <mergeCell ref="G17:H17"/>
    <mergeCell ref="I17:J17"/>
    <mergeCell ref="K17:N17"/>
    <mergeCell ref="G18:H18"/>
    <mergeCell ref="I18:J18"/>
    <mergeCell ref="K18:N18"/>
    <mergeCell ref="K21:N21"/>
    <mergeCell ref="A22:A42"/>
    <mergeCell ref="G22:H22"/>
    <mergeCell ref="I22:J22"/>
    <mergeCell ref="K22:N22"/>
    <mergeCell ref="G23:H23"/>
    <mergeCell ref="I23:J23"/>
    <mergeCell ref="K23:N23"/>
    <mergeCell ref="G24:H24"/>
    <mergeCell ref="I24:J24"/>
    <mergeCell ref="G27:H27"/>
    <mergeCell ref="I27:J27"/>
    <mergeCell ref="K27:N27"/>
    <mergeCell ref="K24:N24"/>
    <mergeCell ref="G25:H25"/>
    <mergeCell ref="I25:J25"/>
    <mergeCell ref="K25:N25"/>
    <mergeCell ref="G26:H26"/>
    <mergeCell ref="I26:J26"/>
    <mergeCell ref="K26:N26"/>
    <mergeCell ref="G30:H30"/>
    <mergeCell ref="I30:J30"/>
    <mergeCell ref="K30:N30"/>
    <mergeCell ref="G31:H31"/>
    <mergeCell ref="I31:J31"/>
    <mergeCell ref="K31:N31"/>
    <mergeCell ref="G28:H28"/>
    <mergeCell ref="I28:J28"/>
    <mergeCell ref="K28:N28"/>
    <mergeCell ref="G29:H29"/>
    <mergeCell ref="I29:J29"/>
    <mergeCell ref="K29:N29"/>
    <mergeCell ref="G34:H34"/>
    <mergeCell ref="I34:J34"/>
    <mergeCell ref="K34:N34"/>
    <mergeCell ref="G35:H35"/>
    <mergeCell ref="I35:J35"/>
    <mergeCell ref="K35:N35"/>
    <mergeCell ref="G32:H32"/>
    <mergeCell ref="I32:J32"/>
    <mergeCell ref="K32:N32"/>
    <mergeCell ref="G33:H33"/>
    <mergeCell ref="I33:J33"/>
    <mergeCell ref="K33:N33"/>
    <mergeCell ref="G38:H38"/>
    <mergeCell ref="I38:J38"/>
    <mergeCell ref="K38:N38"/>
    <mergeCell ref="G39:H39"/>
    <mergeCell ref="I39:J39"/>
    <mergeCell ref="K39:N39"/>
    <mergeCell ref="G36:H36"/>
    <mergeCell ref="I36:J36"/>
    <mergeCell ref="K36:N36"/>
    <mergeCell ref="G37:H37"/>
    <mergeCell ref="I37:J37"/>
    <mergeCell ref="K37:N37"/>
    <mergeCell ref="G43:H43"/>
    <mergeCell ref="I43:J43"/>
    <mergeCell ref="K43:N43"/>
    <mergeCell ref="G44:H44"/>
    <mergeCell ref="I44:J44"/>
    <mergeCell ref="K44:N44"/>
    <mergeCell ref="K40:N40"/>
    <mergeCell ref="F41:F42"/>
    <mergeCell ref="G41:H41"/>
    <mergeCell ref="I41:J41"/>
    <mergeCell ref="K41:N41"/>
    <mergeCell ref="K42:N42"/>
    <mergeCell ref="A49:A72"/>
    <mergeCell ref="B49:B51"/>
    <mergeCell ref="C49:C51"/>
    <mergeCell ref="F49:F50"/>
    <mergeCell ref="G49:H50"/>
    <mergeCell ref="I49:J49"/>
    <mergeCell ref="G53:H53"/>
    <mergeCell ref="I53:J53"/>
    <mergeCell ref="G56:H56"/>
    <mergeCell ref="I56:J56"/>
    <mergeCell ref="G59:H59"/>
    <mergeCell ref="I59:J59"/>
    <mergeCell ref="G63:H63"/>
    <mergeCell ref="I63:J63"/>
    <mergeCell ref="G67:H67"/>
    <mergeCell ref="I67:J67"/>
    <mergeCell ref="K56:N56"/>
    <mergeCell ref="K53:N53"/>
    <mergeCell ref="G54:H54"/>
    <mergeCell ref="I54:J54"/>
    <mergeCell ref="K54:N54"/>
    <mergeCell ref="G55:H55"/>
    <mergeCell ref="I55:J55"/>
    <mergeCell ref="K55:N55"/>
    <mergeCell ref="K49:N51"/>
    <mergeCell ref="I50:J50"/>
    <mergeCell ref="G51:H51"/>
    <mergeCell ref="I51:J51"/>
    <mergeCell ref="G52:H52"/>
    <mergeCell ref="I52:J52"/>
    <mergeCell ref="K52:N52"/>
    <mergeCell ref="K59:N59"/>
    <mergeCell ref="G60:H60"/>
    <mergeCell ref="I60:J60"/>
    <mergeCell ref="K60:N60"/>
    <mergeCell ref="G57:H57"/>
    <mergeCell ref="I57:J57"/>
    <mergeCell ref="K57:N57"/>
    <mergeCell ref="G58:H58"/>
    <mergeCell ref="I58:J58"/>
    <mergeCell ref="K58:N58"/>
    <mergeCell ref="K63:N63"/>
    <mergeCell ref="G64:H64"/>
    <mergeCell ref="I64:J64"/>
    <mergeCell ref="K64:N64"/>
    <mergeCell ref="G61:H61"/>
    <mergeCell ref="I61:J61"/>
    <mergeCell ref="K61:N61"/>
    <mergeCell ref="G62:H62"/>
    <mergeCell ref="I62:J62"/>
    <mergeCell ref="K62:N62"/>
    <mergeCell ref="G73:H73"/>
    <mergeCell ref="G74:H74"/>
    <mergeCell ref="G69:H69"/>
    <mergeCell ref="I69:J69"/>
    <mergeCell ref="K69:N69"/>
    <mergeCell ref="K70:N70"/>
    <mergeCell ref="F71:F72"/>
    <mergeCell ref="G71:H71"/>
    <mergeCell ref="I71:J71"/>
    <mergeCell ref="K71:N71"/>
    <mergeCell ref="K72:N72"/>
    <mergeCell ref="K67:N67"/>
    <mergeCell ref="G68:H68"/>
    <mergeCell ref="I68:J68"/>
    <mergeCell ref="K68:N68"/>
    <mergeCell ref="G66:H66"/>
    <mergeCell ref="I66:J66"/>
    <mergeCell ref="K66:N66"/>
    <mergeCell ref="G65:H65"/>
    <mergeCell ref="I65:J65"/>
    <mergeCell ref="K65:N65"/>
  </mergeCells>
  <phoneticPr fontId="2"/>
  <dataValidations disablePrompts="1" count="2">
    <dataValidation type="list" allowBlank="1" showInputMessage="1" showErrorMessage="1" sqref="F3" xr:uid="{A859D1CF-C6CB-4AFF-8D7B-C372BE3895A9}">
      <formula1>"□,■"</formula1>
    </dataValidation>
    <dataValidation type="list" allowBlank="1" showInputMessage="1" showErrorMessage="1" sqref="E4" xr:uid="{CE0A5EAD-6E3C-458D-9AC6-91525DBD3635}">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2" orientation="portrait" r:id="rId1"/>
  <headerFooter alignWithMargins="0">
    <oddHeader>&amp;R&amp;14参考様式１－５②</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825D-06BB-44A7-BE24-98DA73A1E77C}">
  <sheetPr>
    <tabColor rgb="FF99FF99"/>
  </sheetPr>
  <dimension ref="A1:X54"/>
  <sheetViews>
    <sheetView showGridLines="0" view="pageBreakPreview" zoomScale="85" zoomScaleNormal="80" zoomScaleSheetLayoutView="85" zoomScalePageLayoutView="80" workbookViewId="0">
      <selection activeCell="G7" sqref="G7"/>
    </sheetView>
  </sheetViews>
  <sheetFormatPr defaultColWidth="9.59765625" defaultRowHeight="13" x14ac:dyDescent="0.2"/>
  <cols>
    <col min="1" max="2" width="8.69921875" style="1124" customWidth="1"/>
    <col min="3" max="3" width="22.09765625" style="1124" customWidth="1"/>
    <col min="4" max="7" width="14.09765625" style="1124" customWidth="1"/>
    <col min="8" max="8" width="20.69921875" style="1124" customWidth="1"/>
    <col min="9" max="9" width="8" style="1124" customWidth="1"/>
    <col min="10" max="10" width="3.09765625" style="1124" customWidth="1"/>
    <col min="11" max="11" width="4.09765625" style="1124" customWidth="1"/>
    <col min="12" max="16384" width="9.59765625" style="1124"/>
  </cols>
  <sheetData>
    <row r="1" spans="1:24" s="259" customFormat="1" ht="25" customHeight="1" thickBot="1" x14ac:dyDescent="0.25">
      <c r="A1" s="2956" t="s">
        <v>1674</v>
      </c>
      <c r="B1" s="2956"/>
      <c r="C1" s="2956"/>
      <c r="D1" s="2956"/>
      <c r="E1" s="2956"/>
      <c r="F1" s="2956"/>
      <c r="G1" s="2956"/>
      <c r="H1" s="2956"/>
      <c r="I1" s="2956"/>
      <c r="J1" s="2956"/>
      <c r="K1" s="1676"/>
      <c r="L1" s="1676"/>
      <c r="M1" s="1676"/>
      <c r="N1" s="1676"/>
      <c r="O1" s="1676"/>
      <c r="P1" s="1676"/>
      <c r="Q1" s="1676"/>
      <c r="R1" s="1676"/>
      <c r="S1" s="1676"/>
      <c r="T1" s="1676"/>
      <c r="U1" s="1676"/>
      <c r="V1" s="1676"/>
      <c r="W1" s="1676"/>
      <c r="X1" s="1676"/>
    </row>
    <row r="2" spans="1:24" s="259" customFormat="1" ht="30" customHeight="1" thickBot="1" x14ac:dyDescent="0.25">
      <c r="A2" s="2950" t="s">
        <v>417</v>
      </c>
      <c r="B2" s="2952"/>
      <c r="C2" s="2953" t="str">
        <f>IF('参考様式1-1'!D3="","",'参考様式1-1'!D3)</f>
        <v/>
      </c>
      <c r="D2" s="2954"/>
      <c r="E2" s="2954"/>
      <c r="F2" s="2954"/>
      <c r="G2" s="2954"/>
      <c r="H2" s="2950" t="str">
        <f>'参考様式1-1'!M3</f>
        <v>○棟目／計○棟</v>
      </c>
      <c r="I2" s="2951"/>
      <c r="J2" s="2952"/>
      <c r="K2" s="269"/>
      <c r="L2" s="269"/>
      <c r="M2" s="269"/>
      <c r="N2" s="269"/>
      <c r="O2" s="269"/>
      <c r="P2" s="269"/>
      <c r="Q2" s="269"/>
      <c r="R2" s="269"/>
      <c r="S2" s="269"/>
      <c r="T2" s="269"/>
      <c r="U2" s="269"/>
      <c r="V2" s="269"/>
      <c r="W2" s="269"/>
      <c r="X2" s="269"/>
    </row>
    <row r="3" spans="1:24" ht="15" customHeight="1" thickBot="1" x14ac:dyDescent="0.25">
      <c r="B3" s="1402"/>
      <c r="F3" s="1382"/>
    </row>
    <row r="4" spans="1:24" ht="15" customHeight="1" thickBot="1" x14ac:dyDescent="0.25">
      <c r="A4" s="3069" t="s">
        <v>1415</v>
      </c>
      <c r="B4" s="3070"/>
      <c r="C4" s="3070"/>
      <c r="D4" s="3071"/>
      <c r="E4" s="2778" t="s">
        <v>681</v>
      </c>
      <c r="F4" s="2778"/>
      <c r="G4" s="2778"/>
      <c r="H4" s="2779"/>
      <c r="I4" s="2780">
        <f>IF(E4="事務所",0.05,IF(OR(E4="学校",E4="物販店",E4="飲食店",E4="集会所"),0.04,IF(E4="病院",0.03,IF(E4="ホテル",0.05,"-"))))</f>
        <v>0.05</v>
      </c>
      <c r="J4" s="2782"/>
    </row>
    <row r="5" spans="1:24" ht="15" customHeight="1" thickBot="1" x14ac:dyDescent="0.25">
      <c r="A5" s="3072"/>
      <c r="B5" s="3073"/>
      <c r="C5" s="3073"/>
      <c r="D5" s="3074"/>
      <c r="E5" s="3061" t="s">
        <v>683</v>
      </c>
      <c r="F5" s="3061"/>
      <c r="G5" s="3061"/>
      <c r="H5" s="3068"/>
      <c r="I5" s="1172"/>
      <c r="J5" s="1125" t="s">
        <v>684</v>
      </c>
      <c r="K5" s="1403"/>
    </row>
    <row r="6" spans="1:24" ht="15" customHeight="1" thickBot="1" x14ac:dyDescent="0.25">
      <c r="A6" s="1382"/>
      <c r="B6" s="1382"/>
      <c r="C6" s="1382"/>
      <c r="D6" s="1382"/>
      <c r="E6" s="1382"/>
    </row>
    <row r="7" spans="1:24" ht="15" customHeight="1" thickBot="1" x14ac:dyDescent="0.25">
      <c r="A7" s="3075" t="s">
        <v>1423</v>
      </c>
      <c r="B7" s="3075"/>
      <c r="C7" s="3075"/>
      <c r="D7" s="3076"/>
      <c r="E7" s="3077"/>
      <c r="F7" s="1124" t="s">
        <v>1425</v>
      </c>
    </row>
    <row r="8" spans="1:24" ht="15" customHeight="1" x14ac:dyDescent="0.2">
      <c r="A8" s="1554"/>
      <c r="B8" s="1554"/>
      <c r="C8" s="1554"/>
      <c r="D8" s="1553"/>
      <c r="E8" s="1382"/>
    </row>
    <row r="9" spans="1:24" ht="15" customHeight="1" x14ac:dyDescent="0.2">
      <c r="A9" s="3075" t="s">
        <v>1424</v>
      </c>
      <c r="B9" s="3075"/>
      <c r="C9" s="3075"/>
      <c r="E9" s="1382"/>
    </row>
    <row r="10" spans="1:24" ht="15" customHeight="1" thickBot="1" x14ac:dyDescent="0.25">
      <c r="A10" s="1382"/>
      <c r="B10" s="1382"/>
      <c r="C10" s="1382"/>
      <c r="D10" s="1382"/>
      <c r="E10" s="1382"/>
    </row>
    <row r="11" spans="1:24" ht="15" customHeight="1" thickBot="1" x14ac:dyDescent="0.25">
      <c r="A11" s="2757" t="s">
        <v>685</v>
      </c>
      <c r="B11" s="2758"/>
      <c r="C11" s="2759"/>
      <c r="D11" s="1164"/>
      <c r="E11" s="1164"/>
      <c r="F11" s="1164"/>
      <c r="G11" s="1126"/>
      <c r="H11" s="1126"/>
      <c r="I11" s="1126"/>
      <c r="J11" s="1126"/>
      <c r="K11" s="1126"/>
    </row>
    <row r="12" spans="1:24" ht="15" customHeight="1" thickBot="1" x14ac:dyDescent="0.25">
      <c r="A12" s="3052" t="s">
        <v>770</v>
      </c>
      <c r="B12" s="2870" t="s">
        <v>687</v>
      </c>
      <c r="C12" s="3016" t="s">
        <v>688</v>
      </c>
      <c r="D12" s="3078" t="s">
        <v>1418</v>
      </c>
      <c r="E12" s="3080" t="s">
        <v>1419</v>
      </c>
      <c r="F12" s="3080" t="s">
        <v>1420</v>
      </c>
      <c r="G12" s="3083" t="s">
        <v>1421</v>
      </c>
      <c r="H12" s="2885" t="s">
        <v>693</v>
      </c>
      <c r="I12" s="2885"/>
      <c r="J12" s="2880"/>
    </row>
    <row r="13" spans="1:24" ht="25" customHeight="1" thickBot="1" x14ac:dyDescent="0.25">
      <c r="A13" s="3052"/>
      <c r="B13" s="2871"/>
      <c r="C13" s="3017"/>
      <c r="D13" s="3079"/>
      <c r="E13" s="3081"/>
      <c r="F13" s="3082"/>
      <c r="G13" s="3084"/>
      <c r="H13" s="2887"/>
      <c r="I13" s="2887"/>
      <c r="J13" s="2882"/>
    </row>
    <row r="14" spans="1:24" ht="15" customHeight="1" thickBot="1" x14ac:dyDescent="0.25">
      <c r="A14" s="3052"/>
      <c r="B14" s="2872"/>
      <c r="C14" s="3053"/>
      <c r="D14" s="1473" t="s">
        <v>1416</v>
      </c>
      <c r="E14" s="1556" t="s">
        <v>778</v>
      </c>
      <c r="F14" s="1556" t="s">
        <v>1417</v>
      </c>
      <c r="G14" s="1557" t="s">
        <v>601</v>
      </c>
      <c r="H14" s="2999"/>
      <c r="I14" s="2999"/>
      <c r="J14" s="3000"/>
    </row>
    <row r="15" spans="1:24" ht="15" customHeight="1" x14ac:dyDescent="0.2">
      <c r="A15" s="2867" t="s">
        <v>1529</v>
      </c>
      <c r="B15" s="1177"/>
      <c r="C15" s="1134"/>
      <c r="D15" s="1181"/>
      <c r="E15" s="1558"/>
      <c r="F15" s="1759" t="str">
        <f>IF(ISERROR(IF(OR(D15,E15)="", "", D15*E15)),"",IF(OR(D15,E15)="", "", D15*E15))</f>
        <v/>
      </c>
      <c r="G15" s="1559"/>
      <c r="H15" s="3085"/>
      <c r="I15" s="3085"/>
      <c r="J15" s="3086"/>
    </row>
    <row r="16" spans="1:24" ht="15" customHeight="1" x14ac:dyDescent="0.2">
      <c r="A16" s="2868"/>
      <c r="B16" s="1177"/>
      <c r="C16" s="1134"/>
      <c r="D16" s="1181"/>
      <c r="E16" s="1558"/>
      <c r="F16" s="1760" t="str">
        <f>IF(ISERROR(IF(OR(D16,E16)="", "", D16*E16)),"",IF(OR(D16,E16)="", "", D16*E16))</f>
        <v/>
      </c>
      <c r="G16" s="1559"/>
      <c r="H16" s="2983"/>
      <c r="I16" s="2983"/>
      <c r="J16" s="2984"/>
    </row>
    <row r="17" spans="1:10" ht="15" customHeight="1" x14ac:dyDescent="0.2">
      <c r="A17" s="2868"/>
      <c r="B17" s="1177"/>
      <c r="C17" s="1134"/>
      <c r="D17" s="1181"/>
      <c r="E17" s="1558"/>
      <c r="F17" s="1760" t="str">
        <f t="shared" ref="F17:F29" si="0">IF(ISERROR(IF(OR(D17,E17)="", "", D17*E17)),"",IF(OR(D17,E17)="", "", D17*E17))</f>
        <v/>
      </c>
      <c r="G17" s="1559"/>
      <c r="H17" s="2983"/>
      <c r="I17" s="2983"/>
      <c r="J17" s="2984"/>
    </row>
    <row r="18" spans="1:10" ht="15" customHeight="1" x14ac:dyDescent="0.2">
      <c r="A18" s="2868"/>
      <c r="B18" s="1177"/>
      <c r="C18" s="1134"/>
      <c r="D18" s="1181"/>
      <c r="E18" s="1558"/>
      <c r="F18" s="1760" t="str">
        <f t="shared" si="0"/>
        <v/>
      </c>
      <c r="G18" s="1559"/>
      <c r="H18" s="2983"/>
      <c r="I18" s="2983"/>
      <c r="J18" s="2984"/>
    </row>
    <row r="19" spans="1:10" ht="15" customHeight="1" x14ac:dyDescent="0.2">
      <c r="A19" s="2868"/>
      <c r="B19" s="1182"/>
      <c r="C19" s="1140"/>
      <c r="D19" s="1183"/>
      <c r="E19" s="1558"/>
      <c r="F19" s="1760" t="str">
        <f t="shared" si="0"/>
        <v/>
      </c>
      <c r="G19" s="1559"/>
      <c r="H19" s="2983"/>
      <c r="I19" s="2983"/>
      <c r="J19" s="2984"/>
    </row>
    <row r="20" spans="1:10" ht="15" customHeight="1" x14ac:dyDescent="0.2">
      <c r="A20" s="2868"/>
      <c r="B20" s="1182"/>
      <c r="C20" s="1140"/>
      <c r="D20" s="1183"/>
      <c r="E20" s="1558"/>
      <c r="F20" s="1760" t="str">
        <f t="shared" si="0"/>
        <v/>
      </c>
      <c r="G20" s="1559"/>
      <c r="H20" s="2983"/>
      <c r="I20" s="2983"/>
      <c r="J20" s="2984"/>
    </row>
    <row r="21" spans="1:10" ht="15" customHeight="1" x14ac:dyDescent="0.2">
      <c r="A21" s="2868"/>
      <c r="B21" s="1182"/>
      <c r="C21" s="1140"/>
      <c r="D21" s="1183"/>
      <c r="E21" s="1558"/>
      <c r="F21" s="1760" t="str">
        <f t="shared" si="0"/>
        <v/>
      </c>
      <c r="G21" s="1559"/>
      <c r="H21" s="2983"/>
      <c r="I21" s="2983"/>
      <c r="J21" s="2984"/>
    </row>
    <row r="22" spans="1:10" ht="15" customHeight="1" x14ac:dyDescent="0.2">
      <c r="A22" s="2868"/>
      <c r="B22" s="1182"/>
      <c r="C22" s="1140"/>
      <c r="D22" s="1183"/>
      <c r="E22" s="1558"/>
      <c r="F22" s="1760" t="str">
        <f t="shared" si="0"/>
        <v/>
      </c>
      <c r="G22" s="1559"/>
      <c r="H22" s="2983"/>
      <c r="I22" s="2983"/>
      <c r="J22" s="2984"/>
    </row>
    <row r="23" spans="1:10" ht="15" customHeight="1" x14ac:dyDescent="0.2">
      <c r="A23" s="2868"/>
      <c r="B23" s="1182"/>
      <c r="C23" s="1140"/>
      <c r="D23" s="1183"/>
      <c r="E23" s="1558"/>
      <c r="F23" s="1760" t="str">
        <f t="shared" si="0"/>
        <v/>
      </c>
      <c r="G23" s="1559"/>
      <c r="H23" s="2983"/>
      <c r="I23" s="2983"/>
      <c r="J23" s="2984"/>
    </row>
    <row r="24" spans="1:10" ht="15" customHeight="1" x14ac:dyDescent="0.2">
      <c r="A24" s="2868"/>
      <c r="B24" s="1182"/>
      <c r="C24" s="1140"/>
      <c r="D24" s="1183"/>
      <c r="E24" s="1558"/>
      <c r="F24" s="1760" t="str">
        <f t="shared" si="0"/>
        <v/>
      </c>
      <c r="G24" s="1559"/>
      <c r="H24" s="2983"/>
      <c r="I24" s="2983"/>
      <c r="J24" s="2984"/>
    </row>
    <row r="25" spans="1:10" ht="15" customHeight="1" x14ac:dyDescent="0.2">
      <c r="A25" s="2868"/>
      <c r="B25" s="1182"/>
      <c r="C25" s="1140"/>
      <c r="D25" s="1194"/>
      <c r="E25" s="1558"/>
      <c r="F25" s="1760" t="str">
        <f t="shared" si="0"/>
        <v/>
      </c>
      <c r="G25" s="1559"/>
      <c r="H25" s="2983"/>
      <c r="I25" s="2983"/>
      <c r="J25" s="2984"/>
    </row>
    <row r="26" spans="1:10" ht="15" customHeight="1" x14ac:dyDescent="0.2">
      <c r="A26" s="2868"/>
      <c r="B26" s="1182"/>
      <c r="C26" s="1140"/>
      <c r="D26" s="1194"/>
      <c r="E26" s="1558"/>
      <c r="F26" s="1760" t="str">
        <f t="shared" si="0"/>
        <v/>
      </c>
      <c r="G26" s="1559"/>
      <c r="H26" s="2983"/>
      <c r="I26" s="2983"/>
      <c r="J26" s="2984"/>
    </row>
    <row r="27" spans="1:10" ht="15" customHeight="1" x14ac:dyDescent="0.2">
      <c r="A27" s="2868"/>
      <c r="B27" s="1182"/>
      <c r="C27" s="1140"/>
      <c r="D27" s="1194"/>
      <c r="E27" s="1558"/>
      <c r="F27" s="1760" t="str">
        <f t="shared" si="0"/>
        <v/>
      </c>
      <c r="G27" s="1559"/>
      <c r="H27" s="2983"/>
      <c r="I27" s="2983"/>
      <c r="J27" s="2984"/>
    </row>
    <row r="28" spans="1:10" ht="15" customHeight="1" x14ac:dyDescent="0.2">
      <c r="A28" s="2868"/>
      <c r="B28" s="1182"/>
      <c r="C28" s="1140"/>
      <c r="D28" s="1194"/>
      <c r="E28" s="1558"/>
      <c r="F28" s="1760" t="str">
        <f t="shared" si="0"/>
        <v/>
      </c>
      <c r="G28" s="1559"/>
      <c r="H28" s="2983"/>
      <c r="I28" s="2983"/>
      <c r="J28" s="2984"/>
    </row>
    <row r="29" spans="1:10" ht="15" customHeight="1" thickBot="1" x14ac:dyDescent="0.25">
      <c r="A29" s="2868"/>
      <c r="B29" s="1182"/>
      <c r="C29" s="1140"/>
      <c r="D29" s="1188"/>
      <c r="E29" s="1558"/>
      <c r="F29" s="1760" t="str">
        <f t="shared" si="0"/>
        <v/>
      </c>
      <c r="G29" s="1559"/>
      <c r="H29" s="2992"/>
      <c r="I29" s="2992"/>
      <c r="J29" s="2993"/>
    </row>
    <row r="30" spans="1:10" ht="15" customHeight="1" thickBot="1" x14ac:dyDescent="0.25">
      <c r="A30" s="2869"/>
      <c r="B30" s="2958" t="s">
        <v>706</v>
      </c>
      <c r="C30" s="2959"/>
      <c r="D30" s="1555" t="s">
        <v>137</v>
      </c>
      <c r="E30" s="1762">
        <f>SUM(E15:E29)</f>
        <v>0</v>
      </c>
      <c r="F30" s="1761">
        <f>SUM(F15:F29)</f>
        <v>0</v>
      </c>
      <c r="G30" s="1560" t="s">
        <v>137</v>
      </c>
      <c r="H30" s="2959"/>
      <c r="I30" s="2959"/>
      <c r="J30" s="2994"/>
    </row>
    <row r="31" spans="1:10" ht="15" customHeight="1" x14ac:dyDescent="0.2">
      <c r="A31" s="1126"/>
      <c r="B31" s="1126"/>
      <c r="C31" s="1126"/>
      <c r="D31" s="1126"/>
      <c r="E31" s="1126"/>
      <c r="F31" s="1164"/>
      <c r="G31" s="1126"/>
      <c r="H31" s="1126"/>
      <c r="I31" s="1126"/>
      <c r="J31" s="1126"/>
    </row>
    <row r="32" spans="1:10" ht="15" customHeight="1" thickBot="1" x14ac:dyDescent="0.25">
      <c r="A32" s="1126"/>
      <c r="B32" s="1126"/>
      <c r="C32" s="1126"/>
      <c r="D32" s="1126"/>
      <c r="E32" s="1126"/>
      <c r="F32" s="1164"/>
      <c r="G32" s="1126"/>
      <c r="H32" s="1126"/>
      <c r="I32" s="1126"/>
      <c r="J32" s="1126"/>
    </row>
    <row r="33" spans="1:10" ht="15" customHeight="1" thickBot="1" x14ac:dyDescent="0.25">
      <c r="A33" s="2757" t="s">
        <v>789</v>
      </c>
      <c r="B33" s="2758"/>
      <c r="C33" s="2759"/>
      <c r="D33" s="1471"/>
      <c r="E33" s="1164"/>
      <c r="F33" s="1164"/>
      <c r="G33" s="1126"/>
      <c r="H33" s="1126"/>
      <c r="I33" s="1126"/>
      <c r="J33" s="1126"/>
    </row>
    <row r="34" spans="1:10" ht="15" customHeight="1" x14ac:dyDescent="0.2">
      <c r="A34" s="2867" t="s">
        <v>713</v>
      </c>
      <c r="B34" s="3014" t="s">
        <v>687</v>
      </c>
      <c r="C34" s="3016" t="s">
        <v>688</v>
      </c>
      <c r="D34" s="3087" t="s">
        <v>1418</v>
      </c>
      <c r="E34" s="3089" t="s">
        <v>1419</v>
      </c>
      <c r="F34" s="3078" t="s">
        <v>1420</v>
      </c>
      <c r="G34" s="3092" t="s">
        <v>1530</v>
      </c>
      <c r="H34" s="2879" t="s">
        <v>693</v>
      </c>
      <c r="I34" s="2885"/>
      <c r="J34" s="2880"/>
    </row>
    <row r="35" spans="1:10" ht="25" customHeight="1" x14ac:dyDescent="0.2">
      <c r="A35" s="2868"/>
      <c r="B35" s="3015"/>
      <c r="C35" s="3017"/>
      <c r="D35" s="3088"/>
      <c r="E35" s="3090"/>
      <c r="F35" s="3091"/>
      <c r="G35" s="3093"/>
      <c r="H35" s="2881"/>
      <c r="I35" s="2887"/>
      <c r="J35" s="2882"/>
    </row>
    <row r="36" spans="1:10" ht="15" customHeight="1" thickBot="1" x14ac:dyDescent="0.25">
      <c r="A36" s="2868"/>
      <c r="B36" s="3015"/>
      <c r="C36" s="3017"/>
      <c r="D36" s="1552" t="s">
        <v>1416</v>
      </c>
      <c r="E36" s="1474" t="s">
        <v>778</v>
      </c>
      <c r="F36" s="1473" t="s">
        <v>1417</v>
      </c>
      <c r="G36" s="1725" t="s">
        <v>601</v>
      </c>
      <c r="H36" s="2998"/>
      <c r="I36" s="2999"/>
      <c r="J36" s="3000"/>
    </row>
    <row r="37" spans="1:10" ht="15" customHeight="1" x14ac:dyDescent="0.2">
      <c r="A37" s="2868"/>
      <c r="B37" s="1200"/>
      <c r="C37" s="1201"/>
      <c r="D37" s="1475"/>
      <c r="E37" s="1479"/>
      <c r="F37" s="1763" t="str">
        <f>IF(ISERROR(IF(OR(D37,E37)="", "", D37*E37)),"",IF(OR(D37,E37)="", "", D37*E37))</f>
        <v/>
      </c>
      <c r="G37" s="1478"/>
      <c r="H37" s="3009"/>
      <c r="I37" s="3010"/>
      <c r="J37" s="3011"/>
    </row>
    <row r="38" spans="1:10" ht="15" customHeight="1" x14ac:dyDescent="0.2">
      <c r="A38" s="2868"/>
      <c r="B38" s="1182"/>
      <c r="C38" s="1140"/>
      <c r="D38" s="1476"/>
      <c r="E38" s="1479"/>
      <c r="F38" s="1764" t="str">
        <f t="shared" ref="F38:F51" si="1">IF(ISERROR(IF(OR(D38,E38)="", "", D38*E38)),"",IF(OR(D38,E38)="", "", D38*E38))</f>
        <v/>
      </c>
      <c r="G38" s="1478"/>
      <c r="H38" s="2982"/>
      <c r="I38" s="2983"/>
      <c r="J38" s="2984"/>
    </row>
    <row r="39" spans="1:10" ht="15" customHeight="1" x14ac:dyDescent="0.2">
      <c r="A39" s="2868"/>
      <c r="B39" s="1182"/>
      <c r="C39" s="1140"/>
      <c r="D39" s="1476"/>
      <c r="E39" s="1479"/>
      <c r="F39" s="1764" t="str">
        <f t="shared" si="1"/>
        <v/>
      </c>
      <c r="G39" s="1478"/>
      <c r="H39" s="2982"/>
      <c r="I39" s="2983"/>
      <c r="J39" s="2984"/>
    </row>
    <row r="40" spans="1:10" ht="15" customHeight="1" x14ac:dyDescent="0.2">
      <c r="A40" s="2868"/>
      <c r="B40" s="1182"/>
      <c r="C40" s="1140"/>
      <c r="D40" s="1476"/>
      <c r="E40" s="1479"/>
      <c r="F40" s="1764" t="str">
        <f t="shared" si="1"/>
        <v/>
      </c>
      <c r="G40" s="1478"/>
      <c r="H40" s="2982"/>
      <c r="I40" s="2983"/>
      <c r="J40" s="2984"/>
    </row>
    <row r="41" spans="1:10" ht="15" customHeight="1" x14ac:dyDescent="0.2">
      <c r="A41" s="2868"/>
      <c r="B41" s="1182"/>
      <c r="C41" s="1140"/>
      <c r="D41" s="1476"/>
      <c r="E41" s="1479"/>
      <c r="F41" s="1764" t="str">
        <f t="shared" si="1"/>
        <v/>
      </c>
      <c r="G41" s="1478"/>
      <c r="H41" s="2982"/>
      <c r="I41" s="2983"/>
      <c r="J41" s="2984"/>
    </row>
    <row r="42" spans="1:10" ht="15" customHeight="1" x14ac:dyDescent="0.2">
      <c r="A42" s="2868"/>
      <c r="B42" s="1182"/>
      <c r="C42" s="1140"/>
      <c r="D42" s="1476"/>
      <c r="E42" s="1479"/>
      <c r="F42" s="1764" t="str">
        <f t="shared" si="1"/>
        <v/>
      </c>
      <c r="G42" s="1478"/>
      <c r="H42" s="2982"/>
      <c r="I42" s="2983"/>
      <c r="J42" s="2984"/>
    </row>
    <row r="43" spans="1:10" ht="15" customHeight="1" x14ac:dyDescent="0.2">
      <c r="A43" s="2868"/>
      <c r="B43" s="1182"/>
      <c r="C43" s="1140"/>
      <c r="D43" s="1477"/>
      <c r="E43" s="1480"/>
      <c r="F43" s="1764" t="str">
        <f t="shared" si="1"/>
        <v/>
      </c>
      <c r="G43" s="1478"/>
      <c r="H43" s="2982"/>
      <c r="I43" s="2983"/>
      <c r="J43" s="2984"/>
    </row>
    <row r="44" spans="1:10" ht="15" customHeight="1" x14ac:dyDescent="0.2">
      <c r="A44" s="2868"/>
      <c r="B44" s="1182"/>
      <c r="C44" s="1140"/>
      <c r="D44" s="1477"/>
      <c r="E44" s="1480"/>
      <c r="F44" s="1764" t="str">
        <f t="shared" si="1"/>
        <v/>
      </c>
      <c r="G44" s="1478"/>
      <c r="H44" s="2982"/>
      <c r="I44" s="2983"/>
      <c r="J44" s="2984"/>
    </row>
    <row r="45" spans="1:10" ht="15" customHeight="1" x14ac:dyDescent="0.2">
      <c r="A45" s="2868"/>
      <c r="B45" s="1182"/>
      <c r="C45" s="1140"/>
      <c r="D45" s="1183"/>
      <c r="E45" s="1480"/>
      <c r="F45" s="1764" t="str">
        <f t="shared" si="1"/>
        <v/>
      </c>
      <c r="G45" s="1478"/>
      <c r="H45" s="2982"/>
      <c r="I45" s="2983"/>
      <c r="J45" s="2984"/>
    </row>
    <row r="46" spans="1:10" ht="15" customHeight="1" x14ac:dyDescent="0.2">
      <c r="A46" s="2868"/>
      <c r="B46" s="1182"/>
      <c r="C46" s="1140"/>
      <c r="D46" s="1183"/>
      <c r="E46" s="1480"/>
      <c r="F46" s="1764" t="str">
        <f t="shared" si="1"/>
        <v/>
      </c>
      <c r="G46" s="1478"/>
      <c r="H46" s="2982"/>
      <c r="I46" s="2983"/>
      <c r="J46" s="2984"/>
    </row>
    <row r="47" spans="1:10" ht="15" customHeight="1" x14ac:dyDescent="0.2">
      <c r="A47" s="2868"/>
      <c r="B47" s="1182"/>
      <c r="C47" s="1140"/>
      <c r="D47" s="1194"/>
      <c r="E47" s="1481"/>
      <c r="F47" s="1764" t="str">
        <f t="shared" si="1"/>
        <v/>
      </c>
      <c r="G47" s="1478"/>
      <c r="H47" s="2982"/>
      <c r="I47" s="2983"/>
      <c r="J47" s="2984"/>
    </row>
    <row r="48" spans="1:10" ht="15" customHeight="1" x14ac:dyDescent="0.2">
      <c r="A48" s="2868"/>
      <c r="B48" s="1182"/>
      <c r="C48" s="1140"/>
      <c r="D48" s="1194"/>
      <c r="E48" s="1481"/>
      <c r="F48" s="1764" t="str">
        <f t="shared" si="1"/>
        <v/>
      </c>
      <c r="G48" s="1478"/>
      <c r="H48" s="2982"/>
      <c r="I48" s="2983"/>
      <c r="J48" s="2984"/>
    </row>
    <row r="49" spans="1:10" ht="15" customHeight="1" x14ac:dyDescent="0.2">
      <c r="A49" s="2868"/>
      <c r="B49" s="1182"/>
      <c r="C49" s="1140"/>
      <c r="D49" s="1194"/>
      <c r="E49" s="1481"/>
      <c r="F49" s="1764" t="str">
        <f t="shared" si="1"/>
        <v/>
      </c>
      <c r="G49" s="1478"/>
      <c r="H49" s="2982"/>
      <c r="I49" s="2983"/>
      <c r="J49" s="2984"/>
    </row>
    <row r="50" spans="1:10" ht="15" customHeight="1" x14ac:dyDescent="0.2">
      <c r="A50" s="2868"/>
      <c r="B50" s="1182"/>
      <c r="C50" s="1140"/>
      <c r="D50" s="1194"/>
      <c r="E50" s="1481"/>
      <c r="F50" s="1764" t="str">
        <f t="shared" si="1"/>
        <v/>
      </c>
      <c r="G50" s="1478"/>
      <c r="H50" s="2982"/>
      <c r="I50" s="2983"/>
      <c r="J50" s="2984"/>
    </row>
    <row r="51" spans="1:10" ht="15" customHeight="1" thickBot="1" x14ac:dyDescent="0.25">
      <c r="A51" s="2868"/>
      <c r="B51" s="1182"/>
      <c r="C51" s="1140"/>
      <c r="D51" s="1188"/>
      <c r="E51" s="1482"/>
      <c r="F51" s="1764" t="str">
        <f t="shared" si="1"/>
        <v/>
      </c>
      <c r="G51" s="1478"/>
      <c r="H51" s="2982"/>
      <c r="I51" s="2983"/>
      <c r="J51" s="2984"/>
    </row>
    <row r="52" spans="1:10" ht="15" customHeight="1" thickBot="1" x14ac:dyDescent="0.25">
      <c r="A52" s="2869"/>
      <c r="B52" s="2958" t="s">
        <v>706</v>
      </c>
      <c r="C52" s="2959"/>
      <c r="D52" s="1555" t="s">
        <v>137</v>
      </c>
      <c r="E52" s="1766">
        <f>SUM(E37:E51)</f>
        <v>0</v>
      </c>
      <c r="F52" s="1765">
        <f>SUM(F37:F51)</f>
        <v>0</v>
      </c>
      <c r="G52" s="1483" t="s">
        <v>137</v>
      </c>
      <c r="H52" s="2958"/>
      <c r="I52" s="2959"/>
      <c r="J52" s="2994"/>
    </row>
    <row r="53" spans="1:10" ht="15" customHeight="1" x14ac:dyDescent="0.2">
      <c r="A53" s="1554" t="s">
        <v>1422</v>
      </c>
      <c r="B53" s="1382"/>
      <c r="C53" s="1382"/>
      <c r="D53" s="1382"/>
      <c r="E53" s="1382"/>
      <c r="F53" s="1382"/>
      <c r="G53" s="1126"/>
      <c r="H53" s="1126"/>
      <c r="I53" s="1126"/>
      <c r="J53" s="1126"/>
    </row>
    <row r="54" spans="1:10" x14ac:dyDescent="0.2">
      <c r="A54" s="1124" t="s">
        <v>1531</v>
      </c>
    </row>
  </sheetData>
  <sheetProtection algorithmName="SHA-512" hashValue="4/JExuavZ3/Gh6BqjAWpA48aO0CKw0EeysRm8zVk8WN/eoQZWTtigw2XFjW5/llCqOpeYM423QPv0Mynxj9jmA==" saltValue="8v8xMdNHepC6HG81rjtQGw==" spinCount="100000" sheet="1" formatCells="0" formatColumns="0" formatRows="0" insertColumns="0" insertRows="0" deleteColumns="0" deleteRows="0" sort="0" autoFilter="0"/>
  <mergeCells count="64">
    <mergeCell ref="A2:B2"/>
    <mergeCell ref="H2:J2"/>
    <mergeCell ref="C2:G2"/>
    <mergeCell ref="A1:J1"/>
    <mergeCell ref="H48:J48"/>
    <mergeCell ref="H40:J40"/>
    <mergeCell ref="A34:A52"/>
    <mergeCell ref="B34:B36"/>
    <mergeCell ref="C34:C36"/>
    <mergeCell ref="D34:D35"/>
    <mergeCell ref="E34:E35"/>
    <mergeCell ref="F34:F35"/>
    <mergeCell ref="G34:G35"/>
    <mergeCell ref="H34:J36"/>
    <mergeCell ref="H37:J37"/>
    <mergeCell ref="H38:J38"/>
    <mergeCell ref="H39:J39"/>
    <mergeCell ref="B52:C52"/>
    <mergeCell ref="H52:J52"/>
    <mergeCell ref="H41:J41"/>
    <mergeCell ref="H42:J42"/>
    <mergeCell ref="H49:J49"/>
    <mergeCell ref="H50:J50"/>
    <mergeCell ref="H51:J51"/>
    <mergeCell ref="H43:J43"/>
    <mergeCell ref="H44:J44"/>
    <mergeCell ref="H45:J45"/>
    <mergeCell ref="H46:J46"/>
    <mergeCell ref="H47:J47"/>
    <mergeCell ref="A33:C33"/>
    <mergeCell ref="H21:J21"/>
    <mergeCell ref="H22:J22"/>
    <mergeCell ref="H23:J23"/>
    <mergeCell ref="H24:J24"/>
    <mergeCell ref="H25:J25"/>
    <mergeCell ref="H26:J26"/>
    <mergeCell ref="H27:J27"/>
    <mergeCell ref="H28:J28"/>
    <mergeCell ref="H29:J29"/>
    <mergeCell ref="B30:C30"/>
    <mergeCell ref="H30:J30"/>
    <mergeCell ref="A15:A30"/>
    <mergeCell ref="H15:J15"/>
    <mergeCell ref="H16:J16"/>
    <mergeCell ref="H17:J17"/>
    <mergeCell ref="H18:J18"/>
    <mergeCell ref="H19:J19"/>
    <mergeCell ref="H20:J20"/>
    <mergeCell ref="D12:D13"/>
    <mergeCell ref="E12:E13"/>
    <mergeCell ref="F12:F13"/>
    <mergeCell ref="G12:G13"/>
    <mergeCell ref="H12:J14"/>
    <mergeCell ref="A9:C9"/>
    <mergeCell ref="A11:C11"/>
    <mergeCell ref="A12:A14"/>
    <mergeCell ref="B12:B14"/>
    <mergeCell ref="C12:C14"/>
    <mergeCell ref="I4:J4"/>
    <mergeCell ref="E4:H4"/>
    <mergeCell ref="E5:H5"/>
    <mergeCell ref="A4:D5"/>
    <mergeCell ref="A7:C7"/>
    <mergeCell ref="D7:E7"/>
  </mergeCells>
  <phoneticPr fontId="2"/>
  <conditionalFormatting sqref="G37:G51">
    <cfRule type="colorScale" priority="1">
      <colorScale>
        <cfvo type="num" val="40"/>
        <cfvo type="max"/>
        <color rgb="FFFF0000"/>
        <color rgb="FFFFFFCC"/>
      </colorScale>
    </cfRule>
    <cfRule type="colorScale" priority="2">
      <colorScale>
        <cfvo type="num" val="40"/>
        <cfvo type="max"/>
        <color rgb="FFFF0000"/>
        <color rgb="FFFFFFCC"/>
      </colorScale>
    </cfRule>
    <cfRule type="colorScale" priority="3">
      <colorScale>
        <cfvo type="num" val="39.9"/>
        <cfvo type="max"/>
        <color rgb="FFFF0000"/>
        <color rgb="FFFFFFCC"/>
      </colorScale>
    </cfRule>
  </conditionalFormatting>
  <conditionalFormatting sqref="I5">
    <cfRule type="expression" dxfId="5" priority="6" stopIfTrue="1">
      <formula>E4="その他(上記用途区分以外)"</formula>
    </cfRule>
  </conditionalFormatting>
  <dataValidations disablePrompts="1" count="3">
    <dataValidation operator="greaterThanOrEqual" allowBlank="1" showInputMessage="1" showErrorMessage="1" sqref="G15:G29" xr:uid="{190A88B9-35E3-45BE-B32A-FD6BF5D9D74E}"/>
    <dataValidation type="list" allowBlank="1" showInputMessage="1" showErrorMessage="1" sqref="E4" xr:uid="{84F7B8B1-595D-4341-810A-EFCA5F1DEF4A}">
      <formula1>"事務所,学校,物販店,飲食店,集会所,病院,ホテル,その他(上記用途区分以外)"</formula1>
    </dataValidation>
    <dataValidation type="list" allowBlank="1" showInputMessage="1" showErrorMessage="1" sqref="F3" xr:uid="{CA242EA3-6CD3-4907-81BB-8319EFD471E6}">
      <formula1>"□,■"</formula1>
    </dataValidation>
  </dataValidations>
  <printOptions horizontalCentered="1"/>
  <pageMargins left="0.78740157480314965" right="0.39370078740157483" top="0.59055118110236227" bottom="0.59055118110236227" header="0.39370078740157483" footer="0"/>
  <pageSetup paperSize="9" scale="70" fitToWidth="0" fitToHeight="0" orientation="portrait" r:id="rId1"/>
  <headerFooter alignWithMargins="0">
    <oddHeader>&amp;R&amp;14参考様式１－５③</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A168-DE4B-4411-AC31-584C47AE9D1C}">
  <sheetPr>
    <tabColor rgb="FF99FF99"/>
  </sheetPr>
  <dimension ref="A1:X84"/>
  <sheetViews>
    <sheetView showGridLines="0" view="pageBreakPreview" zoomScale="70" zoomScaleNormal="80" zoomScaleSheetLayoutView="70" zoomScalePageLayoutView="80" workbookViewId="0">
      <selection activeCell="I80" sqref="I80:L80"/>
    </sheetView>
  </sheetViews>
  <sheetFormatPr defaultColWidth="9.59765625" defaultRowHeight="13" x14ac:dyDescent="0.2"/>
  <cols>
    <col min="1" max="2" width="8" style="1124" customWidth="1"/>
    <col min="3" max="3" width="16" style="1124" customWidth="1"/>
    <col min="4" max="4" width="8" style="1124" customWidth="1"/>
    <col min="5" max="5" width="7.09765625" style="1124" customWidth="1"/>
    <col min="6" max="6" width="8" style="1124" customWidth="1"/>
    <col min="7" max="7" width="7.09765625" style="1124" customWidth="1"/>
    <col min="8" max="8" width="8" style="1124" customWidth="1"/>
    <col min="9" max="9" width="2.09765625" style="1124" customWidth="1"/>
    <col min="10" max="10" width="8.3984375" style="1124" customWidth="1"/>
    <col min="11" max="11" width="2.09765625" style="1124" customWidth="1"/>
    <col min="12" max="12" width="12.59765625" style="1124" customWidth="1"/>
    <col min="13" max="13" width="2.09765625" style="1124" customWidth="1"/>
    <col min="14" max="14" width="8.3984375" style="1124" customWidth="1"/>
    <col min="15" max="15" width="2.09765625" style="1124" customWidth="1"/>
    <col min="16" max="16" width="12.59765625" style="1124" customWidth="1"/>
    <col min="17" max="17" width="20.69921875" style="1124" customWidth="1"/>
    <col min="18" max="16384" width="9.59765625" style="1124"/>
  </cols>
  <sheetData>
    <row r="1" spans="1:24" s="293" customFormat="1" ht="25" customHeight="1" thickBot="1" x14ac:dyDescent="0.25">
      <c r="A1" s="3155" t="s">
        <v>1674</v>
      </c>
      <c r="B1" s="3155"/>
      <c r="C1" s="3155"/>
      <c r="D1" s="3155"/>
      <c r="E1" s="3155"/>
      <c r="F1" s="3155"/>
      <c r="G1" s="3155"/>
      <c r="H1" s="3155"/>
      <c r="I1" s="3155"/>
      <c r="J1" s="3155"/>
      <c r="K1" s="3155"/>
      <c r="L1" s="3155"/>
      <c r="M1" s="3155"/>
      <c r="N1" s="3155"/>
      <c r="O1" s="3155"/>
      <c r="P1" s="3155"/>
      <c r="Q1" s="3155"/>
      <c r="R1" s="1677"/>
      <c r="S1" s="1677"/>
      <c r="T1" s="1677"/>
      <c r="U1" s="1677"/>
      <c r="V1" s="1677"/>
      <c r="W1" s="1677"/>
      <c r="X1" s="1677"/>
    </row>
    <row r="2" spans="1:24" s="293" customFormat="1" ht="30" customHeight="1" thickBot="1" x14ac:dyDescent="0.25">
      <c r="A2" s="3153" t="s">
        <v>417</v>
      </c>
      <c r="B2" s="3154"/>
      <c r="C2" s="3154"/>
      <c r="D2" s="2953" t="str">
        <f>IF('参考様式1-1'!D3="","",'参考様式1-1'!D3)</f>
        <v/>
      </c>
      <c r="E2" s="2954"/>
      <c r="F2" s="2954"/>
      <c r="G2" s="2954"/>
      <c r="H2" s="2954"/>
      <c r="I2" s="2954"/>
      <c r="J2" s="2954"/>
      <c r="K2" s="2954"/>
      <c r="L2" s="2954"/>
      <c r="M2" s="2954"/>
      <c r="N2" s="2954"/>
      <c r="O2" s="2955"/>
      <c r="P2" s="2950" t="str">
        <f>'参考様式1-1'!M3</f>
        <v>○棟目／計○棟</v>
      </c>
      <c r="Q2" s="2952"/>
      <c r="R2" s="331"/>
      <c r="S2" s="331"/>
      <c r="T2" s="331"/>
      <c r="U2" s="331"/>
      <c r="V2" s="331"/>
      <c r="W2" s="331"/>
      <c r="X2" s="331"/>
    </row>
    <row r="3" spans="1:24" ht="15" customHeight="1" thickBot="1" x14ac:dyDescent="0.25"/>
    <row r="4" spans="1:24" ht="15" customHeight="1" thickBot="1" x14ac:dyDescent="0.25">
      <c r="A4" s="3100" t="s">
        <v>803</v>
      </c>
      <c r="B4" s="3101"/>
      <c r="C4" s="3101"/>
      <c r="D4" s="3101"/>
      <c r="E4" s="3101"/>
      <c r="F4" s="3102"/>
      <c r="G4" s="2777" t="s">
        <v>681</v>
      </c>
      <c r="H4" s="2778"/>
      <c r="I4" s="2778"/>
      <c r="J4" s="2778"/>
      <c r="K4" s="2779"/>
      <c r="L4" s="2780">
        <f>IF(G4="事務所",0.1,IF(OR(G4="学校",G4="物販店",G4="飲食店",G4="集会所"),0.08,IF(G4="病院",0.06,IF(G4="ホテル",0.08,"-"))))</f>
        <v>0.1</v>
      </c>
      <c r="M4" s="2782"/>
    </row>
    <row r="5" spans="1:24" ht="15" customHeight="1" thickBot="1" x14ac:dyDescent="0.25">
      <c r="A5" s="3103"/>
      <c r="B5" s="3104"/>
      <c r="C5" s="3104"/>
      <c r="D5" s="3104"/>
      <c r="E5" s="3104"/>
      <c r="F5" s="3105"/>
      <c r="G5" s="2752" t="s">
        <v>683</v>
      </c>
      <c r="H5" s="2753"/>
      <c r="I5" s="2753"/>
      <c r="J5" s="2753"/>
      <c r="K5" s="2754"/>
      <c r="L5" s="1172"/>
      <c r="M5" s="1125" t="s">
        <v>684</v>
      </c>
    </row>
    <row r="6" spans="1:24" ht="15" customHeight="1" thickBot="1" x14ac:dyDescent="0.25">
      <c r="A6" s="2757" t="s">
        <v>685</v>
      </c>
      <c r="B6" s="2758"/>
      <c r="C6" s="2759"/>
      <c r="D6" s="1164"/>
      <c r="E6" s="1164"/>
      <c r="F6" s="1164"/>
      <c r="G6" s="1126"/>
      <c r="H6" s="1126"/>
      <c r="I6" s="1126"/>
      <c r="J6" s="1126"/>
      <c r="K6" s="1126"/>
      <c r="L6" s="1126"/>
      <c r="M6" s="1126"/>
      <c r="N6" s="1126"/>
      <c r="O6" s="1126"/>
      <c r="P6" s="1126"/>
      <c r="Q6" s="1126"/>
    </row>
    <row r="7" spans="1:24" ht="15" customHeight="1" thickBot="1" x14ac:dyDescent="0.25">
      <c r="A7" s="3052" t="s">
        <v>770</v>
      </c>
      <c r="B7" s="2870" t="s">
        <v>687</v>
      </c>
      <c r="C7" s="2873" t="s">
        <v>688</v>
      </c>
      <c r="D7" s="2876" t="s">
        <v>689</v>
      </c>
      <c r="E7" s="2877"/>
      <c r="F7" s="2877"/>
      <c r="G7" s="2877"/>
      <c r="H7" s="2904" t="s">
        <v>690</v>
      </c>
      <c r="I7" s="3098" t="s">
        <v>692</v>
      </c>
      <c r="J7" s="3099"/>
      <c r="K7" s="3099"/>
      <c r="L7" s="3099"/>
      <c r="M7" s="3099"/>
      <c r="N7" s="3099"/>
      <c r="O7" s="3099"/>
      <c r="P7" s="3023"/>
      <c r="Q7" s="2904" t="s">
        <v>693</v>
      </c>
    </row>
    <row r="8" spans="1:24" ht="15" customHeight="1" thickBot="1" x14ac:dyDescent="0.25">
      <c r="A8" s="3052"/>
      <c r="B8" s="2871"/>
      <c r="C8" s="2874"/>
      <c r="D8" s="2907" t="s">
        <v>695</v>
      </c>
      <c r="E8" s="2912"/>
      <c r="F8" s="2912"/>
      <c r="G8" s="2916"/>
      <c r="H8" s="2905"/>
      <c r="I8" s="2883" t="s">
        <v>697</v>
      </c>
      <c r="J8" s="3106"/>
      <c r="K8" s="3106"/>
      <c r="L8" s="3106"/>
      <c r="M8" s="3106"/>
      <c r="N8" s="3106"/>
      <c r="O8" s="3106"/>
      <c r="P8" s="2884"/>
      <c r="Q8" s="2905"/>
    </row>
    <row r="9" spans="1:24" ht="15" customHeight="1" thickBot="1" x14ac:dyDescent="0.25">
      <c r="A9" s="3052"/>
      <c r="B9" s="2871"/>
      <c r="C9" s="2874"/>
      <c r="D9" s="2907" t="s">
        <v>698</v>
      </c>
      <c r="E9" s="2908"/>
      <c r="F9" s="2909" t="s">
        <v>699</v>
      </c>
      <c r="G9" s="2916"/>
      <c r="H9" s="3097"/>
      <c r="I9" s="2907" t="s">
        <v>698</v>
      </c>
      <c r="J9" s="2912"/>
      <c r="K9" s="2912"/>
      <c r="L9" s="2908"/>
      <c r="M9" s="2909" t="s">
        <v>699</v>
      </c>
      <c r="N9" s="2912"/>
      <c r="O9" s="2912"/>
      <c r="P9" s="2916"/>
      <c r="Q9" s="2905"/>
    </row>
    <row r="10" spans="1:24" ht="15" customHeight="1" thickBot="1" x14ac:dyDescent="0.25">
      <c r="A10" s="3052"/>
      <c r="B10" s="2872"/>
      <c r="C10" s="2875"/>
      <c r="D10" s="3030" t="s">
        <v>701</v>
      </c>
      <c r="E10" s="2981"/>
      <c r="F10" s="2980" t="s">
        <v>701</v>
      </c>
      <c r="G10" s="3032"/>
      <c r="H10" s="1176" t="s">
        <v>778</v>
      </c>
      <c r="I10" s="3030" t="s">
        <v>704</v>
      </c>
      <c r="J10" s="3031"/>
      <c r="K10" s="3031"/>
      <c r="L10" s="2981"/>
      <c r="M10" s="2980" t="s">
        <v>704</v>
      </c>
      <c r="N10" s="3031"/>
      <c r="O10" s="3031"/>
      <c r="P10" s="3032"/>
      <c r="Q10" s="2906"/>
    </row>
    <row r="11" spans="1:24" ht="15" customHeight="1" thickBot="1" x14ac:dyDescent="0.25">
      <c r="A11" s="3052" t="s">
        <v>780</v>
      </c>
      <c r="B11" s="1177"/>
      <c r="C11" s="1134"/>
      <c r="D11" s="3108"/>
      <c r="E11" s="3109"/>
      <c r="F11" s="3110"/>
      <c r="G11" s="3111"/>
      <c r="H11" s="1211"/>
      <c r="I11" s="3005" t="str">
        <f>IF(ISERROR(IF(OR(D11,H11)="", "", D11*H11)),"",IF(OR(D11,H11)="", "", D11*H11))</f>
        <v/>
      </c>
      <c r="J11" s="3112"/>
      <c r="K11" s="3112"/>
      <c r="L11" s="3006"/>
      <c r="M11" s="3113" t="str">
        <f>IF(ISERROR(IF(OR(F11,H11)="", "", F11*H11)),"",IF(OR(F11,H11)="", "", F11*H11))</f>
        <v/>
      </c>
      <c r="N11" s="3112"/>
      <c r="O11" s="3112"/>
      <c r="P11" s="3114"/>
      <c r="Q11" s="1212"/>
    </row>
    <row r="12" spans="1:24" ht="15" customHeight="1" thickBot="1" x14ac:dyDescent="0.25">
      <c r="A12" s="3052"/>
      <c r="B12" s="1182"/>
      <c r="C12" s="1140"/>
      <c r="D12" s="3115"/>
      <c r="E12" s="3116"/>
      <c r="F12" s="3117"/>
      <c r="G12" s="3118"/>
      <c r="H12" s="1213"/>
      <c r="I12" s="2985" t="str">
        <f t="shared" ref="I12:I19" si="0">IF(ISERROR(IF(OR(D12,H12)="", "", D12*H12)),"",IF(OR(D12,H12)="", "", D12*H12))</f>
        <v/>
      </c>
      <c r="J12" s="3094"/>
      <c r="K12" s="3094"/>
      <c r="L12" s="2986"/>
      <c r="M12" s="3095" t="str">
        <f t="shared" ref="M12:M21" si="1">IF(ISERROR(IF(OR(F12,H12)="", "", F12*H12)),"",IF(OR(F12,H12)="", "", F12*H12))</f>
        <v/>
      </c>
      <c r="N12" s="3094"/>
      <c r="O12" s="3094"/>
      <c r="P12" s="3096"/>
      <c r="Q12" s="1214"/>
    </row>
    <row r="13" spans="1:24" ht="15" customHeight="1" thickBot="1" x14ac:dyDescent="0.25">
      <c r="A13" s="3052"/>
      <c r="B13" s="1182"/>
      <c r="C13" s="1140"/>
      <c r="D13" s="3115"/>
      <c r="E13" s="3116"/>
      <c r="F13" s="3117"/>
      <c r="G13" s="3118"/>
      <c r="H13" s="1213"/>
      <c r="I13" s="2985" t="str">
        <f t="shared" si="0"/>
        <v/>
      </c>
      <c r="J13" s="3094"/>
      <c r="K13" s="3094"/>
      <c r="L13" s="2986"/>
      <c r="M13" s="3095" t="str">
        <f t="shared" si="1"/>
        <v/>
      </c>
      <c r="N13" s="3094"/>
      <c r="O13" s="3094"/>
      <c r="P13" s="3096"/>
      <c r="Q13" s="1214"/>
    </row>
    <row r="14" spans="1:24" ht="15" customHeight="1" thickBot="1" x14ac:dyDescent="0.25">
      <c r="A14" s="3052"/>
      <c r="B14" s="1182"/>
      <c r="C14" s="1140"/>
      <c r="D14" s="3115"/>
      <c r="E14" s="3116"/>
      <c r="F14" s="3117"/>
      <c r="G14" s="3118"/>
      <c r="H14" s="1213"/>
      <c r="I14" s="2985" t="str">
        <f t="shared" si="0"/>
        <v/>
      </c>
      <c r="J14" s="3094"/>
      <c r="K14" s="3094"/>
      <c r="L14" s="2986"/>
      <c r="M14" s="3095" t="str">
        <f t="shared" si="1"/>
        <v/>
      </c>
      <c r="N14" s="3094"/>
      <c r="O14" s="3094"/>
      <c r="P14" s="3096"/>
      <c r="Q14" s="1214"/>
    </row>
    <row r="15" spans="1:24" ht="15" customHeight="1" thickBot="1" x14ac:dyDescent="0.25">
      <c r="A15" s="3052"/>
      <c r="B15" s="1182"/>
      <c r="C15" s="1140"/>
      <c r="D15" s="3115"/>
      <c r="E15" s="3116"/>
      <c r="F15" s="3117"/>
      <c r="G15" s="3118"/>
      <c r="H15" s="1213"/>
      <c r="I15" s="2985" t="str">
        <f t="shared" si="0"/>
        <v/>
      </c>
      <c r="J15" s="3094"/>
      <c r="K15" s="3094"/>
      <c r="L15" s="2986"/>
      <c r="M15" s="3095" t="str">
        <f t="shared" si="1"/>
        <v/>
      </c>
      <c r="N15" s="3094"/>
      <c r="O15" s="3094"/>
      <c r="P15" s="3096"/>
      <c r="Q15" s="1214"/>
    </row>
    <row r="16" spans="1:24" ht="15" customHeight="1" thickBot="1" x14ac:dyDescent="0.25">
      <c r="A16" s="3052"/>
      <c r="B16" s="1182"/>
      <c r="C16" s="1140"/>
      <c r="D16" s="3115"/>
      <c r="E16" s="3116"/>
      <c r="F16" s="3117"/>
      <c r="G16" s="3118"/>
      <c r="H16" s="1213"/>
      <c r="I16" s="2985" t="str">
        <f t="shared" si="0"/>
        <v/>
      </c>
      <c r="J16" s="3094"/>
      <c r="K16" s="3094"/>
      <c r="L16" s="2986"/>
      <c r="M16" s="3095" t="str">
        <f t="shared" si="1"/>
        <v/>
      </c>
      <c r="N16" s="3094"/>
      <c r="O16" s="3094"/>
      <c r="P16" s="3096"/>
      <c r="Q16" s="1214"/>
    </row>
    <row r="17" spans="1:17" ht="15" customHeight="1" thickBot="1" x14ac:dyDescent="0.25">
      <c r="A17" s="3052"/>
      <c r="B17" s="1182"/>
      <c r="C17" s="1140"/>
      <c r="D17" s="3115"/>
      <c r="E17" s="3116"/>
      <c r="F17" s="3117"/>
      <c r="G17" s="3118"/>
      <c r="H17" s="1213"/>
      <c r="I17" s="2985" t="str">
        <f t="shared" si="0"/>
        <v/>
      </c>
      <c r="J17" s="3094"/>
      <c r="K17" s="3094"/>
      <c r="L17" s="2986"/>
      <c r="M17" s="3095" t="str">
        <f t="shared" si="1"/>
        <v/>
      </c>
      <c r="N17" s="3094"/>
      <c r="O17" s="3094"/>
      <c r="P17" s="3096"/>
      <c r="Q17" s="1214"/>
    </row>
    <row r="18" spans="1:17" ht="15" customHeight="1" thickBot="1" x14ac:dyDescent="0.25">
      <c r="A18" s="3052"/>
      <c r="B18" s="1182"/>
      <c r="C18" s="1140"/>
      <c r="D18" s="3115"/>
      <c r="E18" s="3116"/>
      <c r="F18" s="3117"/>
      <c r="G18" s="3118"/>
      <c r="H18" s="1213"/>
      <c r="I18" s="2985" t="str">
        <f t="shared" si="0"/>
        <v/>
      </c>
      <c r="J18" s="3094"/>
      <c r="K18" s="3094"/>
      <c r="L18" s="2986"/>
      <c r="M18" s="3095" t="str">
        <f t="shared" si="1"/>
        <v/>
      </c>
      <c r="N18" s="3094"/>
      <c r="O18" s="3094"/>
      <c r="P18" s="3096"/>
      <c r="Q18" s="1214"/>
    </row>
    <row r="19" spans="1:17" ht="15" customHeight="1" thickBot="1" x14ac:dyDescent="0.25">
      <c r="A19" s="3052"/>
      <c r="B19" s="1182"/>
      <c r="C19" s="1140"/>
      <c r="D19" s="3115"/>
      <c r="E19" s="3116"/>
      <c r="F19" s="3117"/>
      <c r="G19" s="3118"/>
      <c r="H19" s="1213"/>
      <c r="I19" s="2985" t="str">
        <f t="shared" si="0"/>
        <v/>
      </c>
      <c r="J19" s="3094"/>
      <c r="K19" s="3094"/>
      <c r="L19" s="2986"/>
      <c r="M19" s="3095" t="str">
        <f t="shared" si="1"/>
        <v/>
      </c>
      <c r="N19" s="3094"/>
      <c r="O19" s="3094"/>
      <c r="P19" s="3096"/>
      <c r="Q19" s="1214"/>
    </row>
    <row r="20" spans="1:17" ht="15" customHeight="1" thickBot="1" x14ac:dyDescent="0.25">
      <c r="A20" s="3052"/>
      <c r="B20" s="1182"/>
      <c r="C20" s="1140"/>
      <c r="D20" s="1456"/>
      <c r="E20" s="1457"/>
      <c r="F20" s="1458"/>
      <c r="G20" s="1459"/>
      <c r="H20" s="1213"/>
      <c r="I20" s="2985" t="str">
        <f t="shared" ref="I20" si="2">IF(ISERROR(IF(OR(D20,H20)="", "", D20*H20)),"",IF(OR(D20,H20)="", "", D20*H20))</f>
        <v/>
      </c>
      <c r="J20" s="3094"/>
      <c r="K20" s="3094"/>
      <c r="L20" s="2986"/>
      <c r="M20" s="3095" t="str">
        <f t="shared" ref="M20" si="3">IF(ISERROR(IF(OR(F20,H20)="", "", F20*H20)),"",IF(OR(F20,H20)="", "", F20*H20))</f>
        <v/>
      </c>
      <c r="N20" s="3094"/>
      <c r="O20" s="3094"/>
      <c r="P20" s="3096"/>
      <c r="Q20" s="1214"/>
    </row>
    <row r="21" spans="1:17" ht="15" customHeight="1" thickBot="1" x14ac:dyDescent="0.25">
      <c r="A21" s="3052"/>
      <c r="B21" s="1186"/>
      <c r="C21" s="1187"/>
      <c r="D21" s="3119"/>
      <c r="E21" s="3120"/>
      <c r="F21" s="3121"/>
      <c r="G21" s="3122"/>
      <c r="H21" s="1215"/>
      <c r="I21" s="3036" t="str">
        <f>IF(ISERROR(IF(OR(D21,H21)="", "", D21*H21)),"",IF(OR(D21,H21)="", "", D21*H21))</f>
        <v/>
      </c>
      <c r="J21" s="3123"/>
      <c r="K21" s="3123"/>
      <c r="L21" s="3037"/>
      <c r="M21" s="3124" t="str">
        <f t="shared" si="1"/>
        <v/>
      </c>
      <c r="N21" s="3123"/>
      <c r="O21" s="3123"/>
      <c r="P21" s="3125"/>
      <c r="Q21" s="1216"/>
    </row>
    <row r="22" spans="1:17" ht="15" customHeight="1" thickBot="1" x14ac:dyDescent="0.25">
      <c r="A22" s="3107"/>
      <c r="B22" s="2801" t="s">
        <v>706</v>
      </c>
      <c r="C22" s="2802"/>
      <c r="D22" s="2857"/>
      <c r="E22" s="2857"/>
      <c r="F22" s="2857"/>
      <c r="G22" s="2858"/>
      <c r="H22" s="1758">
        <f>SUM(H11:H21)</f>
        <v>0</v>
      </c>
      <c r="I22" s="1734" t="s">
        <v>804</v>
      </c>
      <c r="J22" s="3130">
        <f>SUM(I11:L21)</f>
        <v>0</v>
      </c>
      <c r="K22" s="3130"/>
      <c r="L22" s="3131"/>
      <c r="M22" s="1748" t="s">
        <v>708</v>
      </c>
      <c r="N22" s="3130">
        <f>SUM(M11:P21)</f>
        <v>0</v>
      </c>
      <c r="O22" s="3130"/>
      <c r="P22" s="3132"/>
      <c r="Q22" s="1154"/>
    </row>
    <row r="23" spans="1:17" ht="15" customHeight="1" thickTop="1" x14ac:dyDescent="0.2">
      <c r="A23" s="3041" t="s">
        <v>713</v>
      </c>
      <c r="B23" s="1190"/>
      <c r="C23" s="1150"/>
      <c r="D23" s="3133"/>
      <c r="E23" s="3134"/>
      <c r="F23" s="3135"/>
      <c r="G23" s="3136"/>
      <c r="H23" s="1217"/>
      <c r="I23" s="3042" t="str">
        <f>IF(ISERROR(IF(OR(D23,H23)="", "", D23*H23)),"",IF(OR(D23,H23)="", "", D23*H23))</f>
        <v/>
      </c>
      <c r="J23" s="3137"/>
      <c r="K23" s="3137"/>
      <c r="L23" s="3043"/>
      <c r="M23" s="3138" t="str">
        <f>IF(ISERROR(IF(OR(F23,H23)="", "", F23*H23)),"",IF(OR(F23,H23)="", "", F23*H23))</f>
        <v/>
      </c>
      <c r="N23" s="3137"/>
      <c r="O23" s="3137"/>
      <c r="P23" s="3139"/>
      <c r="Q23" s="1218"/>
    </row>
    <row r="24" spans="1:17" ht="15" customHeight="1" x14ac:dyDescent="0.2">
      <c r="A24" s="2868"/>
      <c r="B24" s="1182"/>
      <c r="C24" s="1140"/>
      <c r="D24" s="3126"/>
      <c r="E24" s="3127"/>
      <c r="F24" s="3128"/>
      <c r="G24" s="3129"/>
      <c r="H24" s="1407"/>
      <c r="I24" s="2985" t="str">
        <f>IF(ISERROR(IF(OR(D24,H24)="", "", D24*H24)),"",IF(OR(D24,H24)="", "", D24*H24))</f>
        <v/>
      </c>
      <c r="J24" s="3094"/>
      <c r="K24" s="3094"/>
      <c r="L24" s="2986"/>
      <c r="M24" s="3095" t="str">
        <f>IF(ISERROR(IF(OR(F24,H24)="", "", F24*H24)),"",IF(OR(F24,H24)="", "", F24*H24))</f>
        <v/>
      </c>
      <c r="N24" s="3094"/>
      <c r="O24" s="3094"/>
      <c r="P24" s="3096"/>
      <c r="Q24" s="1214"/>
    </row>
    <row r="25" spans="1:17" ht="15" customHeight="1" x14ac:dyDescent="0.2">
      <c r="A25" s="2868"/>
      <c r="B25" s="1182"/>
      <c r="C25" s="1140"/>
      <c r="D25" s="1452"/>
      <c r="E25" s="1453"/>
      <c r="F25" s="1454"/>
      <c r="G25" s="1455"/>
      <c r="H25" s="1407"/>
      <c r="I25" s="2985" t="str">
        <f t="shared" ref="I25:I28" si="4">IF(ISERROR(IF(OR(D25,H25)="", "", D25*H25)),"",IF(OR(D25,H25)="", "", D25*H25))</f>
        <v/>
      </c>
      <c r="J25" s="3094"/>
      <c r="K25" s="3094"/>
      <c r="L25" s="2986"/>
      <c r="M25" s="3095" t="str">
        <f t="shared" ref="M25:M28" si="5">IF(ISERROR(IF(OR(F25,H25)="", "", F25*H25)),"",IF(OR(F25,H25)="", "", F25*H25))</f>
        <v/>
      </c>
      <c r="N25" s="3094"/>
      <c r="O25" s="3094"/>
      <c r="P25" s="3096"/>
      <c r="Q25" s="1214"/>
    </row>
    <row r="26" spans="1:17" ht="15" customHeight="1" x14ac:dyDescent="0.2">
      <c r="A26" s="2868"/>
      <c r="B26" s="1182"/>
      <c r="C26" s="1140"/>
      <c r="D26" s="1452"/>
      <c r="E26" s="1453"/>
      <c r="F26" s="1454"/>
      <c r="G26" s="1455"/>
      <c r="H26" s="1407"/>
      <c r="I26" s="2985" t="str">
        <f t="shared" si="4"/>
        <v/>
      </c>
      <c r="J26" s="3094"/>
      <c r="K26" s="3094"/>
      <c r="L26" s="2986"/>
      <c r="M26" s="3095" t="str">
        <f t="shared" si="5"/>
        <v/>
      </c>
      <c r="N26" s="3094"/>
      <c r="O26" s="3094"/>
      <c r="P26" s="3096"/>
      <c r="Q26" s="1214"/>
    </row>
    <row r="27" spans="1:17" ht="15" customHeight="1" x14ac:dyDescent="0.2">
      <c r="A27" s="2868"/>
      <c r="B27" s="1182"/>
      <c r="C27" s="1140"/>
      <c r="D27" s="1452"/>
      <c r="E27" s="1453"/>
      <c r="F27" s="1454"/>
      <c r="G27" s="1455"/>
      <c r="H27" s="1407"/>
      <c r="I27" s="2985" t="str">
        <f t="shared" si="4"/>
        <v/>
      </c>
      <c r="J27" s="3094"/>
      <c r="K27" s="3094"/>
      <c r="L27" s="2986"/>
      <c r="M27" s="3095" t="str">
        <f t="shared" si="5"/>
        <v/>
      </c>
      <c r="N27" s="3094"/>
      <c r="O27" s="3094"/>
      <c r="P27" s="3096"/>
      <c r="Q27" s="1214"/>
    </row>
    <row r="28" spans="1:17" ht="15" customHeight="1" x14ac:dyDescent="0.2">
      <c r="A28" s="2868"/>
      <c r="B28" s="1182"/>
      <c r="C28" s="1140"/>
      <c r="D28" s="1452"/>
      <c r="E28" s="1453"/>
      <c r="F28" s="1454"/>
      <c r="G28" s="1455"/>
      <c r="H28" s="1407"/>
      <c r="I28" s="2985" t="str">
        <f t="shared" si="4"/>
        <v/>
      </c>
      <c r="J28" s="3094"/>
      <c r="K28" s="3094"/>
      <c r="L28" s="2986"/>
      <c r="M28" s="3095" t="str">
        <f t="shared" si="5"/>
        <v/>
      </c>
      <c r="N28" s="3094"/>
      <c r="O28" s="3094"/>
      <c r="P28" s="3096"/>
      <c r="Q28" s="1214"/>
    </row>
    <row r="29" spans="1:17" ht="15" customHeight="1" x14ac:dyDescent="0.2">
      <c r="A29" s="2868"/>
      <c r="B29" s="1182"/>
      <c r="C29" s="1140"/>
      <c r="D29" s="3126"/>
      <c r="E29" s="3127"/>
      <c r="F29" s="3128"/>
      <c r="G29" s="3129"/>
      <c r="H29" s="1407"/>
      <c r="I29" s="2985" t="str">
        <f t="shared" ref="I29:I43" si="6">IF(ISERROR(IF(OR(D29,H29)="", "", D29*H29)),"",IF(OR(D29,H29)="", "", D29*H29))</f>
        <v/>
      </c>
      <c r="J29" s="3094"/>
      <c r="K29" s="3094"/>
      <c r="L29" s="2986"/>
      <c r="M29" s="3095" t="str">
        <f t="shared" ref="M29:M43" si="7">IF(ISERROR(IF(OR(F29,H29)="", "", F29*H29)),"",IF(OR(F29,H29)="", "", F29*H29))</f>
        <v/>
      </c>
      <c r="N29" s="3094"/>
      <c r="O29" s="3094"/>
      <c r="P29" s="3096"/>
      <c r="Q29" s="1214"/>
    </row>
    <row r="30" spans="1:17" ht="15" customHeight="1" x14ac:dyDescent="0.2">
      <c r="A30" s="2868"/>
      <c r="B30" s="1182"/>
      <c r="C30" s="1140"/>
      <c r="D30" s="3126"/>
      <c r="E30" s="3127"/>
      <c r="F30" s="3128"/>
      <c r="G30" s="3129"/>
      <c r="H30" s="1407"/>
      <c r="I30" s="2985" t="str">
        <f t="shared" si="6"/>
        <v/>
      </c>
      <c r="J30" s="3094"/>
      <c r="K30" s="3094"/>
      <c r="L30" s="2986"/>
      <c r="M30" s="3095" t="str">
        <f t="shared" si="7"/>
        <v/>
      </c>
      <c r="N30" s="3094"/>
      <c r="O30" s="3094"/>
      <c r="P30" s="3096"/>
      <c r="Q30" s="1214"/>
    </row>
    <row r="31" spans="1:17" ht="15" customHeight="1" x14ac:dyDescent="0.2">
      <c r="A31" s="2868"/>
      <c r="B31" s="1182"/>
      <c r="C31" s="1140"/>
      <c r="D31" s="3126"/>
      <c r="E31" s="3127"/>
      <c r="F31" s="3128"/>
      <c r="G31" s="3129"/>
      <c r="H31" s="1407"/>
      <c r="I31" s="2985" t="str">
        <f t="shared" si="6"/>
        <v/>
      </c>
      <c r="J31" s="3094"/>
      <c r="K31" s="3094"/>
      <c r="L31" s="2986"/>
      <c r="M31" s="3095" t="str">
        <f t="shared" si="7"/>
        <v/>
      </c>
      <c r="N31" s="3094"/>
      <c r="O31" s="3094"/>
      <c r="P31" s="3096"/>
      <c r="Q31" s="1214"/>
    </row>
    <row r="32" spans="1:17" ht="15" customHeight="1" x14ac:dyDescent="0.2">
      <c r="A32" s="2868"/>
      <c r="B32" s="1182"/>
      <c r="C32" s="1140"/>
      <c r="D32" s="3126"/>
      <c r="E32" s="3127"/>
      <c r="F32" s="3128"/>
      <c r="G32" s="3129"/>
      <c r="H32" s="1407"/>
      <c r="I32" s="2985" t="str">
        <f t="shared" si="6"/>
        <v/>
      </c>
      <c r="J32" s="3094"/>
      <c r="K32" s="3094"/>
      <c r="L32" s="2986"/>
      <c r="M32" s="3095" t="str">
        <f t="shared" si="7"/>
        <v/>
      </c>
      <c r="N32" s="3094"/>
      <c r="O32" s="3094"/>
      <c r="P32" s="3096"/>
      <c r="Q32" s="1214"/>
    </row>
    <row r="33" spans="1:17" ht="15" customHeight="1" x14ac:dyDescent="0.2">
      <c r="A33" s="2868"/>
      <c r="B33" s="1182"/>
      <c r="C33" s="1140"/>
      <c r="D33" s="3126"/>
      <c r="E33" s="3127"/>
      <c r="F33" s="3128"/>
      <c r="G33" s="3129"/>
      <c r="H33" s="1407"/>
      <c r="I33" s="2985" t="str">
        <f t="shared" si="6"/>
        <v/>
      </c>
      <c r="J33" s="3094"/>
      <c r="K33" s="3094"/>
      <c r="L33" s="2986"/>
      <c r="M33" s="3095" t="str">
        <f t="shared" si="7"/>
        <v/>
      </c>
      <c r="N33" s="3094"/>
      <c r="O33" s="3094"/>
      <c r="P33" s="3096"/>
      <c r="Q33" s="1214"/>
    </row>
    <row r="34" spans="1:17" ht="15" customHeight="1" x14ac:dyDescent="0.2">
      <c r="A34" s="2868"/>
      <c r="B34" s="1182"/>
      <c r="C34" s="1140"/>
      <c r="D34" s="3126"/>
      <c r="E34" s="3127"/>
      <c r="F34" s="3128"/>
      <c r="G34" s="3129"/>
      <c r="H34" s="1407"/>
      <c r="I34" s="2985" t="str">
        <f t="shared" si="6"/>
        <v/>
      </c>
      <c r="J34" s="3094"/>
      <c r="K34" s="3094"/>
      <c r="L34" s="2986"/>
      <c r="M34" s="3095" t="str">
        <f t="shared" si="7"/>
        <v/>
      </c>
      <c r="N34" s="3094"/>
      <c r="O34" s="3094"/>
      <c r="P34" s="3096"/>
      <c r="Q34" s="1214"/>
    </row>
    <row r="35" spans="1:17" ht="15" customHeight="1" x14ac:dyDescent="0.2">
      <c r="A35" s="2868"/>
      <c r="B35" s="1182"/>
      <c r="C35" s="1140"/>
      <c r="D35" s="3126"/>
      <c r="E35" s="3127"/>
      <c r="F35" s="3128"/>
      <c r="G35" s="3129"/>
      <c r="H35" s="1407"/>
      <c r="I35" s="2985" t="str">
        <f t="shared" si="6"/>
        <v/>
      </c>
      <c r="J35" s="3094"/>
      <c r="K35" s="3094"/>
      <c r="L35" s="2986"/>
      <c r="M35" s="3095" t="str">
        <f t="shared" si="7"/>
        <v/>
      </c>
      <c r="N35" s="3094"/>
      <c r="O35" s="3094"/>
      <c r="P35" s="3096"/>
      <c r="Q35" s="1214"/>
    </row>
    <row r="36" spans="1:17" ht="15" customHeight="1" x14ac:dyDescent="0.2">
      <c r="A36" s="2868"/>
      <c r="B36" s="1182"/>
      <c r="C36" s="1140"/>
      <c r="D36" s="3126"/>
      <c r="E36" s="3127"/>
      <c r="F36" s="3128"/>
      <c r="G36" s="3129"/>
      <c r="H36" s="1407"/>
      <c r="I36" s="2985" t="str">
        <f t="shared" si="6"/>
        <v/>
      </c>
      <c r="J36" s="3094"/>
      <c r="K36" s="3094"/>
      <c r="L36" s="2986"/>
      <c r="M36" s="3095" t="str">
        <f t="shared" si="7"/>
        <v/>
      </c>
      <c r="N36" s="3094"/>
      <c r="O36" s="3094"/>
      <c r="P36" s="3096"/>
      <c r="Q36" s="1214"/>
    </row>
    <row r="37" spans="1:17" ht="15" customHeight="1" x14ac:dyDescent="0.2">
      <c r="A37" s="2868"/>
      <c r="B37" s="1182"/>
      <c r="C37" s="1140"/>
      <c r="D37" s="3126"/>
      <c r="E37" s="3127"/>
      <c r="F37" s="3128"/>
      <c r="G37" s="3129"/>
      <c r="H37" s="1407"/>
      <c r="I37" s="2985" t="str">
        <f t="shared" si="6"/>
        <v/>
      </c>
      <c r="J37" s="3094"/>
      <c r="K37" s="3094"/>
      <c r="L37" s="2986"/>
      <c r="M37" s="3095" t="str">
        <f t="shared" si="7"/>
        <v/>
      </c>
      <c r="N37" s="3094"/>
      <c r="O37" s="3094"/>
      <c r="P37" s="3096"/>
      <c r="Q37" s="1214"/>
    </row>
    <row r="38" spans="1:17" ht="15" customHeight="1" x14ac:dyDescent="0.2">
      <c r="A38" s="2868"/>
      <c r="B38" s="1182"/>
      <c r="C38" s="1140"/>
      <c r="D38" s="3126"/>
      <c r="E38" s="3127"/>
      <c r="F38" s="3128"/>
      <c r="G38" s="3129"/>
      <c r="H38" s="1407"/>
      <c r="I38" s="2985" t="str">
        <f t="shared" si="6"/>
        <v/>
      </c>
      <c r="J38" s="3094"/>
      <c r="K38" s="3094"/>
      <c r="L38" s="2986"/>
      <c r="M38" s="3095" t="str">
        <f t="shared" si="7"/>
        <v/>
      </c>
      <c r="N38" s="3094"/>
      <c r="O38" s="3094"/>
      <c r="P38" s="3096"/>
      <c r="Q38" s="1214"/>
    </row>
    <row r="39" spans="1:17" ht="15" customHeight="1" x14ac:dyDescent="0.2">
      <c r="A39" s="2868"/>
      <c r="B39" s="1182"/>
      <c r="C39" s="1140"/>
      <c r="D39" s="3126"/>
      <c r="E39" s="3127"/>
      <c r="F39" s="3128"/>
      <c r="G39" s="3129"/>
      <c r="H39" s="1407"/>
      <c r="I39" s="2985" t="str">
        <f t="shared" si="6"/>
        <v/>
      </c>
      <c r="J39" s="3094"/>
      <c r="K39" s="3094"/>
      <c r="L39" s="2986"/>
      <c r="M39" s="3095" t="str">
        <f t="shared" si="7"/>
        <v/>
      </c>
      <c r="N39" s="3094"/>
      <c r="O39" s="3094"/>
      <c r="P39" s="3096"/>
      <c r="Q39" s="1214"/>
    </row>
    <row r="40" spans="1:17" ht="15" customHeight="1" x14ac:dyDescent="0.2">
      <c r="A40" s="2868"/>
      <c r="B40" s="1182"/>
      <c r="C40" s="1140"/>
      <c r="D40" s="3126"/>
      <c r="E40" s="3127"/>
      <c r="F40" s="3128"/>
      <c r="G40" s="3129"/>
      <c r="H40" s="1407"/>
      <c r="I40" s="2985" t="str">
        <f t="shared" si="6"/>
        <v/>
      </c>
      <c r="J40" s="3094"/>
      <c r="K40" s="3094"/>
      <c r="L40" s="2986"/>
      <c r="M40" s="3095" t="str">
        <f t="shared" si="7"/>
        <v/>
      </c>
      <c r="N40" s="3094"/>
      <c r="O40" s="3094"/>
      <c r="P40" s="3096"/>
      <c r="Q40" s="1214"/>
    </row>
    <row r="41" spans="1:17" ht="15" customHeight="1" x14ac:dyDescent="0.2">
      <c r="A41" s="2868"/>
      <c r="B41" s="1182"/>
      <c r="C41" s="1140"/>
      <c r="D41" s="3126"/>
      <c r="E41" s="3127"/>
      <c r="F41" s="3128"/>
      <c r="G41" s="3129"/>
      <c r="H41" s="1407"/>
      <c r="I41" s="2985" t="str">
        <f t="shared" si="6"/>
        <v/>
      </c>
      <c r="J41" s="3094"/>
      <c r="K41" s="3094"/>
      <c r="L41" s="2986"/>
      <c r="M41" s="3095" t="str">
        <f t="shared" si="7"/>
        <v/>
      </c>
      <c r="N41" s="3094"/>
      <c r="O41" s="3094"/>
      <c r="P41" s="3096"/>
      <c r="Q41" s="1214"/>
    </row>
    <row r="42" spans="1:17" ht="15" customHeight="1" x14ac:dyDescent="0.2">
      <c r="A42" s="2868"/>
      <c r="B42" s="1182"/>
      <c r="C42" s="1140"/>
      <c r="D42" s="3126"/>
      <c r="E42" s="3127"/>
      <c r="F42" s="3128"/>
      <c r="G42" s="3129"/>
      <c r="H42" s="1407"/>
      <c r="I42" s="2985" t="str">
        <f t="shared" si="6"/>
        <v/>
      </c>
      <c r="J42" s="3094"/>
      <c r="K42" s="3094"/>
      <c r="L42" s="2986"/>
      <c r="M42" s="3095" t="str">
        <f t="shared" si="7"/>
        <v/>
      </c>
      <c r="N42" s="3094"/>
      <c r="O42" s="3094"/>
      <c r="P42" s="3096"/>
      <c r="Q42" s="1214"/>
    </row>
    <row r="43" spans="1:17" ht="15" customHeight="1" thickBot="1" x14ac:dyDescent="0.25">
      <c r="A43" s="2868"/>
      <c r="B43" s="1182"/>
      <c r="C43" s="1140"/>
      <c r="D43" s="3145"/>
      <c r="E43" s="3146"/>
      <c r="F43" s="3147"/>
      <c r="G43" s="3148"/>
      <c r="H43" s="1407"/>
      <c r="I43" s="3036" t="str">
        <f t="shared" si="6"/>
        <v/>
      </c>
      <c r="J43" s="3123"/>
      <c r="K43" s="3123"/>
      <c r="L43" s="3037"/>
      <c r="M43" s="3124" t="str">
        <f t="shared" si="7"/>
        <v/>
      </c>
      <c r="N43" s="3123"/>
      <c r="O43" s="3123"/>
      <c r="P43" s="3125"/>
      <c r="Q43" s="1214"/>
    </row>
    <row r="44" spans="1:17" ht="15" customHeight="1" thickBot="1" x14ac:dyDescent="0.25">
      <c r="A44" s="2868"/>
      <c r="B44" s="2809" t="s">
        <v>706</v>
      </c>
      <c r="C44" s="2889"/>
      <c r="D44" s="2889"/>
      <c r="E44" s="2889"/>
      <c r="F44" s="2889"/>
      <c r="G44" s="2890"/>
      <c r="H44" s="1767">
        <f>SUM(H23:H43)</f>
        <v>0</v>
      </c>
      <c r="I44" s="1383" t="s">
        <v>709</v>
      </c>
      <c r="J44" s="3140">
        <f>SUM(I23:L43)</f>
        <v>0</v>
      </c>
      <c r="K44" s="3140"/>
      <c r="L44" s="3141"/>
      <c r="M44" s="1747" t="s">
        <v>710</v>
      </c>
      <c r="N44" s="3140">
        <f>SUM(M23:P43)</f>
        <v>0</v>
      </c>
      <c r="O44" s="3140"/>
      <c r="P44" s="3142"/>
      <c r="Q44" s="1153"/>
    </row>
    <row r="45" spans="1:17" ht="21.75" customHeight="1" thickBot="1" x14ac:dyDescent="0.25">
      <c r="A45" s="2856" t="s">
        <v>805</v>
      </c>
      <c r="B45" s="2857"/>
      <c r="C45" s="2857"/>
      <c r="D45" s="2857"/>
      <c r="E45" s="2857"/>
      <c r="F45" s="2857"/>
      <c r="G45" s="2858"/>
      <c r="H45" s="1715" t="s">
        <v>698</v>
      </c>
      <c r="I45" s="3024" t="s">
        <v>806</v>
      </c>
      <c r="J45" s="2838"/>
      <c r="K45" s="2838"/>
      <c r="L45" s="2838"/>
      <c r="M45" s="3143">
        <f>J22+J44</f>
        <v>0</v>
      </c>
      <c r="N45" s="3143"/>
      <c r="O45" s="3143"/>
      <c r="P45" s="3144"/>
      <c r="Q45" s="1219"/>
    </row>
    <row r="46" spans="1:17" ht="21.75" customHeight="1" thickBot="1" x14ac:dyDescent="0.25">
      <c r="A46" s="2809" t="s">
        <v>787</v>
      </c>
      <c r="B46" s="2889"/>
      <c r="C46" s="2889"/>
      <c r="D46" s="2889"/>
      <c r="E46" s="2889"/>
      <c r="F46" s="2889"/>
      <c r="G46" s="2890"/>
      <c r="H46" s="1716" t="s">
        <v>698</v>
      </c>
      <c r="I46" s="3149" t="s">
        <v>807</v>
      </c>
      <c r="J46" s="3150"/>
      <c r="K46" s="3150"/>
      <c r="L46" s="3150"/>
      <c r="M46" s="3151">
        <f>IF(ISERROR(J44/M45),0,J44/M45)</f>
        <v>0</v>
      </c>
      <c r="N46" s="3151"/>
      <c r="O46" s="3151"/>
      <c r="P46" s="3152"/>
      <c r="Q46" s="1220"/>
    </row>
    <row r="47" spans="1:17" ht="15" customHeight="1" x14ac:dyDescent="0.2">
      <c r="A47" s="1126"/>
      <c r="B47" s="1126"/>
      <c r="C47" s="1126"/>
      <c r="D47" s="1126"/>
      <c r="E47" s="1126"/>
      <c r="F47" s="1126"/>
      <c r="G47" s="1126"/>
      <c r="H47" s="1164"/>
      <c r="I47" s="1164"/>
      <c r="J47" s="1126"/>
      <c r="K47" s="1126"/>
      <c r="L47" s="1126"/>
      <c r="M47" s="1126"/>
      <c r="N47" s="1126"/>
      <c r="O47" s="1126"/>
      <c r="P47" s="1126"/>
      <c r="Q47" s="1126"/>
    </row>
    <row r="48" spans="1:17" ht="15" customHeight="1" thickBot="1" x14ac:dyDescent="0.25">
      <c r="A48" s="1126"/>
      <c r="B48" s="1126"/>
      <c r="C48" s="1126"/>
      <c r="D48" s="1126"/>
      <c r="E48" s="1126"/>
      <c r="F48" s="1126"/>
      <c r="G48" s="1126"/>
      <c r="H48" s="1164"/>
      <c r="I48" s="1164"/>
      <c r="J48" s="1126"/>
      <c r="K48" s="1126"/>
      <c r="L48" s="1126"/>
      <c r="M48" s="1126"/>
      <c r="N48" s="1126"/>
      <c r="O48" s="1126"/>
      <c r="P48" s="1126"/>
      <c r="Q48" s="1126"/>
    </row>
    <row r="49" spans="1:17" ht="15" customHeight="1" thickBot="1" x14ac:dyDescent="0.25">
      <c r="A49" s="2757" t="s">
        <v>744</v>
      </c>
      <c r="B49" s="2758"/>
      <c r="C49" s="2759"/>
      <c r="D49" s="1164"/>
      <c r="E49" s="1164"/>
      <c r="F49" s="1164"/>
      <c r="G49" s="1126"/>
      <c r="H49" s="1164"/>
      <c r="I49" s="1164"/>
      <c r="J49" s="1126"/>
      <c r="K49" s="1126"/>
      <c r="L49" s="1126"/>
      <c r="M49" s="1126"/>
      <c r="N49" s="1126"/>
      <c r="O49" s="1126"/>
      <c r="P49" s="1126"/>
      <c r="Q49" s="1126"/>
    </row>
    <row r="50" spans="1:17" ht="15" customHeight="1" thickBot="1" x14ac:dyDescent="0.25">
      <c r="A50" s="3052" t="s">
        <v>770</v>
      </c>
      <c r="B50" s="2870" t="s">
        <v>687</v>
      </c>
      <c r="C50" s="2873" t="s">
        <v>688</v>
      </c>
      <c r="D50" s="2876" t="s">
        <v>689</v>
      </c>
      <c r="E50" s="2877"/>
      <c r="F50" s="2877"/>
      <c r="G50" s="2877"/>
      <c r="H50" s="2904" t="s">
        <v>690</v>
      </c>
      <c r="I50" s="3098" t="s">
        <v>692</v>
      </c>
      <c r="J50" s="3099"/>
      <c r="K50" s="3099"/>
      <c r="L50" s="3099"/>
      <c r="M50" s="3099"/>
      <c r="N50" s="3099"/>
      <c r="O50" s="3099"/>
      <c r="P50" s="3023"/>
      <c r="Q50" s="2904" t="s">
        <v>693</v>
      </c>
    </row>
    <row r="51" spans="1:17" ht="15" customHeight="1" thickBot="1" x14ac:dyDescent="0.25">
      <c r="A51" s="3052"/>
      <c r="B51" s="2871"/>
      <c r="C51" s="2874"/>
      <c r="D51" s="2907" t="s">
        <v>695</v>
      </c>
      <c r="E51" s="2912"/>
      <c r="F51" s="2912"/>
      <c r="G51" s="2916"/>
      <c r="H51" s="2905"/>
      <c r="I51" s="2883" t="s">
        <v>697</v>
      </c>
      <c r="J51" s="3106"/>
      <c r="K51" s="3106"/>
      <c r="L51" s="3106"/>
      <c r="M51" s="3106"/>
      <c r="N51" s="3106"/>
      <c r="O51" s="3106"/>
      <c r="P51" s="2884"/>
      <c r="Q51" s="2905"/>
    </row>
    <row r="52" spans="1:17" ht="15" customHeight="1" thickBot="1" x14ac:dyDescent="0.25">
      <c r="A52" s="3052"/>
      <c r="B52" s="2871"/>
      <c r="C52" s="2874"/>
      <c r="D52" s="2907" t="s">
        <v>698</v>
      </c>
      <c r="E52" s="2908"/>
      <c r="F52" s="2909" t="s">
        <v>699</v>
      </c>
      <c r="G52" s="2916"/>
      <c r="H52" s="3097"/>
      <c r="I52" s="2907" t="s">
        <v>698</v>
      </c>
      <c r="J52" s="2912"/>
      <c r="K52" s="2912"/>
      <c r="L52" s="2908"/>
      <c r="M52" s="2909" t="s">
        <v>699</v>
      </c>
      <c r="N52" s="2912"/>
      <c r="O52" s="2912"/>
      <c r="P52" s="2916"/>
      <c r="Q52" s="2905"/>
    </row>
    <row r="53" spans="1:17" ht="15" customHeight="1" thickBot="1" x14ac:dyDescent="0.25">
      <c r="A53" s="2867"/>
      <c r="B53" s="2871"/>
      <c r="C53" s="2874"/>
      <c r="D53" s="2917" t="s">
        <v>701</v>
      </c>
      <c r="E53" s="2918"/>
      <c r="F53" s="2919" t="s">
        <v>701</v>
      </c>
      <c r="G53" s="3004"/>
      <c r="H53" s="1221" t="s">
        <v>778</v>
      </c>
      <c r="I53" s="2917" t="s">
        <v>704</v>
      </c>
      <c r="J53" s="3003"/>
      <c r="K53" s="3003"/>
      <c r="L53" s="2918"/>
      <c r="M53" s="2919" t="s">
        <v>704</v>
      </c>
      <c r="N53" s="3003"/>
      <c r="O53" s="3003"/>
      <c r="P53" s="3004"/>
      <c r="Q53" s="2905"/>
    </row>
    <row r="54" spans="1:17" ht="15" customHeight="1" x14ac:dyDescent="0.2">
      <c r="A54" s="2867" t="s">
        <v>745</v>
      </c>
      <c r="B54" s="1222"/>
      <c r="C54" s="1201"/>
      <c r="D54" s="3108"/>
      <c r="E54" s="3109"/>
      <c r="F54" s="3110"/>
      <c r="G54" s="3111"/>
      <c r="H54" s="1223"/>
      <c r="I54" s="3005" t="str">
        <f>IF(ISERROR(IF(OR(D54,H54)="", "", D54*H54)),"",IF(OR(D54,H54)="", "", D54*H54))</f>
        <v/>
      </c>
      <c r="J54" s="3112"/>
      <c r="K54" s="3112"/>
      <c r="L54" s="3006"/>
      <c r="M54" s="3113" t="str">
        <f>IF(ISERROR(IF(OR(F54,H54)="", "", F54*H54)),"",IF(OR(F54,H54)="", "", F54*H54))</f>
        <v/>
      </c>
      <c r="N54" s="3112"/>
      <c r="O54" s="3112"/>
      <c r="P54" s="3114"/>
      <c r="Q54" s="1224"/>
    </row>
    <row r="55" spans="1:17" ht="15" customHeight="1" x14ac:dyDescent="0.2">
      <c r="A55" s="2868"/>
      <c r="B55" s="1182"/>
      <c r="C55" s="1140"/>
      <c r="D55" s="3126"/>
      <c r="E55" s="3127"/>
      <c r="F55" s="3128"/>
      <c r="G55" s="3129"/>
      <c r="H55" s="1146"/>
      <c r="I55" s="2985" t="str">
        <f>IF(ISERROR(IF(OR(D55,H55)="", "", D55*H55)),"",IF(OR(D55,H55)="", "", D55*H55))</f>
        <v/>
      </c>
      <c r="J55" s="3094"/>
      <c r="K55" s="3094"/>
      <c r="L55" s="2986"/>
      <c r="M55" s="3095" t="str">
        <f>IF(ISERROR(IF(OR(F55,H55)="", "", F55*H55)),"",IF(OR(F55,H55)="", "", F55*H55))</f>
        <v/>
      </c>
      <c r="N55" s="3094"/>
      <c r="O55" s="3094"/>
      <c r="P55" s="3096"/>
      <c r="Q55" s="1214"/>
    </row>
    <row r="56" spans="1:17" ht="15" customHeight="1" x14ac:dyDescent="0.2">
      <c r="A56" s="2868"/>
      <c r="B56" s="1182"/>
      <c r="C56" s="1140"/>
      <c r="D56" s="3126"/>
      <c r="E56" s="3127"/>
      <c r="F56" s="3128"/>
      <c r="G56" s="3129"/>
      <c r="H56" s="1146"/>
      <c r="I56" s="2985" t="str">
        <f t="shared" ref="I56:I79" si="8">IF(ISERROR(IF(OR(D56,H56)="", "", D56*H56)),"",IF(OR(D56,H56)="", "", D56*H56))</f>
        <v/>
      </c>
      <c r="J56" s="3094"/>
      <c r="K56" s="3094"/>
      <c r="L56" s="2986"/>
      <c r="M56" s="3095" t="str">
        <f t="shared" ref="M56:M79" si="9">IF(ISERROR(IF(OR(F56,H56)="", "", F56*H56)),"",IF(OR(F56,H56)="", "", F56*H56))</f>
        <v/>
      </c>
      <c r="N56" s="3094"/>
      <c r="O56" s="3094"/>
      <c r="P56" s="3096"/>
      <c r="Q56" s="1214"/>
    </row>
    <row r="57" spans="1:17" ht="15" customHeight="1" x14ac:dyDescent="0.2">
      <c r="A57" s="2868"/>
      <c r="B57" s="1182"/>
      <c r="C57" s="1140"/>
      <c r="D57" s="3126"/>
      <c r="E57" s="3127"/>
      <c r="F57" s="3128"/>
      <c r="G57" s="3129"/>
      <c r="H57" s="1146"/>
      <c r="I57" s="2985" t="str">
        <f t="shared" si="8"/>
        <v/>
      </c>
      <c r="J57" s="3094"/>
      <c r="K57" s="3094"/>
      <c r="L57" s="2986"/>
      <c r="M57" s="3095" t="str">
        <f t="shared" si="9"/>
        <v/>
      </c>
      <c r="N57" s="3094"/>
      <c r="O57" s="3094"/>
      <c r="P57" s="3096"/>
      <c r="Q57" s="1214"/>
    </row>
    <row r="58" spans="1:17" ht="15" customHeight="1" x14ac:dyDescent="0.2">
      <c r="A58" s="2868"/>
      <c r="B58" s="1182"/>
      <c r="C58" s="1140"/>
      <c r="D58" s="3126"/>
      <c r="E58" s="3127"/>
      <c r="F58" s="3128"/>
      <c r="G58" s="3129"/>
      <c r="H58" s="1146"/>
      <c r="I58" s="2985" t="str">
        <f t="shared" si="8"/>
        <v/>
      </c>
      <c r="J58" s="3094"/>
      <c r="K58" s="3094"/>
      <c r="L58" s="2986"/>
      <c r="M58" s="3095" t="str">
        <f t="shared" si="9"/>
        <v/>
      </c>
      <c r="N58" s="3094"/>
      <c r="O58" s="3094"/>
      <c r="P58" s="3096"/>
      <c r="Q58" s="1214"/>
    </row>
    <row r="59" spans="1:17" ht="15" customHeight="1" x14ac:dyDescent="0.2">
      <c r="A59" s="2868"/>
      <c r="B59" s="1182"/>
      <c r="C59" s="1140"/>
      <c r="D59" s="3126"/>
      <c r="E59" s="3127"/>
      <c r="F59" s="3128"/>
      <c r="G59" s="3129"/>
      <c r="H59" s="1146"/>
      <c r="I59" s="2985" t="str">
        <f t="shared" si="8"/>
        <v/>
      </c>
      <c r="J59" s="3094"/>
      <c r="K59" s="3094"/>
      <c r="L59" s="2986"/>
      <c r="M59" s="3095" t="str">
        <f t="shared" si="9"/>
        <v/>
      </c>
      <c r="N59" s="3094"/>
      <c r="O59" s="3094"/>
      <c r="P59" s="3096"/>
      <c r="Q59" s="1214"/>
    </row>
    <row r="60" spans="1:17" ht="15" customHeight="1" x14ac:dyDescent="0.2">
      <c r="A60" s="2868"/>
      <c r="B60" s="1182"/>
      <c r="C60" s="1140"/>
      <c r="D60" s="3126"/>
      <c r="E60" s="3127"/>
      <c r="F60" s="3128"/>
      <c r="G60" s="3129"/>
      <c r="H60" s="1146"/>
      <c r="I60" s="2985" t="str">
        <f t="shared" si="8"/>
        <v/>
      </c>
      <c r="J60" s="3094"/>
      <c r="K60" s="3094"/>
      <c r="L60" s="2986"/>
      <c r="M60" s="3095" t="str">
        <f t="shared" si="9"/>
        <v/>
      </c>
      <c r="N60" s="3094"/>
      <c r="O60" s="3094"/>
      <c r="P60" s="3096"/>
      <c r="Q60" s="1214"/>
    </row>
    <row r="61" spans="1:17" ht="15" customHeight="1" x14ac:dyDescent="0.2">
      <c r="A61" s="2868"/>
      <c r="B61" s="1182"/>
      <c r="C61" s="1140"/>
      <c r="D61" s="3126"/>
      <c r="E61" s="3127"/>
      <c r="F61" s="3128"/>
      <c r="G61" s="3129"/>
      <c r="H61" s="1146"/>
      <c r="I61" s="2985" t="str">
        <f t="shared" si="8"/>
        <v/>
      </c>
      <c r="J61" s="3094"/>
      <c r="K61" s="3094"/>
      <c r="L61" s="2986"/>
      <c r="M61" s="3095" t="str">
        <f t="shared" si="9"/>
        <v/>
      </c>
      <c r="N61" s="3094"/>
      <c r="O61" s="3094"/>
      <c r="P61" s="3096"/>
      <c r="Q61" s="1214"/>
    </row>
    <row r="62" spans="1:17" ht="15" customHeight="1" x14ac:dyDescent="0.2">
      <c r="A62" s="2868"/>
      <c r="B62" s="1182"/>
      <c r="C62" s="1140"/>
      <c r="D62" s="3126"/>
      <c r="E62" s="3127"/>
      <c r="F62" s="3128"/>
      <c r="G62" s="3129"/>
      <c r="H62" s="1146"/>
      <c r="I62" s="2985" t="str">
        <f t="shared" si="8"/>
        <v/>
      </c>
      <c r="J62" s="3094"/>
      <c r="K62" s="3094"/>
      <c r="L62" s="2986"/>
      <c r="M62" s="3095" t="str">
        <f t="shared" si="9"/>
        <v/>
      </c>
      <c r="N62" s="3094"/>
      <c r="O62" s="3094"/>
      <c r="P62" s="3096"/>
      <c r="Q62" s="1214"/>
    </row>
    <row r="63" spans="1:17" ht="15" customHeight="1" x14ac:dyDescent="0.2">
      <c r="A63" s="2868"/>
      <c r="B63" s="1182"/>
      <c r="C63" s="1140"/>
      <c r="D63" s="3126"/>
      <c r="E63" s="3127"/>
      <c r="F63" s="3128"/>
      <c r="G63" s="3129"/>
      <c r="H63" s="1146"/>
      <c r="I63" s="2985" t="str">
        <f t="shared" si="8"/>
        <v/>
      </c>
      <c r="J63" s="3094"/>
      <c r="K63" s="3094"/>
      <c r="L63" s="2986"/>
      <c r="M63" s="3095" t="str">
        <f t="shared" si="9"/>
        <v/>
      </c>
      <c r="N63" s="3094"/>
      <c r="O63" s="3094"/>
      <c r="P63" s="3096"/>
      <c r="Q63" s="1214"/>
    </row>
    <row r="64" spans="1:17" ht="15" customHeight="1" x14ac:dyDescent="0.2">
      <c r="A64" s="2868"/>
      <c r="B64" s="1182"/>
      <c r="C64" s="1140"/>
      <c r="D64" s="3126"/>
      <c r="E64" s="3127"/>
      <c r="F64" s="3128"/>
      <c r="G64" s="3129"/>
      <c r="H64" s="1146"/>
      <c r="I64" s="2985" t="str">
        <f t="shared" si="8"/>
        <v/>
      </c>
      <c r="J64" s="3094"/>
      <c r="K64" s="3094"/>
      <c r="L64" s="2986"/>
      <c r="M64" s="3095" t="str">
        <f t="shared" si="9"/>
        <v/>
      </c>
      <c r="N64" s="3094"/>
      <c r="O64" s="3094"/>
      <c r="P64" s="3096"/>
      <c r="Q64" s="1214"/>
    </row>
    <row r="65" spans="1:17" ht="15" customHeight="1" x14ac:dyDescent="0.2">
      <c r="A65" s="2868"/>
      <c r="B65" s="1182"/>
      <c r="C65" s="1140"/>
      <c r="D65" s="3126"/>
      <c r="E65" s="3127"/>
      <c r="F65" s="3128"/>
      <c r="G65" s="3129"/>
      <c r="H65" s="1146"/>
      <c r="I65" s="2985" t="str">
        <f t="shared" si="8"/>
        <v/>
      </c>
      <c r="J65" s="3094"/>
      <c r="K65" s="3094"/>
      <c r="L65" s="2986"/>
      <c r="M65" s="3095" t="str">
        <f t="shared" si="9"/>
        <v/>
      </c>
      <c r="N65" s="3094"/>
      <c r="O65" s="3094"/>
      <c r="P65" s="3096"/>
      <c r="Q65" s="1214"/>
    </row>
    <row r="66" spans="1:17" ht="15" customHeight="1" x14ac:dyDescent="0.2">
      <c r="A66" s="2868"/>
      <c r="B66" s="1182"/>
      <c r="C66" s="1140"/>
      <c r="D66" s="3126"/>
      <c r="E66" s="3127"/>
      <c r="F66" s="3128"/>
      <c r="G66" s="3129"/>
      <c r="H66" s="1146"/>
      <c r="I66" s="2985" t="str">
        <f t="shared" si="8"/>
        <v/>
      </c>
      <c r="J66" s="3094"/>
      <c r="K66" s="3094"/>
      <c r="L66" s="2986"/>
      <c r="M66" s="3095" t="str">
        <f t="shared" si="9"/>
        <v/>
      </c>
      <c r="N66" s="3094"/>
      <c r="O66" s="3094"/>
      <c r="P66" s="3096"/>
      <c r="Q66" s="1214"/>
    </row>
    <row r="67" spans="1:17" ht="15" customHeight="1" x14ac:dyDescent="0.2">
      <c r="A67" s="2868"/>
      <c r="B67" s="1182"/>
      <c r="C67" s="1140"/>
      <c r="D67" s="3126"/>
      <c r="E67" s="3127"/>
      <c r="F67" s="3128"/>
      <c r="G67" s="3129"/>
      <c r="H67" s="1146"/>
      <c r="I67" s="2985" t="str">
        <f t="shared" si="8"/>
        <v/>
      </c>
      <c r="J67" s="3094"/>
      <c r="K67" s="3094"/>
      <c r="L67" s="2986"/>
      <c r="M67" s="3095" t="str">
        <f t="shared" si="9"/>
        <v/>
      </c>
      <c r="N67" s="3094"/>
      <c r="O67" s="3094"/>
      <c r="P67" s="3096"/>
      <c r="Q67" s="1214"/>
    </row>
    <row r="68" spans="1:17" ht="15" customHeight="1" x14ac:dyDescent="0.2">
      <c r="A68" s="2868"/>
      <c r="B68" s="1182"/>
      <c r="C68" s="1140"/>
      <c r="D68" s="3126"/>
      <c r="E68" s="3127"/>
      <c r="F68" s="3128"/>
      <c r="G68" s="3129"/>
      <c r="H68" s="1146"/>
      <c r="I68" s="2985" t="str">
        <f t="shared" si="8"/>
        <v/>
      </c>
      <c r="J68" s="3094"/>
      <c r="K68" s="3094"/>
      <c r="L68" s="2986"/>
      <c r="M68" s="3095" t="str">
        <f t="shared" si="9"/>
        <v/>
      </c>
      <c r="N68" s="3094"/>
      <c r="O68" s="3094"/>
      <c r="P68" s="3096"/>
      <c r="Q68" s="1214"/>
    </row>
    <row r="69" spans="1:17" ht="15" customHeight="1" x14ac:dyDescent="0.2">
      <c r="A69" s="2868"/>
      <c r="B69" s="1182"/>
      <c r="C69" s="1140"/>
      <c r="D69" s="3126"/>
      <c r="E69" s="3127"/>
      <c r="F69" s="3128"/>
      <c r="G69" s="3129"/>
      <c r="H69" s="1146"/>
      <c r="I69" s="2985" t="str">
        <f t="shared" si="8"/>
        <v/>
      </c>
      <c r="J69" s="3094"/>
      <c r="K69" s="3094"/>
      <c r="L69" s="2986"/>
      <c r="M69" s="3095" t="str">
        <f t="shared" si="9"/>
        <v/>
      </c>
      <c r="N69" s="3094"/>
      <c r="O69" s="3094"/>
      <c r="P69" s="3096"/>
      <c r="Q69" s="1214"/>
    </row>
    <row r="70" spans="1:17" ht="15" customHeight="1" x14ac:dyDescent="0.2">
      <c r="A70" s="2868"/>
      <c r="B70" s="1182"/>
      <c r="C70" s="1140"/>
      <c r="D70" s="3126"/>
      <c r="E70" s="3127"/>
      <c r="F70" s="3128"/>
      <c r="G70" s="3129"/>
      <c r="H70" s="1146"/>
      <c r="I70" s="2985" t="str">
        <f t="shared" si="8"/>
        <v/>
      </c>
      <c r="J70" s="3094"/>
      <c r="K70" s="3094"/>
      <c r="L70" s="2986"/>
      <c r="M70" s="3095" t="str">
        <f t="shared" si="9"/>
        <v/>
      </c>
      <c r="N70" s="3094"/>
      <c r="O70" s="3094"/>
      <c r="P70" s="3096"/>
      <c r="Q70" s="1214"/>
    </row>
    <row r="71" spans="1:17" ht="15" customHeight="1" x14ac:dyDescent="0.2">
      <c r="A71" s="2868"/>
      <c r="B71" s="1182"/>
      <c r="C71" s="1140"/>
      <c r="D71" s="3126"/>
      <c r="E71" s="3127"/>
      <c r="F71" s="3128"/>
      <c r="G71" s="3129"/>
      <c r="H71" s="1146"/>
      <c r="I71" s="2985" t="str">
        <f t="shared" si="8"/>
        <v/>
      </c>
      <c r="J71" s="3094"/>
      <c r="K71" s="3094"/>
      <c r="L71" s="2986"/>
      <c r="M71" s="3095" t="str">
        <f t="shared" si="9"/>
        <v/>
      </c>
      <c r="N71" s="3094"/>
      <c r="O71" s="3094"/>
      <c r="P71" s="3096"/>
      <c r="Q71" s="1214"/>
    </row>
    <row r="72" spans="1:17" ht="15" customHeight="1" x14ac:dyDescent="0.2">
      <c r="A72" s="2868"/>
      <c r="B72" s="1182"/>
      <c r="C72" s="1140"/>
      <c r="D72" s="3126"/>
      <c r="E72" s="3127"/>
      <c r="F72" s="3128"/>
      <c r="G72" s="3129"/>
      <c r="H72" s="1146"/>
      <c r="I72" s="2985" t="str">
        <f t="shared" si="8"/>
        <v/>
      </c>
      <c r="J72" s="3094"/>
      <c r="K72" s="3094"/>
      <c r="L72" s="2986"/>
      <c r="M72" s="3095" t="str">
        <f t="shared" si="9"/>
        <v/>
      </c>
      <c r="N72" s="3094"/>
      <c r="O72" s="3094"/>
      <c r="P72" s="3096"/>
      <c r="Q72" s="1214"/>
    </row>
    <row r="73" spans="1:17" ht="15" customHeight="1" x14ac:dyDescent="0.2">
      <c r="A73" s="2868"/>
      <c r="B73" s="1182"/>
      <c r="C73" s="1140"/>
      <c r="D73" s="3126"/>
      <c r="E73" s="3127"/>
      <c r="F73" s="3128"/>
      <c r="G73" s="3129"/>
      <c r="H73" s="1146"/>
      <c r="I73" s="2985" t="str">
        <f t="shared" si="8"/>
        <v/>
      </c>
      <c r="J73" s="3094"/>
      <c r="K73" s="3094"/>
      <c r="L73" s="2986"/>
      <c r="M73" s="3095" t="str">
        <f t="shared" si="9"/>
        <v/>
      </c>
      <c r="N73" s="3094"/>
      <c r="O73" s="3094"/>
      <c r="P73" s="3096"/>
      <c r="Q73" s="1214"/>
    </row>
    <row r="74" spans="1:17" ht="15" customHeight="1" x14ac:dyDescent="0.2">
      <c r="A74" s="2868"/>
      <c r="B74" s="1182"/>
      <c r="C74" s="1140"/>
      <c r="D74" s="3126"/>
      <c r="E74" s="3127"/>
      <c r="F74" s="3128"/>
      <c r="G74" s="3129"/>
      <c r="H74" s="1146"/>
      <c r="I74" s="2985" t="str">
        <f t="shared" si="8"/>
        <v/>
      </c>
      <c r="J74" s="3094"/>
      <c r="K74" s="3094"/>
      <c r="L74" s="2986"/>
      <c r="M74" s="3095" t="str">
        <f t="shared" si="9"/>
        <v/>
      </c>
      <c r="N74" s="3094"/>
      <c r="O74" s="3094"/>
      <c r="P74" s="3096"/>
      <c r="Q74" s="1214"/>
    </row>
    <row r="75" spans="1:17" ht="15" customHeight="1" x14ac:dyDescent="0.2">
      <c r="A75" s="2868"/>
      <c r="B75" s="1182"/>
      <c r="C75" s="1140"/>
      <c r="D75" s="3126"/>
      <c r="E75" s="3127"/>
      <c r="F75" s="3128"/>
      <c r="G75" s="3129"/>
      <c r="H75" s="1146"/>
      <c r="I75" s="2985" t="str">
        <f t="shared" si="8"/>
        <v/>
      </c>
      <c r="J75" s="3094"/>
      <c r="K75" s="3094"/>
      <c r="L75" s="2986"/>
      <c r="M75" s="3095" t="str">
        <f t="shared" si="9"/>
        <v/>
      </c>
      <c r="N75" s="3094"/>
      <c r="O75" s="3094"/>
      <c r="P75" s="3096"/>
      <c r="Q75" s="1214"/>
    </row>
    <row r="76" spans="1:17" ht="15" customHeight="1" x14ac:dyDescent="0.2">
      <c r="A76" s="2868"/>
      <c r="B76" s="1182"/>
      <c r="C76" s="1140"/>
      <c r="D76" s="3126"/>
      <c r="E76" s="3127"/>
      <c r="F76" s="3128"/>
      <c r="G76" s="3129"/>
      <c r="H76" s="1146"/>
      <c r="I76" s="2985" t="str">
        <f t="shared" si="8"/>
        <v/>
      </c>
      <c r="J76" s="3094"/>
      <c r="K76" s="3094"/>
      <c r="L76" s="2986"/>
      <c r="M76" s="3095" t="str">
        <f t="shared" si="9"/>
        <v/>
      </c>
      <c r="N76" s="3094"/>
      <c r="O76" s="3094"/>
      <c r="P76" s="3096"/>
      <c r="Q76" s="1214"/>
    </row>
    <row r="77" spans="1:17" ht="15" customHeight="1" x14ac:dyDescent="0.2">
      <c r="A77" s="2868"/>
      <c r="B77" s="1182"/>
      <c r="C77" s="1140"/>
      <c r="D77" s="3126"/>
      <c r="E77" s="3127"/>
      <c r="F77" s="3128"/>
      <c r="G77" s="3129"/>
      <c r="H77" s="1146"/>
      <c r="I77" s="2985" t="str">
        <f t="shared" si="8"/>
        <v/>
      </c>
      <c r="J77" s="3094"/>
      <c r="K77" s="3094"/>
      <c r="L77" s="2986"/>
      <c r="M77" s="3095" t="str">
        <f t="shared" si="9"/>
        <v/>
      </c>
      <c r="N77" s="3094"/>
      <c r="O77" s="3094"/>
      <c r="P77" s="3096"/>
      <c r="Q77" s="1214"/>
    </row>
    <row r="78" spans="1:17" ht="15" customHeight="1" x14ac:dyDescent="0.2">
      <c r="A78" s="2868"/>
      <c r="B78" s="1182"/>
      <c r="C78" s="1140"/>
      <c r="D78" s="3126"/>
      <c r="E78" s="3127"/>
      <c r="F78" s="3128"/>
      <c r="G78" s="3129"/>
      <c r="H78" s="1146"/>
      <c r="I78" s="2985" t="str">
        <f t="shared" si="8"/>
        <v/>
      </c>
      <c r="J78" s="3094"/>
      <c r="K78" s="3094"/>
      <c r="L78" s="2986"/>
      <c r="M78" s="3095" t="str">
        <f t="shared" si="9"/>
        <v/>
      </c>
      <c r="N78" s="3094"/>
      <c r="O78" s="3094"/>
      <c r="P78" s="3096"/>
      <c r="Q78" s="1214"/>
    </row>
    <row r="79" spans="1:17" ht="15" customHeight="1" x14ac:dyDescent="0.2">
      <c r="A79" s="2868"/>
      <c r="B79" s="1182"/>
      <c r="C79" s="1140"/>
      <c r="D79" s="3126"/>
      <c r="E79" s="3127"/>
      <c r="F79" s="3128"/>
      <c r="G79" s="3129"/>
      <c r="H79" s="1146"/>
      <c r="I79" s="2985" t="str">
        <f t="shared" si="8"/>
        <v/>
      </c>
      <c r="J79" s="3094"/>
      <c r="K79" s="3094"/>
      <c r="L79" s="2986"/>
      <c r="M79" s="3095" t="str">
        <f t="shared" si="9"/>
        <v/>
      </c>
      <c r="N79" s="3094"/>
      <c r="O79" s="3094"/>
      <c r="P79" s="3096"/>
      <c r="Q79" s="1214"/>
    </row>
    <row r="80" spans="1:17" ht="15" customHeight="1" thickBot="1" x14ac:dyDescent="0.25">
      <c r="A80" s="2868"/>
      <c r="B80" s="1182"/>
      <c r="C80" s="1140"/>
      <c r="D80" s="3145"/>
      <c r="E80" s="3146"/>
      <c r="F80" s="3147"/>
      <c r="G80" s="3148"/>
      <c r="H80" s="1146"/>
      <c r="I80" s="3036" t="str">
        <f>IF(ISERROR(IF(OR(D80,H80)="", "", D80*H80)),"",IF(OR(D80,H80)="", "", D80*H80))</f>
        <v/>
      </c>
      <c r="J80" s="3123"/>
      <c r="K80" s="3123"/>
      <c r="L80" s="3037"/>
      <c r="M80" s="3124" t="str">
        <f>IF(ISERROR(IF(OR(F80,H80)="", "", F80*H80)),"",IF(OR(F80,H80)="", "", F80*H80))</f>
        <v/>
      </c>
      <c r="N80" s="3123"/>
      <c r="O80" s="3123"/>
      <c r="P80" s="3125"/>
      <c r="Q80" s="1214"/>
    </row>
    <row r="81" spans="1:17" ht="15" customHeight="1" thickBot="1" x14ac:dyDescent="0.25">
      <c r="A81" s="2868"/>
      <c r="B81" s="2809" t="s">
        <v>706</v>
      </c>
      <c r="C81" s="2889"/>
      <c r="D81" s="2889"/>
      <c r="E81" s="2889"/>
      <c r="F81" s="2889"/>
      <c r="G81" s="2890"/>
      <c r="H81" s="1758">
        <f>SUM(H54:H80)</f>
        <v>0</v>
      </c>
      <c r="I81" s="1383" t="s">
        <v>808</v>
      </c>
      <c r="J81" s="3140">
        <f>SUM(I54:L80)</f>
        <v>0</v>
      </c>
      <c r="K81" s="3140"/>
      <c r="L81" s="3141"/>
      <c r="M81" s="1747" t="s">
        <v>809</v>
      </c>
      <c r="N81" s="3140">
        <f>SUM(M54:P80)</f>
        <v>0</v>
      </c>
      <c r="O81" s="3140"/>
      <c r="P81" s="3142"/>
      <c r="Q81" s="1153"/>
    </row>
    <row r="82" spans="1:17" ht="21.75" customHeight="1" thickBot="1" x14ac:dyDescent="0.25">
      <c r="A82" s="2809" t="s">
        <v>766</v>
      </c>
      <c r="B82" s="2889"/>
      <c r="C82" s="2889"/>
      <c r="D82" s="2889"/>
      <c r="E82" s="2889"/>
      <c r="F82" s="2889"/>
      <c r="G82" s="2889"/>
      <c r="H82" s="2890"/>
      <c r="I82" s="3149" t="s">
        <v>810</v>
      </c>
      <c r="J82" s="3150"/>
      <c r="K82" s="3150"/>
      <c r="L82" s="3150"/>
      <c r="M82" s="3151">
        <f>IF(ISERROR((1-(J81/J44))),0,(1-(J81/J44)))</f>
        <v>0</v>
      </c>
      <c r="N82" s="3151"/>
      <c r="O82" s="3151"/>
      <c r="P82" s="3152"/>
      <c r="Q82" s="1220"/>
    </row>
    <row r="83" spans="1:17" ht="21.75" customHeight="1" thickBot="1" x14ac:dyDescent="0.25">
      <c r="A83" s="2809" t="s">
        <v>768</v>
      </c>
      <c r="B83" s="2889"/>
      <c r="C83" s="2889"/>
      <c r="D83" s="2889"/>
      <c r="E83" s="2889"/>
      <c r="F83" s="2889"/>
      <c r="G83" s="2889"/>
      <c r="H83" s="2890"/>
      <c r="I83" s="3149" t="s">
        <v>811</v>
      </c>
      <c r="J83" s="3150"/>
      <c r="K83" s="3150"/>
      <c r="L83" s="3150"/>
      <c r="M83" s="3151">
        <f>IF(G4="その他(上記用途区分以外)",L5/100*M46*M82,L4*M46*M82)</f>
        <v>0</v>
      </c>
      <c r="N83" s="3151"/>
      <c r="O83" s="3151"/>
      <c r="P83" s="3152"/>
      <c r="Q83" s="1220"/>
    </row>
    <row r="84" spans="1:17" ht="15" customHeight="1" x14ac:dyDescent="0.2">
      <c r="A84" s="1126"/>
      <c r="B84" s="1126"/>
      <c r="C84" s="1126"/>
      <c r="D84" s="1126"/>
      <c r="E84" s="1126"/>
      <c r="F84" s="1126"/>
      <c r="G84" s="1126"/>
      <c r="H84" s="1126"/>
      <c r="I84" s="1126"/>
      <c r="J84" s="1126"/>
      <c r="K84" s="1126"/>
      <c r="L84" s="1126"/>
      <c r="M84" s="1126"/>
      <c r="N84" s="1126"/>
      <c r="O84" s="1126"/>
      <c r="P84" s="1126"/>
      <c r="Q84" s="1126"/>
    </row>
  </sheetData>
  <sheetProtection algorithmName="SHA-512" hashValue="MRLhJ1YNLAM8FU/BN+EAQvJC/hSCw+v+qtWY4GQSQNLaG1BHa4oIVd78vg3oWpXXxo5tZOg1Zom1bFw3cAiMiw==" saltValue="Rz8Dt6LwPcBB+gujr/Rwrw==" spinCount="100000" sheet="1" formatCells="0" formatColumns="0" formatRows="0" insertColumns="0" insertRows="0" deleteColumns="0" deleteRows="0" sort="0" autoFilter="0"/>
  <mergeCells count="294">
    <mergeCell ref="A2:C2"/>
    <mergeCell ref="P2:Q2"/>
    <mergeCell ref="D2:O2"/>
    <mergeCell ref="A1:Q1"/>
    <mergeCell ref="A83:H83"/>
    <mergeCell ref="I83:L83"/>
    <mergeCell ref="M83:P83"/>
    <mergeCell ref="B81:G81"/>
    <mergeCell ref="J81:L81"/>
    <mergeCell ref="N81:P81"/>
    <mergeCell ref="A82:H82"/>
    <mergeCell ref="I82:L82"/>
    <mergeCell ref="M82:P82"/>
    <mergeCell ref="D80:E80"/>
    <mergeCell ref="F80:G80"/>
    <mergeCell ref="I80:L80"/>
    <mergeCell ref="M80:P80"/>
    <mergeCell ref="D78:E78"/>
    <mergeCell ref="F78:G78"/>
    <mergeCell ref="I78:L78"/>
    <mergeCell ref="M78:P78"/>
    <mergeCell ref="D79:E79"/>
    <mergeCell ref="F79:G79"/>
    <mergeCell ref="I79:L79"/>
    <mergeCell ref="M79:P79"/>
    <mergeCell ref="D76:E76"/>
    <mergeCell ref="F76:G76"/>
    <mergeCell ref="I76:L76"/>
    <mergeCell ref="M76:P76"/>
    <mergeCell ref="D77:E77"/>
    <mergeCell ref="F77:G77"/>
    <mergeCell ref="I77:L77"/>
    <mergeCell ref="M77:P77"/>
    <mergeCell ref="D75:E75"/>
    <mergeCell ref="F75:G75"/>
    <mergeCell ref="I75:L75"/>
    <mergeCell ref="M75:P75"/>
    <mergeCell ref="D74:E74"/>
    <mergeCell ref="F74:G74"/>
    <mergeCell ref="I74:L74"/>
    <mergeCell ref="M74:P74"/>
    <mergeCell ref="D73:E73"/>
    <mergeCell ref="F73:G73"/>
    <mergeCell ref="I73:L73"/>
    <mergeCell ref="M73:P73"/>
    <mergeCell ref="D71:E71"/>
    <mergeCell ref="F71:G71"/>
    <mergeCell ref="I71:L71"/>
    <mergeCell ref="M71:P71"/>
    <mergeCell ref="D72:E72"/>
    <mergeCell ref="F72:G72"/>
    <mergeCell ref="I72:L72"/>
    <mergeCell ref="M72:P72"/>
    <mergeCell ref="D69:E69"/>
    <mergeCell ref="F69:G69"/>
    <mergeCell ref="I69:L69"/>
    <mergeCell ref="M69:P69"/>
    <mergeCell ref="D70:E70"/>
    <mergeCell ref="F70:G70"/>
    <mergeCell ref="I70:L70"/>
    <mergeCell ref="M70:P70"/>
    <mergeCell ref="D67:E67"/>
    <mergeCell ref="F67:G67"/>
    <mergeCell ref="I67:L67"/>
    <mergeCell ref="M67:P67"/>
    <mergeCell ref="D68:E68"/>
    <mergeCell ref="F68:G68"/>
    <mergeCell ref="I68:L68"/>
    <mergeCell ref="M68:P68"/>
    <mergeCell ref="F63:G63"/>
    <mergeCell ref="I63:L63"/>
    <mergeCell ref="M63:P63"/>
    <mergeCell ref="M61:P61"/>
    <mergeCell ref="D65:E65"/>
    <mergeCell ref="F65:G65"/>
    <mergeCell ref="I65:L65"/>
    <mergeCell ref="M65:P65"/>
    <mergeCell ref="D66:E66"/>
    <mergeCell ref="F66:G66"/>
    <mergeCell ref="I66:L66"/>
    <mergeCell ref="M66:P66"/>
    <mergeCell ref="D64:E64"/>
    <mergeCell ref="F64:G64"/>
    <mergeCell ref="I64:L64"/>
    <mergeCell ref="M64:P64"/>
    <mergeCell ref="F59:G59"/>
    <mergeCell ref="I59:L59"/>
    <mergeCell ref="M59:P59"/>
    <mergeCell ref="A54:A81"/>
    <mergeCell ref="D54:E54"/>
    <mergeCell ref="F54:G54"/>
    <mergeCell ref="I54:L54"/>
    <mergeCell ref="M54:P54"/>
    <mergeCell ref="D55:E55"/>
    <mergeCell ref="F55:G55"/>
    <mergeCell ref="I55:L55"/>
    <mergeCell ref="M55:P55"/>
    <mergeCell ref="D56:E56"/>
    <mergeCell ref="F56:G56"/>
    <mergeCell ref="I56:L56"/>
    <mergeCell ref="M56:P56"/>
    <mergeCell ref="D57:E57"/>
    <mergeCell ref="F57:G57"/>
    <mergeCell ref="I57:L57"/>
    <mergeCell ref="D62:E62"/>
    <mergeCell ref="F62:G62"/>
    <mergeCell ref="I62:L62"/>
    <mergeCell ref="M62:P62"/>
    <mergeCell ref="D63:E63"/>
    <mergeCell ref="M57:P57"/>
    <mergeCell ref="D60:E60"/>
    <mergeCell ref="F60:G60"/>
    <mergeCell ref="I60:L60"/>
    <mergeCell ref="M60:P60"/>
    <mergeCell ref="D61:E61"/>
    <mergeCell ref="F61:G61"/>
    <mergeCell ref="I61:L61"/>
    <mergeCell ref="Q50:Q53"/>
    <mergeCell ref="D51:G51"/>
    <mergeCell ref="I51:P51"/>
    <mergeCell ref="D52:E52"/>
    <mergeCell ref="F52:G52"/>
    <mergeCell ref="I52:L52"/>
    <mergeCell ref="M52:P52"/>
    <mergeCell ref="D53:E53"/>
    <mergeCell ref="F53:G53"/>
    <mergeCell ref="I53:L53"/>
    <mergeCell ref="M53:P53"/>
    <mergeCell ref="D58:E58"/>
    <mergeCell ref="F58:G58"/>
    <mergeCell ref="I58:L58"/>
    <mergeCell ref="M58:P58"/>
    <mergeCell ref="D59:E59"/>
    <mergeCell ref="A46:G46"/>
    <mergeCell ref="I46:L46"/>
    <mergeCell ref="M46:P46"/>
    <mergeCell ref="A49:C49"/>
    <mergeCell ref="A50:A53"/>
    <mergeCell ref="B50:B53"/>
    <mergeCell ref="C50:C53"/>
    <mergeCell ref="D50:G50"/>
    <mergeCell ref="H50:H52"/>
    <mergeCell ref="I50:P50"/>
    <mergeCell ref="B44:G44"/>
    <mergeCell ref="J44:L44"/>
    <mergeCell ref="N44:P44"/>
    <mergeCell ref="A45:G45"/>
    <mergeCell ref="I45:L45"/>
    <mergeCell ref="M45:P45"/>
    <mergeCell ref="D42:E42"/>
    <mergeCell ref="F42:G42"/>
    <mergeCell ref="I42:L42"/>
    <mergeCell ref="M42:P42"/>
    <mergeCell ref="D43:E43"/>
    <mergeCell ref="F43:G43"/>
    <mergeCell ref="I43:L43"/>
    <mergeCell ref="M43:P43"/>
    <mergeCell ref="D40:E40"/>
    <mergeCell ref="F40:G40"/>
    <mergeCell ref="I40:L40"/>
    <mergeCell ref="M40:P40"/>
    <mergeCell ref="D41:E41"/>
    <mergeCell ref="F41:G41"/>
    <mergeCell ref="I41:L41"/>
    <mergeCell ref="M41:P41"/>
    <mergeCell ref="D38:E38"/>
    <mergeCell ref="F38:G38"/>
    <mergeCell ref="I38:L38"/>
    <mergeCell ref="M38:P38"/>
    <mergeCell ref="D39:E39"/>
    <mergeCell ref="F39:G39"/>
    <mergeCell ref="I39:L39"/>
    <mergeCell ref="M39:P39"/>
    <mergeCell ref="D37:E37"/>
    <mergeCell ref="F37:G37"/>
    <mergeCell ref="I37:L37"/>
    <mergeCell ref="M37:P37"/>
    <mergeCell ref="D34:E34"/>
    <mergeCell ref="F34:G34"/>
    <mergeCell ref="I34:L34"/>
    <mergeCell ref="M34:P34"/>
    <mergeCell ref="D35:E35"/>
    <mergeCell ref="F35:G35"/>
    <mergeCell ref="I35:L35"/>
    <mergeCell ref="M35:P35"/>
    <mergeCell ref="D30:E30"/>
    <mergeCell ref="F30:G30"/>
    <mergeCell ref="I30:L30"/>
    <mergeCell ref="M30:P30"/>
    <mergeCell ref="D31:E31"/>
    <mergeCell ref="F31:G31"/>
    <mergeCell ref="I31:L31"/>
    <mergeCell ref="M31:P31"/>
    <mergeCell ref="D36:E36"/>
    <mergeCell ref="F36:G36"/>
    <mergeCell ref="I36:L36"/>
    <mergeCell ref="M36:P36"/>
    <mergeCell ref="D29:E29"/>
    <mergeCell ref="F29:G29"/>
    <mergeCell ref="I29:L29"/>
    <mergeCell ref="M29:P29"/>
    <mergeCell ref="B22:G22"/>
    <mergeCell ref="J22:L22"/>
    <mergeCell ref="N22:P22"/>
    <mergeCell ref="A23:A44"/>
    <mergeCell ref="D23:E23"/>
    <mergeCell ref="F23:G23"/>
    <mergeCell ref="I23:L23"/>
    <mergeCell ref="M23:P23"/>
    <mergeCell ref="D24:E24"/>
    <mergeCell ref="F24:G24"/>
    <mergeCell ref="I24:L24"/>
    <mergeCell ref="M24:P24"/>
    <mergeCell ref="D32:E32"/>
    <mergeCell ref="F32:G32"/>
    <mergeCell ref="I32:L32"/>
    <mergeCell ref="M32:P32"/>
    <mergeCell ref="D33:E33"/>
    <mergeCell ref="F33:G33"/>
    <mergeCell ref="I33:L33"/>
    <mergeCell ref="M33:P33"/>
    <mergeCell ref="M14:P14"/>
    <mergeCell ref="D15:E15"/>
    <mergeCell ref="F15:G15"/>
    <mergeCell ref="I15:L15"/>
    <mergeCell ref="M15:P15"/>
    <mergeCell ref="D21:E21"/>
    <mergeCell ref="F21:G21"/>
    <mergeCell ref="I21:L21"/>
    <mergeCell ref="M21:P21"/>
    <mergeCell ref="D18:E18"/>
    <mergeCell ref="F18:G18"/>
    <mergeCell ref="I18:L18"/>
    <mergeCell ref="M18:P18"/>
    <mergeCell ref="D19:E19"/>
    <mergeCell ref="F19:G19"/>
    <mergeCell ref="I19:L19"/>
    <mergeCell ref="M19:P19"/>
    <mergeCell ref="M13:P13"/>
    <mergeCell ref="A11:A22"/>
    <mergeCell ref="D11:E11"/>
    <mergeCell ref="F11:G11"/>
    <mergeCell ref="I11:L11"/>
    <mergeCell ref="M11:P11"/>
    <mergeCell ref="D12:E12"/>
    <mergeCell ref="F12:G12"/>
    <mergeCell ref="I12:L12"/>
    <mergeCell ref="M12:P12"/>
    <mergeCell ref="D13:E13"/>
    <mergeCell ref="F13:G13"/>
    <mergeCell ref="I13:L13"/>
    <mergeCell ref="D16:E16"/>
    <mergeCell ref="F16:G16"/>
    <mergeCell ref="I16:L16"/>
    <mergeCell ref="M16:P16"/>
    <mergeCell ref="D17:E17"/>
    <mergeCell ref="F17:G17"/>
    <mergeCell ref="I17:L17"/>
    <mergeCell ref="M17:P17"/>
    <mergeCell ref="D14:E14"/>
    <mergeCell ref="F14:G14"/>
    <mergeCell ref="I14:L14"/>
    <mergeCell ref="Q7:Q10"/>
    <mergeCell ref="D8:G8"/>
    <mergeCell ref="I8:P8"/>
    <mergeCell ref="D9:E9"/>
    <mergeCell ref="F9:G9"/>
    <mergeCell ref="I9:L9"/>
    <mergeCell ref="M9:P9"/>
    <mergeCell ref="D10:E10"/>
    <mergeCell ref="F10:G10"/>
    <mergeCell ref="I10:L10"/>
    <mergeCell ref="A7:A10"/>
    <mergeCell ref="B7:B10"/>
    <mergeCell ref="C7:C10"/>
    <mergeCell ref="D7:G7"/>
    <mergeCell ref="H7:H9"/>
    <mergeCell ref="I7:P7"/>
    <mergeCell ref="M10:P10"/>
    <mergeCell ref="G4:K4"/>
    <mergeCell ref="L4:M4"/>
    <mergeCell ref="G5:K5"/>
    <mergeCell ref="A6:C6"/>
    <mergeCell ref="A4:F5"/>
    <mergeCell ref="I25:L25"/>
    <mergeCell ref="M25:P25"/>
    <mergeCell ref="I26:L26"/>
    <mergeCell ref="M26:P26"/>
    <mergeCell ref="I27:L27"/>
    <mergeCell ref="M27:P27"/>
    <mergeCell ref="I28:L28"/>
    <mergeCell ref="M28:P28"/>
    <mergeCell ref="I20:L20"/>
    <mergeCell ref="M20:P20"/>
  </mergeCells>
  <phoneticPr fontId="2"/>
  <conditionalFormatting sqref="L5">
    <cfRule type="expression" dxfId="4" priority="1" stopIfTrue="1">
      <formula>G4="その他(上記用途区分以外)"</formula>
    </cfRule>
  </conditionalFormatting>
  <dataValidations disablePrompts="1" count="1">
    <dataValidation type="list" allowBlank="1" showInputMessage="1" showErrorMessage="1" sqref="G4" xr:uid="{55A30F17-9B29-4A65-845C-27B846E785F8}">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0" fitToWidth="0" fitToHeight="0" orientation="portrait" r:id="rId1"/>
  <headerFooter alignWithMargins="0">
    <oddHeader>&amp;R&amp;14参考様式１－５④</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DF805-2A27-49A6-9746-554DFB3F8750}">
  <sheetPr>
    <tabColor rgb="FF99FF99"/>
  </sheetPr>
  <dimension ref="A1:X84"/>
  <sheetViews>
    <sheetView showGridLines="0" view="pageBreakPreview" zoomScale="70" zoomScaleNormal="80" zoomScaleSheetLayoutView="70" zoomScalePageLayoutView="80" workbookViewId="0">
      <selection sqref="A1:N1"/>
    </sheetView>
  </sheetViews>
  <sheetFormatPr defaultColWidth="9.59765625" defaultRowHeight="13" x14ac:dyDescent="0.2"/>
  <cols>
    <col min="1" max="1" width="8" style="1124" customWidth="1"/>
    <col min="2" max="2" width="10.09765625" style="1124" customWidth="1"/>
    <col min="3" max="3" width="25" style="1124" customWidth="1"/>
    <col min="4" max="6" width="14" style="1124" customWidth="1"/>
    <col min="7" max="7" width="12.09765625" style="1124" customWidth="1"/>
    <col min="8" max="8" width="2.09765625" style="1124" customWidth="1"/>
    <col min="9" max="9" width="14.3984375" style="1124" customWidth="1"/>
    <col min="10" max="10" width="2.09765625" style="1124" customWidth="1"/>
    <col min="11" max="11" width="11.69921875" style="1124" customWidth="1"/>
    <col min="12" max="12" width="2.09765625" style="1124" customWidth="1"/>
    <col min="13" max="13" width="11.69921875" style="1124" customWidth="1"/>
    <col min="14" max="14" width="17.09765625" style="1124" customWidth="1"/>
    <col min="15" max="15" width="9.59765625" style="1225"/>
    <col min="16" max="16" width="12.09765625" style="1124" hidden="1" customWidth="1"/>
    <col min="17" max="17" width="17.69921875" style="1124" hidden="1" customWidth="1"/>
    <col min="18" max="18" width="9.59765625" style="1460"/>
    <col min="19" max="16384" width="9.59765625" style="1124"/>
  </cols>
  <sheetData>
    <row r="1" spans="1:24" s="293" customFormat="1" ht="25" customHeight="1" thickBot="1" x14ac:dyDescent="0.25">
      <c r="A1" s="3155" t="s">
        <v>1674</v>
      </c>
      <c r="B1" s="3155"/>
      <c r="C1" s="3155"/>
      <c r="D1" s="3155"/>
      <c r="E1" s="3155"/>
      <c r="F1" s="3155"/>
      <c r="G1" s="3155"/>
      <c r="H1" s="3155"/>
      <c r="I1" s="3155"/>
      <c r="J1" s="3155"/>
      <c r="K1" s="3155"/>
      <c r="L1" s="3155"/>
      <c r="M1" s="3155"/>
      <c r="N1" s="3155"/>
      <c r="O1" s="1677"/>
      <c r="P1" s="1677"/>
      <c r="Q1" s="1677"/>
      <c r="R1" s="1677"/>
      <c r="S1" s="1677"/>
      <c r="T1" s="1677"/>
      <c r="U1" s="1677"/>
      <c r="V1" s="1677"/>
      <c r="W1" s="1677"/>
      <c r="X1" s="1677"/>
    </row>
    <row r="2" spans="1:24" s="259" customFormat="1" ht="30" customHeight="1" thickBot="1" x14ac:dyDescent="0.25">
      <c r="A2" s="2950" t="s">
        <v>417</v>
      </c>
      <c r="B2" s="2952"/>
      <c r="C2" s="2954" t="str">
        <f>IF('参考様式1-1'!D3="","",'参考様式1-1'!D3)</f>
        <v/>
      </c>
      <c r="D2" s="2954"/>
      <c r="E2" s="2954"/>
      <c r="F2" s="2954"/>
      <c r="G2" s="2954"/>
      <c r="H2" s="2954"/>
      <c r="I2" s="2954"/>
      <c r="J2" s="2955"/>
      <c r="K2" s="2950" t="str">
        <f>'参考様式1-1'!M3</f>
        <v>○棟目／計○棟</v>
      </c>
      <c r="L2" s="2951"/>
      <c r="M2" s="2951"/>
      <c r="N2" s="2952"/>
      <c r="O2" s="269"/>
      <c r="P2" s="269"/>
      <c r="Q2" s="269"/>
      <c r="R2" s="269"/>
      <c r="S2" s="269"/>
      <c r="T2" s="269"/>
      <c r="U2" s="269"/>
      <c r="V2" s="269"/>
      <c r="W2" s="269"/>
      <c r="X2" s="269"/>
    </row>
    <row r="3" spans="1:24" ht="15" customHeight="1" thickBot="1" x14ac:dyDescent="0.25"/>
    <row r="4" spans="1:24" ht="15" customHeight="1" thickBot="1" x14ac:dyDescent="0.25">
      <c r="A4" s="3209" t="s">
        <v>812</v>
      </c>
      <c r="B4" s="3210"/>
      <c r="C4" s="3210"/>
      <c r="D4" s="3210"/>
      <c r="E4" s="3210"/>
      <c r="F4" s="3211"/>
      <c r="G4" s="2777" t="s">
        <v>813</v>
      </c>
      <c r="H4" s="2778"/>
      <c r="I4" s="2778"/>
      <c r="J4" s="2779"/>
      <c r="K4" s="2780">
        <f>IF(OR(G4="物販店",G4="飲食店",G4="集会所"),0.1,IF(G4="病院",0.4,IF(G4="ホテル",0.3,"-")))</f>
        <v>0.1</v>
      </c>
      <c r="L4" s="2782"/>
    </row>
    <row r="5" spans="1:24" ht="15" customHeight="1" thickBot="1" x14ac:dyDescent="0.25">
      <c r="A5" s="3212"/>
      <c r="B5" s="3213"/>
      <c r="C5" s="3213"/>
      <c r="D5" s="3213"/>
      <c r="E5" s="3213"/>
      <c r="F5" s="3214"/>
      <c r="G5" s="2752" t="s">
        <v>683</v>
      </c>
      <c r="H5" s="2753"/>
      <c r="I5" s="2753"/>
      <c r="J5" s="2754"/>
      <c r="K5" s="1226"/>
      <c r="L5" s="1171" t="s">
        <v>684</v>
      </c>
    </row>
    <row r="6" spans="1:24" ht="15" customHeight="1" thickBot="1" x14ac:dyDescent="0.25">
      <c r="A6" s="2757" t="s">
        <v>685</v>
      </c>
      <c r="B6" s="2758"/>
      <c r="C6" s="2759"/>
      <c r="D6" s="1164"/>
      <c r="E6" s="1164"/>
      <c r="F6" s="1164"/>
      <c r="G6" s="1126"/>
      <c r="H6" s="1126"/>
      <c r="I6" s="1126"/>
      <c r="J6" s="1126"/>
      <c r="K6" s="1126"/>
      <c r="L6" s="1126"/>
      <c r="M6" s="1126"/>
      <c r="N6" s="1126"/>
    </row>
    <row r="7" spans="1:24" ht="15" customHeight="1" thickBot="1" x14ac:dyDescent="0.25">
      <c r="A7" s="3052" t="s">
        <v>770</v>
      </c>
      <c r="B7" s="2870" t="s">
        <v>687</v>
      </c>
      <c r="C7" s="3160" t="s">
        <v>688</v>
      </c>
      <c r="D7" s="2876" t="s">
        <v>689</v>
      </c>
      <c r="E7" s="2877"/>
      <c r="F7" s="2877"/>
      <c r="G7" s="2904" t="s">
        <v>690</v>
      </c>
      <c r="H7" s="2879" t="s">
        <v>691</v>
      </c>
      <c r="I7" s="2886"/>
      <c r="J7" s="3022" t="s">
        <v>692</v>
      </c>
      <c r="K7" s="3099"/>
      <c r="L7" s="3099"/>
      <c r="M7" s="3023"/>
      <c r="N7" s="2904" t="s">
        <v>693</v>
      </c>
    </row>
    <row r="8" spans="1:24" ht="15" customHeight="1" thickBot="1" x14ac:dyDescent="0.25">
      <c r="A8" s="3052"/>
      <c r="B8" s="2871"/>
      <c r="C8" s="3161"/>
      <c r="D8" s="1385" t="s">
        <v>694</v>
      </c>
      <c r="E8" s="1386" t="s">
        <v>695</v>
      </c>
      <c r="F8" s="1387" t="s">
        <v>814</v>
      </c>
      <c r="G8" s="2905"/>
      <c r="H8" s="2883"/>
      <c r="I8" s="3163"/>
      <c r="J8" s="3156" t="s">
        <v>697</v>
      </c>
      <c r="K8" s="3157"/>
      <c r="L8" s="2913" t="str">
        <f>VLOOKUP(F8,$P$8:$Q$10,2,FALSE)</f>
        <v>燃料消費量(灯油)</v>
      </c>
      <c r="M8" s="2915"/>
      <c r="N8" s="2905"/>
      <c r="P8" s="1124" t="s">
        <v>1379</v>
      </c>
      <c r="Q8" s="1124" t="s">
        <v>1382</v>
      </c>
    </row>
    <row r="9" spans="1:24" ht="15" customHeight="1" thickBot="1" x14ac:dyDescent="0.25">
      <c r="A9" s="3052"/>
      <c r="B9" s="2872"/>
      <c r="C9" s="3162"/>
      <c r="D9" s="1130" t="s">
        <v>700</v>
      </c>
      <c r="E9" s="1131" t="s">
        <v>700</v>
      </c>
      <c r="F9" s="1227" t="s">
        <v>1386</v>
      </c>
      <c r="G9" s="1176" t="s">
        <v>778</v>
      </c>
      <c r="H9" s="3030" t="s">
        <v>700</v>
      </c>
      <c r="I9" s="2981"/>
      <c r="J9" s="2980" t="s">
        <v>704</v>
      </c>
      <c r="K9" s="2981"/>
      <c r="L9" s="3158" t="str">
        <f>VLOOKUP(F9,$P$13:$Q$16,2,FALSE)</f>
        <v>ｍ3, kg</v>
      </c>
      <c r="M9" s="3159"/>
      <c r="N9" s="2906"/>
      <c r="P9" s="1124" t="s">
        <v>1380</v>
      </c>
      <c r="Q9" s="1124" t="s">
        <v>1383</v>
      </c>
    </row>
    <row r="10" spans="1:24" ht="15" customHeight="1" thickBot="1" x14ac:dyDescent="0.25">
      <c r="A10" s="3052" t="s">
        <v>705</v>
      </c>
      <c r="B10" s="1133"/>
      <c r="C10" s="1134"/>
      <c r="D10" s="1228"/>
      <c r="E10" s="1229"/>
      <c r="F10" s="1229"/>
      <c r="G10" s="1230"/>
      <c r="H10" s="3005" t="str">
        <f>IF(ISERROR(IF(OR(D10,G10)="", "", D10*G10)),"",IF(OR(D10,G10)="", "", D10*G10))</f>
        <v/>
      </c>
      <c r="I10" s="3006"/>
      <c r="J10" s="3113" t="str">
        <f>IF(ISERROR(IF(OR(E10,G10)="", "", E10*G10)),"",IF(OR(E10,G10)="", "", E10*G10))</f>
        <v/>
      </c>
      <c r="K10" s="3006"/>
      <c r="L10" s="3113" t="str">
        <f>IF(ISERROR(IF(OR(F10,G10)="", "", F10*G10)),"",IF(OR(F10,G10)="", "", F10*G10))</f>
        <v/>
      </c>
      <c r="M10" s="3114"/>
      <c r="N10" s="1231"/>
      <c r="P10" s="1124" t="s">
        <v>1381</v>
      </c>
      <c r="Q10" s="1124" t="s">
        <v>1384</v>
      </c>
    </row>
    <row r="11" spans="1:24" ht="15" customHeight="1" thickBot="1" x14ac:dyDescent="0.25">
      <c r="A11" s="3052"/>
      <c r="B11" s="1139"/>
      <c r="C11" s="1140"/>
      <c r="D11" s="1141"/>
      <c r="E11" s="1142"/>
      <c r="F11" s="1142"/>
      <c r="G11" s="1232"/>
      <c r="H11" s="2985" t="str">
        <f>IF(ISERROR(IF(OR(D11,G11)="", "", D11*G11)),"",IF(OR(D11,G11)="", "", D11*G11))</f>
        <v/>
      </c>
      <c r="I11" s="2986"/>
      <c r="J11" s="3095" t="str">
        <f>IF(ISERROR(IF(OR(E11,G11)="", "", E11*G11)),"",IF(OR(E11,G11)="", "", E11*G11))</f>
        <v/>
      </c>
      <c r="K11" s="2986"/>
      <c r="L11" s="3095" t="str">
        <f>IF(ISERROR(IF(OR(F11,G11)="", "", F11*G11)),"",IF(OR(F11,G11)="", "", F11*G11))</f>
        <v/>
      </c>
      <c r="M11" s="3096"/>
      <c r="N11" s="1146"/>
    </row>
    <row r="12" spans="1:24" ht="15" customHeight="1" thickBot="1" x14ac:dyDescent="0.25">
      <c r="A12" s="3052"/>
      <c r="B12" s="1139"/>
      <c r="C12" s="1140"/>
      <c r="D12" s="1141"/>
      <c r="E12" s="1142"/>
      <c r="F12" s="1142"/>
      <c r="G12" s="1232"/>
      <c r="H12" s="2985" t="str">
        <f>IF(ISERROR(IF(OR(D12,G12)="", "", D12*G12)),"",IF(OR(D12,G12)="", "", D12*G12))</f>
        <v/>
      </c>
      <c r="I12" s="2986"/>
      <c r="J12" s="3095" t="str">
        <f>IF(ISERROR(IF(OR(E12,G12)="", "", E12*G12)),"",IF(OR(E12,G12)="", "", E12*G12))</f>
        <v/>
      </c>
      <c r="K12" s="2986"/>
      <c r="L12" s="3095" t="str">
        <f>IF(ISERROR(IF(OR(F12,G12)="", "", F12*G12)),"",IF(OR(F12,G12)="", "", F12*G12))</f>
        <v/>
      </c>
      <c r="M12" s="3096"/>
      <c r="N12" s="1146"/>
    </row>
    <row r="13" spans="1:24" ht="15" customHeight="1" thickBot="1" x14ac:dyDescent="0.25">
      <c r="A13" s="3052"/>
      <c r="B13" s="1139"/>
      <c r="C13" s="1140"/>
      <c r="D13" s="1141"/>
      <c r="E13" s="1142"/>
      <c r="F13" s="1142"/>
      <c r="G13" s="1232"/>
      <c r="H13" s="2985" t="str">
        <f>IF(ISERROR(IF(OR(D13,G13)="", "", D13*G13)),"",IF(OR(D13,G13)="", "", D13*G13))</f>
        <v/>
      </c>
      <c r="I13" s="2986"/>
      <c r="J13" s="3095" t="str">
        <f>IF(ISERROR(IF(OR(E13,G13)="", "", E13*G13)),"",IF(OR(E13,G13)="", "", E13*G13))</f>
        <v/>
      </c>
      <c r="K13" s="2986"/>
      <c r="L13" s="3095" t="str">
        <f>IF(ISERROR(IF(OR(F13,G13)="", "", F13*G13)),"",IF(OR(F13,G13)="", "", F13*G13))</f>
        <v/>
      </c>
      <c r="M13" s="3096"/>
      <c r="N13" s="1146"/>
      <c r="P13" s="1124" t="s">
        <v>1386</v>
      </c>
      <c r="Q13" s="1124" t="s">
        <v>1391</v>
      </c>
    </row>
    <row r="14" spans="1:24" ht="15" customHeight="1" thickBot="1" x14ac:dyDescent="0.25">
      <c r="A14" s="3052"/>
      <c r="B14" s="1139"/>
      <c r="C14" s="1140"/>
      <c r="D14" s="1141"/>
      <c r="E14" s="1142"/>
      <c r="F14" s="1142"/>
      <c r="G14" s="1232"/>
      <c r="H14" s="2985" t="str">
        <f>IF(ISERROR(IF(OR(D14,G14)="", "", D14*G14)),"",IF(OR(D14,G14)="", "", D14*G14))</f>
        <v/>
      </c>
      <c r="I14" s="2986"/>
      <c r="J14" s="3095" t="str">
        <f>IF(ISERROR(IF(OR(E14,G14)="", "", E14*G14)),"",IF(OR(E14,G14)="", "", E14*G14))</f>
        <v/>
      </c>
      <c r="K14" s="2986"/>
      <c r="L14" s="3095" t="str">
        <f>IF(ISERROR(IF(OR(F14,G14)="", "", F14*G14)),"",IF(OR(F14,G14)="", "", F14*G14))</f>
        <v/>
      </c>
      <c r="M14" s="3096"/>
      <c r="N14" s="1146"/>
      <c r="P14" s="1124" t="s">
        <v>1387</v>
      </c>
      <c r="Q14" s="1124" t="s">
        <v>1389</v>
      </c>
    </row>
    <row r="15" spans="1:24" ht="15" customHeight="1" thickBot="1" x14ac:dyDescent="0.25">
      <c r="A15" s="3052"/>
      <c r="B15" s="1139"/>
      <c r="C15" s="1140"/>
      <c r="D15" s="1141"/>
      <c r="E15" s="1142"/>
      <c r="F15" s="1142"/>
      <c r="G15" s="1232"/>
      <c r="H15" s="2985" t="str">
        <f t="shared" ref="H15:H21" si="0">IF(ISERROR(IF(OR(D15,G15)="", "", D15*G15)),"",IF(OR(D15,G15)="", "", D15*G15))</f>
        <v/>
      </c>
      <c r="I15" s="2986"/>
      <c r="J15" s="3095" t="str">
        <f t="shared" ref="J15:J24" si="1">IF(ISERROR(IF(OR(E15,G15)="", "", E15*G15)),"",IF(OR(E15,G15)="", "", E15*G15))</f>
        <v/>
      </c>
      <c r="K15" s="2986"/>
      <c r="L15" s="3095" t="str">
        <f t="shared" ref="L15:L24" si="2">IF(ISERROR(IF(OR(F15,G15)="", "", F15*G15)),"",IF(OR(F15,G15)="", "", F15*G15))</f>
        <v/>
      </c>
      <c r="M15" s="3096"/>
      <c r="N15" s="1146"/>
      <c r="P15" s="1124" t="s">
        <v>1388</v>
      </c>
      <c r="Q15" s="1124" t="s">
        <v>1390</v>
      </c>
    </row>
    <row r="16" spans="1:24" ht="15" customHeight="1" thickBot="1" x14ac:dyDescent="0.25">
      <c r="A16" s="3052"/>
      <c r="B16" s="1139"/>
      <c r="C16" s="1140"/>
      <c r="D16" s="1141"/>
      <c r="E16" s="1142"/>
      <c r="F16" s="1142"/>
      <c r="G16" s="1232"/>
      <c r="H16" s="2985" t="str">
        <f t="shared" si="0"/>
        <v/>
      </c>
      <c r="I16" s="2986"/>
      <c r="J16" s="3095" t="str">
        <f t="shared" si="1"/>
        <v/>
      </c>
      <c r="K16" s="2986"/>
      <c r="L16" s="3095" t="str">
        <f t="shared" si="2"/>
        <v/>
      </c>
      <c r="M16" s="3096"/>
      <c r="N16" s="1146"/>
      <c r="P16" s="1124" t="s">
        <v>1374</v>
      </c>
      <c r="Q16" s="1124" t="s">
        <v>1375</v>
      </c>
    </row>
    <row r="17" spans="1:14" ht="15" customHeight="1" thickBot="1" x14ac:dyDescent="0.25">
      <c r="A17" s="3052"/>
      <c r="B17" s="1139"/>
      <c r="C17" s="1140"/>
      <c r="D17" s="1141"/>
      <c r="E17" s="1142"/>
      <c r="F17" s="1142"/>
      <c r="G17" s="1232"/>
      <c r="H17" s="2985" t="str">
        <f t="shared" si="0"/>
        <v/>
      </c>
      <c r="I17" s="2986"/>
      <c r="J17" s="3095" t="str">
        <f t="shared" si="1"/>
        <v/>
      </c>
      <c r="K17" s="2986"/>
      <c r="L17" s="3095" t="str">
        <f t="shared" si="2"/>
        <v/>
      </c>
      <c r="M17" s="3096"/>
      <c r="N17" s="1146"/>
    </row>
    <row r="18" spans="1:14" ht="15" customHeight="1" thickBot="1" x14ac:dyDescent="0.25">
      <c r="A18" s="3052"/>
      <c r="B18" s="1139"/>
      <c r="C18" s="1140"/>
      <c r="D18" s="1141"/>
      <c r="E18" s="1142"/>
      <c r="F18" s="1142"/>
      <c r="G18" s="1232"/>
      <c r="H18" s="2985" t="str">
        <f t="shared" si="0"/>
        <v/>
      </c>
      <c r="I18" s="2986"/>
      <c r="J18" s="3095" t="str">
        <f t="shared" si="1"/>
        <v/>
      </c>
      <c r="K18" s="2986"/>
      <c r="L18" s="3095" t="str">
        <f t="shared" si="2"/>
        <v/>
      </c>
      <c r="M18" s="3096"/>
      <c r="N18" s="1146"/>
    </row>
    <row r="19" spans="1:14" ht="15" customHeight="1" thickBot="1" x14ac:dyDescent="0.25">
      <c r="A19" s="3052"/>
      <c r="B19" s="1139"/>
      <c r="C19" s="1140"/>
      <c r="D19" s="1141"/>
      <c r="E19" s="1142"/>
      <c r="F19" s="1142"/>
      <c r="G19" s="1232"/>
      <c r="H19" s="2985" t="str">
        <f t="shared" si="0"/>
        <v/>
      </c>
      <c r="I19" s="2986"/>
      <c r="J19" s="3095" t="str">
        <f t="shared" si="1"/>
        <v/>
      </c>
      <c r="K19" s="2986"/>
      <c r="L19" s="3095" t="str">
        <f t="shared" si="2"/>
        <v/>
      </c>
      <c r="M19" s="3096"/>
      <c r="N19" s="1146"/>
    </row>
    <row r="20" spans="1:14" ht="15" customHeight="1" thickBot="1" x14ac:dyDescent="0.25">
      <c r="A20" s="3052"/>
      <c r="B20" s="1139"/>
      <c r="C20" s="1140"/>
      <c r="D20" s="1141"/>
      <c r="E20" s="1142"/>
      <c r="F20" s="1142"/>
      <c r="G20" s="1232"/>
      <c r="H20" s="2985" t="str">
        <f t="shared" si="0"/>
        <v/>
      </c>
      <c r="I20" s="2986"/>
      <c r="J20" s="3095" t="str">
        <f t="shared" si="1"/>
        <v/>
      </c>
      <c r="K20" s="2986"/>
      <c r="L20" s="3095" t="str">
        <f t="shared" si="2"/>
        <v/>
      </c>
      <c r="M20" s="3096"/>
      <c r="N20" s="1146"/>
    </row>
    <row r="21" spans="1:14" ht="15" customHeight="1" thickBot="1" x14ac:dyDescent="0.25">
      <c r="A21" s="3052"/>
      <c r="B21" s="1139"/>
      <c r="C21" s="1140"/>
      <c r="D21" s="1141"/>
      <c r="E21" s="1142"/>
      <c r="F21" s="1142"/>
      <c r="G21" s="1232"/>
      <c r="H21" s="2985" t="str">
        <f t="shared" si="0"/>
        <v/>
      </c>
      <c r="I21" s="2986"/>
      <c r="J21" s="3095" t="str">
        <f t="shared" si="1"/>
        <v/>
      </c>
      <c r="K21" s="2986"/>
      <c r="L21" s="3095" t="str">
        <f t="shared" si="2"/>
        <v/>
      </c>
      <c r="M21" s="3096"/>
      <c r="N21" s="1146"/>
    </row>
    <row r="22" spans="1:14" ht="15" customHeight="1" thickBot="1" x14ac:dyDescent="0.25">
      <c r="A22" s="3052"/>
      <c r="B22" s="1139"/>
      <c r="C22" s="1140"/>
      <c r="D22" s="1233"/>
      <c r="E22" s="1234"/>
      <c r="F22" s="1234"/>
      <c r="G22" s="1235"/>
      <c r="H22" s="2985" t="str">
        <f>IF(ISERROR(IF(OR(D22,G22)="", "", D22*G22)),"",IF(OR(D22,G22)="", "", D22*G22))</f>
        <v/>
      </c>
      <c r="I22" s="2986"/>
      <c r="J22" s="3095" t="str">
        <f>IF(ISERROR(IF(OR(E22,G22)="", "", E22*G22)),"",IF(OR(E22,G22)="", "", E22*G22))</f>
        <v/>
      </c>
      <c r="K22" s="2986"/>
      <c r="L22" s="3095" t="str">
        <f>IF(ISERROR(IF(OR(F22,G22)="", "", F22*G22)),"",IF(OR(F22,G22)="", "", F22*G22))</f>
        <v/>
      </c>
      <c r="M22" s="3096"/>
      <c r="N22" s="1146"/>
    </row>
    <row r="23" spans="1:14" ht="15" customHeight="1" thickBot="1" x14ac:dyDescent="0.25">
      <c r="A23" s="3052"/>
      <c r="B23" s="1139"/>
      <c r="C23" s="1140"/>
      <c r="D23" s="1233"/>
      <c r="E23" s="1234"/>
      <c r="F23" s="1234"/>
      <c r="G23" s="1235"/>
      <c r="H23" s="2985" t="str">
        <f>IF(ISERROR(IF(OR(D23,G23)="", "", D23*G23)),"",IF(OR(D23,G23)="", "", D23*G23))</f>
        <v/>
      </c>
      <c r="I23" s="2986"/>
      <c r="J23" s="3095" t="str">
        <f>IF(ISERROR(IF(OR(E23,G23)="", "", E23*G23)),"",IF(OR(E23,G23)="", "", E23*G23))</f>
        <v/>
      </c>
      <c r="K23" s="2986"/>
      <c r="L23" s="3095" t="str">
        <f>IF(ISERROR(IF(OR(F23,G23)="", "", F23*G23)),"",IF(OR(F23,G23)="", "", F23*G23))</f>
        <v/>
      </c>
      <c r="M23" s="3096"/>
      <c r="N23" s="1146"/>
    </row>
    <row r="24" spans="1:14" ht="15" customHeight="1" thickBot="1" x14ac:dyDescent="0.25">
      <c r="A24" s="3052"/>
      <c r="B24" s="1139"/>
      <c r="C24" s="1140"/>
      <c r="D24" s="1236"/>
      <c r="E24" s="1237"/>
      <c r="F24" s="1237"/>
      <c r="G24" s="1238"/>
      <c r="H24" s="2985" t="str">
        <f>IF(ISERROR(IF(OR(D24,G24)="", "", D24*G24)),"",IF(OR(D24,G24)="", "", D24*G24))</f>
        <v/>
      </c>
      <c r="I24" s="2986"/>
      <c r="J24" s="3124" t="str">
        <f t="shared" si="1"/>
        <v/>
      </c>
      <c r="K24" s="3037"/>
      <c r="L24" s="3124" t="str">
        <f t="shared" si="2"/>
        <v/>
      </c>
      <c r="M24" s="3125"/>
      <c r="N24" s="1146"/>
    </row>
    <row r="25" spans="1:14" ht="15" customHeight="1" thickBot="1" x14ac:dyDescent="0.25">
      <c r="A25" s="3107"/>
      <c r="B25" s="2801" t="s">
        <v>706</v>
      </c>
      <c r="C25" s="2802"/>
      <c r="D25" s="2802"/>
      <c r="E25" s="2802"/>
      <c r="F25" s="2803"/>
      <c r="G25" s="1773">
        <f>SUM(G10:G24)</f>
        <v>0</v>
      </c>
      <c r="H25" s="1735" t="s">
        <v>804</v>
      </c>
      <c r="I25" s="1768">
        <f>SUM(H10:I24)</f>
        <v>0</v>
      </c>
      <c r="J25" s="1741" t="s">
        <v>815</v>
      </c>
      <c r="K25" s="1769">
        <f>SUM(J10:K24)</f>
        <v>0</v>
      </c>
      <c r="L25" s="1741" t="s">
        <v>816</v>
      </c>
      <c r="M25" s="1770">
        <f>SUM(L10:M24)</f>
        <v>0</v>
      </c>
      <c r="N25" s="1148"/>
    </row>
    <row r="26" spans="1:14" ht="15" customHeight="1" thickTop="1" x14ac:dyDescent="0.2">
      <c r="A26" s="3041" t="s">
        <v>713</v>
      </c>
      <c r="B26" s="1133"/>
      <c r="C26" s="1134"/>
      <c r="D26" s="1228"/>
      <c r="E26" s="1229"/>
      <c r="F26" s="1229"/>
      <c r="G26" s="1230"/>
      <c r="H26" s="3042" t="str">
        <f>IF(ISERROR(IF(OR(D26,G26)="", "", D26*G26)),"",IF(OR(D26,G26)="", "", D26*G26))</f>
        <v/>
      </c>
      <c r="I26" s="3043"/>
      <c r="J26" s="3138" t="str">
        <f>IF(ISERROR(IF(OR(E26,G26)="", "", E26*G26)),"",IF(OR(E26,G26)="", "", E26*G26))</f>
        <v/>
      </c>
      <c r="K26" s="3043"/>
      <c r="L26" s="3138" t="str">
        <f>IF(ISERROR(IF(OR(F26,G26)="", "", F26*G26)),"",IF(OR(F26,G26)="", "", F26*G26))</f>
        <v/>
      </c>
      <c r="M26" s="3139"/>
      <c r="N26" s="1231"/>
    </row>
    <row r="27" spans="1:14" ht="15" customHeight="1" x14ac:dyDescent="0.2">
      <c r="A27" s="2868"/>
      <c r="B27" s="1139"/>
      <c r="C27" s="1140"/>
      <c r="D27" s="1141"/>
      <c r="E27" s="1142"/>
      <c r="F27" s="1142"/>
      <c r="G27" s="1232"/>
      <c r="H27" s="2985" t="str">
        <f t="shared" ref="H27:H39" si="3">IF(ISERROR(IF(OR(D27,G27)="", "", D27*G27)),"",IF(OR(D27,G27)="", "", D27*G27))</f>
        <v/>
      </c>
      <c r="I27" s="2986"/>
      <c r="J27" s="3095" t="str">
        <f t="shared" ref="J27:J40" si="4">IF(ISERROR(IF(OR(E27,G27)="", "", E27*G27)),"",IF(OR(E27,G27)="", "", E27*G27))</f>
        <v/>
      </c>
      <c r="K27" s="2986"/>
      <c r="L27" s="3095" t="str">
        <f t="shared" ref="L27:L39" si="5">IF(ISERROR(IF(OR(F27,G27)="", "", F27*G27)),"",IF(OR(F27,G27)="", "", F27*G27))</f>
        <v/>
      </c>
      <c r="M27" s="3096"/>
      <c r="N27" s="1146"/>
    </row>
    <row r="28" spans="1:14" ht="15" customHeight="1" x14ac:dyDescent="0.2">
      <c r="A28" s="2868"/>
      <c r="B28" s="1139"/>
      <c r="C28" s="1140"/>
      <c r="D28" s="1141"/>
      <c r="E28" s="1142"/>
      <c r="F28" s="1142"/>
      <c r="G28" s="1232"/>
      <c r="H28" s="2985" t="str">
        <f>IF(ISERROR(IF(OR(D28,G28)="", "", D28*G28)),"",IF(OR(D28,G28)="", "", D28*G28))</f>
        <v/>
      </c>
      <c r="I28" s="2986"/>
      <c r="J28" s="3095" t="str">
        <f>IF(ISERROR(IF(OR(E28,G28)="", "", E28*G28)),"",IF(OR(E28,G28)="", "", E28*G28))</f>
        <v/>
      </c>
      <c r="K28" s="2986"/>
      <c r="L28" s="3095" t="str">
        <f>IF(ISERROR(IF(OR(F28,G28)="", "", F28*G28)),"",IF(OR(F28,G28)="", "", F28*G28))</f>
        <v/>
      </c>
      <c r="M28" s="3096"/>
      <c r="N28" s="1146"/>
    </row>
    <row r="29" spans="1:14" ht="15" customHeight="1" x14ac:dyDescent="0.2">
      <c r="A29" s="2868"/>
      <c r="B29" s="1139"/>
      <c r="C29" s="1140"/>
      <c r="D29" s="1141"/>
      <c r="E29" s="1142"/>
      <c r="F29" s="1142"/>
      <c r="G29" s="1232"/>
      <c r="H29" s="2985" t="str">
        <f>IF(ISERROR(IF(OR(D29,G29)="", "", D29*G29)),"",IF(OR(D29,G29)="", "", D29*G29))</f>
        <v/>
      </c>
      <c r="I29" s="2986"/>
      <c r="J29" s="3095" t="str">
        <f>IF(ISERROR(IF(OR(E29,G29)="", "", E29*G29)),"",IF(OR(E29,G29)="", "", E29*G29))</f>
        <v/>
      </c>
      <c r="K29" s="2986"/>
      <c r="L29" s="3095" t="str">
        <f>IF(ISERROR(IF(OR(F29,G29)="", "", F29*G29)),"",IF(OR(F29,G29)="", "", F29*G29))</f>
        <v/>
      </c>
      <c r="M29" s="3096"/>
      <c r="N29" s="1146"/>
    </row>
    <row r="30" spans="1:14" ht="15" customHeight="1" x14ac:dyDescent="0.2">
      <c r="A30" s="2868"/>
      <c r="B30" s="1139"/>
      <c r="C30" s="1140"/>
      <c r="D30" s="1141"/>
      <c r="E30" s="1142"/>
      <c r="F30" s="1142"/>
      <c r="G30" s="1232"/>
      <c r="H30" s="2985" t="str">
        <f>IF(ISERROR(IF(OR(D30,G30)="", "", D30*G30)),"",IF(OR(D30,G30)="", "", D30*G30))</f>
        <v/>
      </c>
      <c r="I30" s="2986"/>
      <c r="J30" s="3095" t="str">
        <f>IF(ISERROR(IF(OR(E30,G30)="", "", E30*G30)),"",IF(OR(E30,G30)="", "", E30*G30))</f>
        <v/>
      </c>
      <c r="K30" s="2986"/>
      <c r="L30" s="3095" t="str">
        <f>IF(ISERROR(IF(OR(F30,G30)="", "", F30*G30)),"",IF(OR(F30,G30)="", "", F30*G30))</f>
        <v/>
      </c>
      <c r="M30" s="3096"/>
      <c r="N30" s="1146"/>
    </row>
    <row r="31" spans="1:14" ht="15" customHeight="1" x14ac:dyDescent="0.2">
      <c r="A31" s="2868"/>
      <c r="B31" s="1139"/>
      <c r="C31" s="1140"/>
      <c r="D31" s="1141"/>
      <c r="E31" s="1142"/>
      <c r="F31" s="1142"/>
      <c r="G31" s="1232"/>
      <c r="H31" s="2985" t="str">
        <f t="shared" si="3"/>
        <v/>
      </c>
      <c r="I31" s="2986"/>
      <c r="J31" s="3095" t="str">
        <f t="shared" si="4"/>
        <v/>
      </c>
      <c r="K31" s="2986"/>
      <c r="L31" s="3095" t="str">
        <f t="shared" si="5"/>
        <v/>
      </c>
      <c r="M31" s="3096"/>
      <c r="N31" s="1146"/>
    </row>
    <row r="32" spans="1:14" ht="15" customHeight="1" x14ac:dyDescent="0.2">
      <c r="A32" s="2868"/>
      <c r="B32" s="1139"/>
      <c r="C32" s="1140"/>
      <c r="D32" s="1141"/>
      <c r="E32" s="1142"/>
      <c r="F32" s="1142"/>
      <c r="G32" s="1232"/>
      <c r="H32" s="2985" t="str">
        <f t="shared" si="3"/>
        <v/>
      </c>
      <c r="I32" s="2986"/>
      <c r="J32" s="3095" t="str">
        <f t="shared" si="4"/>
        <v/>
      </c>
      <c r="K32" s="2986"/>
      <c r="L32" s="3095" t="str">
        <f t="shared" si="5"/>
        <v/>
      </c>
      <c r="M32" s="3096"/>
      <c r="N32" s="1146"/>
    </row>
    <row r="33" spans="1:14" ht="15" customHeight="1" x14ac:dyDescent="0.2">
      <c r="A33" s="2868"/>
      <c r="B33" s="1139"/>
      <c r="C33" s="1140"/>
      <c r="D33" s="1141"/>
      <c r="E33" s="1142"/>
      <c r="F33" s="1142"/>
      <c r="G33" s="1232"/>
      <c r="H33" s="2985" t="str">
        <f t="shared" si="3"/>
        <v/>
      </c>
      <c r="I33" s="2986"/>
      <c r="J33" s="3095" t="str">
        <f t="shared" si="4"/>
        <v/>
      </c>
      <c r="K33" s="2986"/>
      <c r="L33" s="3095" t="str">
        <f t="shared" si="5"/>
        <v/>
      </c>
      <c r="M33" s="3096"/>
      <c r="N33" s="1146"/>
    </row>
    <row r="34" spans="1:14" ht="15" customHeight="1" x14ac:dyDescent="0.2">
      <c r="A34" s="2868"/>
      <c r="B34" s="1139"/>
      <c r="C34" s="1140"/>
      <c r="D34" s="1141"/>
      <c r="E34" s="1142"/>
      <c r="F34" s="1142"/>
      <c r="G34" s="1232"/>
      <c r="H34" s="2985" t="str">
        <f t="shared" si="3"/>
        <v/>
      </c>
      <c r="I34" s="2986"/>
      <c r="J34" s="3095" t="str">
        <f t="shared" si="4"/>
        <v/>
      </c>
      <c r="K34" s="2986"/>
      <c r="L34" s="3095" t="str">
        <f t="shared" si="5"/>
        <v/>
      </c>
      <c r="M34" s="3096"/>
      <c r="N34" s="1146"/>
    </row>
    <row r="35" spans="1:14" ht="15" customHeight="1" x14ac:dyDescent="0.2">
      <c r="A35" s="2868"/>
      <c r="B35" s="1139"/>
      <c r="C35" s="1140"/>
      <c r="D35" s="1141"/>
      <c r="E35" s="1142"/>
      <c r="F35" s="1142"/>
      <c r="G35" s="1232"/>
      <c r="H35" s="2985" t="str">
        <f t="shared" si="3"/>
        <v/>
      </c>
      <c r="I35" s="2986"/>
      <c r="J35" s="3095" t="str">
        <f t="shared" si="4"/>
        <v/>
      </c>
      <c r="K35" s="2986"/>
      <c r="L35" s="3095" t="str">
        <f t="shared" si="5"/>
        <v/>
      </c>
      <c r="M35" s="3096"/>
      <c r="N35" s="1146"/>
    </row>
    <row r="36" spans="1:14" ht="15" customHeight="1" x14ac:dyDescent="0.2">
      <c r="A36" s="2868"/>
      <c r="B36" s="1139"/>
      <c r="C36" s="1140"/>
      <c r="D36" s="1141"/>
      <c r="E36" s="1142"/>
      <c r="F36" s="1142"/>
      <c r="G36" s="1232"/>
      <c r="H36" s="2985" t="str">
        <f t="shared" si="3"/>
        <v/>
      </c>
      <c r="I36" s="2986"/>
      <c r="J36" s="3095" t="str">
        <f t="shared" si="4"/>
        <v/>
      </c>
      <c r="K36" s="2986"/>
      <c r="L36" s="3095" t="str">
        <f t="shared" si="5"/>
        <v/>
      </c>
      <c r="M36" s="3096"/>
      <c r="N36" s="1146"/>
    </row>
    <row r="37" spans="1:14" ht="15" customHeight="1" x14ac:dyDescent="0.2">
      <c r="A37" s="2868"/>
      <c r="B37" s="1139"/>
      <c r="C37" s="1140"/>
      <c r="D37" s="1141"/>
      <c r="E37" s="1142"/>
      <c r="F37" s="1142"/>
      <c r="G37" s="1232"/>
      <c r="H37" s="2985" t="str">
        <f>IF(ISERROR(IF(OR(D37,G37)="", "", D37*G37)),"",IF(OR(D37,G37)="", "", D37*G37))</f>
        <v/>
      </c>
      <c r="I37" s="2986"/>
      <c r="J37" s="3095" t="str">
        <f>IF(ISERROR(IF(OR(E37,G37)="", "", E37*G37)),"",IF(OR(E37,G37)="", "", E37*G37))</f>
        <v/>
      </c>
      <c r="K37" s="2986"/>
      <c r="L37" s="3095" t="str">
        <f>IF(ISERROR(IF(OR(F37,G37)="", "", F37*G37)),"",IF(OR(F37,G37)="", "", F37*G37))</f>
        <v/>
      </c>
      <c r="M37" s="3096"/>
      <c r="N37" s="1146"/>
    </row>
    <row r="38" spans="1:14" ht="15" customHeight="1" x14ac:dyDescent="0.2">
      <c r="A38" s="2868"/>
      <c r="B38" s="1139"/>
      <c r="C38" s="1140"/>
      <c r="D38" s="1141"/>
      <c r="E38" s="1142"/>
      <c r="F38" s="1142"/>
      <c r="G38" s="1232"/>
      <c r="H38" s="2985" t="str">
        <f>IF(ISERROR(IF(OR(D38,G38)="", "", D38*G38)),"",IF(OR(D38,G38)="", "", D38*G38))</f>
        <v/>
      </c>
      <c r="I38" s="2986"/>
      <c r="J38" s="3095" t="str">
        <f>IF(ISERROR(IF(OR(E38,G38)="", "", E38*G38)),"",IF(OR(E38,G38)="", "", E38*G38))</f>
        <v/>
      </c>
      <c r="K38" s="2986"/>
      <c r="L38" s="3095" t="str">
        <f>IF(ISERROR(IF(OR(F38,G38)="", "", F38*G38)),"",IF(OR(F38,G38)="", "", F38*G38))</f>
        <v/>
      </c>
      <c r="M38" s="3096"/>
      <c r="N38" s="1146"/>
    </row>
    <row r="39" spans="1:14" ht="15" customHeight="1" x14ac:dyDescent="0.2">
      <c r="A39" s="2868"/>
      <c r="B39" s="1139"/>
      <c r="C39" s="1140"/>
      <c r="D39" s="1141"/>
      <c r="E39" s="1142"/>
      <c r="F39" s="1142"/>
      <c r="G39" s="1232"/>
      <c r="H39" s="2985" t="str">
        <f t="shared" si="3"/>
        <v/>
      </c>
      <c r="I39" s="2986"/>
      <c r="J39" s="3095" t="str">
        <f t="shared" si="4"/>
        <v/>
      </c>
      <c r="K39" s="2986"/>
      <c r="L39" s="3095" t="str">
        <f t="shared" si="5"/>
        <v/>
      </c>
      <c r="M39" s="3096"/>
      <c r="N39" s="1146"/>
    </row>
    <row r="40" spans="1:14" ht="15" customHeight="1" thickBot="1" x14ac:dyDescent="0.25">
      <c r="A40" s="2868"/>
      <c r="B40" s="1139"/>
      <c r="C40" s="1140"/>
      <c r="D40" s="1236"/>
      <c r="E40" s="1237"/>
      <c r="F40" s="1237"/>
      <c r="G40" s="1238"/>
      <c r="H40" s="3036" t="str">
        <f>IF(ISERROR(IF(OR(D40,G40)="", "", D40*G40)),"",IF(OR(D40,G40)="", "", D40*G40))</f>
        <v/>
      </c>
      <c r="I40" s="3037"/>
      <c r="J40" s="3124" t="str">
        <f t="shared" si="4"/>
        <v/>
      </c>
      <c r="K40" s="3037"/>
      <c r="L40" s="3124" t="str">
        <f>IF(ISERROR(IF(OR(F40,G40)="", "", F40*G40)),"",IF(OR(F40,G40)="", "", F40*G40))</f>
        <v/>
      </c>
      <c r="M40" s="3125"/>
      <c r="N40" s="1146"/>
    </row>
    <row r="41" spans="1:14" ht="15" customHeight="1" thickBot="1" x14ac:dyDescent="0.25">
      <c r="A41" s="2868"/>
      <c r="B41" s="2889" t="s">
        <v>706</v>
      </c>
      <c r="C41" s="2889"/>
      <c r="D41" s="2889"/>
      <c r="E41" s="2889"/>
      <c r="F41" s="2890"/>
      <c r="G41" s="1773">
        <f>SUM(G26:G40)</f>
        <v>0</v>
      </c>
      <c r="H41" s="1383" t="s">
        <v>817</v>
      </c>
      <c r="I41" s="1771">
        <f>SUM(H26:I40)</f>
        <v>0</v>
      </c>
      <c r="J41" s="1747" t="s">
        <v>818</v>
      </c>
      <c r="K41" s="1754">
        <f>SUM(J26:K40)</f>
        <v>0</v>
      </c>
      <c r="L41" s="1747" t="s">
        <v>819</v>
      </c>
      <c r="M41" s="1772">
        <f>SUM(L26:M40)</f>
        <v>0</v>
      </c>
      <c r="N41" s="1153"/>
    </row>
    <row r="42" spans="1:14" ht="15" customHeight="1" x14ac:dyDescent="0.2">
      <c r="A42" s="2868"/>
      <c r="B42" s="3170" t="s">
        <v>1361</v>
      </c>
      <c r="C42" s="3170"/>
      <c r="D42" s="3170"/>
      <c r="E42" s="3170"/>
      <c r="F42" s="3171"/>
      <c r="G42" s="3176" t="s">
        <v>720</v>
      </c>
      <c r="H42" s="3035" t="s">
        <v>820</v>
      </c>
      <c r="I42" s="2825"/>
      <c r="J42" s="2826" t="s">
        <v>821</v>
      </c>
      <c r="K42" s="2825"/>
      <c r="L42" s="2839" t="s">
        <v>822</v>
      </c>
      <c r="M42" s="2841"/>
      <c r="N42" s="1408"/>
    </row>
    <row r="43" spans="1:14" ht="15" customHeight="1" thickBot="1" x14ac:dyDescent="0.25">
      <c r="A43" s="2868"/>
      <c r="B43" s="3172"/>
      <c r="C43" s="3172"/>
      <c r="D43" s="3172"/>
      <c r="E43" s="3172"/>
      <c r="F43" s="3173"/>
      <c r="G43" s="3177"/>
      <c r="H43" s="1717" t="s">
        <v>714</v>
      </c>
      <c r="I43" s="1197">
        <f>I41*3.6</f>
        <v>0</v>
      </c>
      <c r="J43" s="1718" t="s">
        <v>715</v>
      </c>
      <c r="K43" s="1197">
        <f>K41*9.76</f>
        <v>0</v>
      </c>
      <c r="L43" s="1718" t="s">
        <v>716</v>
      </c>
      <c r="M43" s="1239">
        <f>M41*$N49</f>
        <v>0</v>
      </c>
      <c r="N43" s="1409"/>
    </row>
    <row r="44" spans="1:14" ht="15" customHeight="1" thickBot="1" x14ac:dyDescent="0.25">
      <c r="A44" s="2868"/>
      <c r="B44" s="3172"/>
      <c r="C44" s="3172"/>
      <c r="D44" s="3172"/>
      <c r="E44" s="3172"/>
      <c r="F44" s="3173"/>
      <c r="G44" s="3178"/>
      <c r="H44" s="3179" t="s">
        <v>731</v>
      </c>
      <c r="I44" s="3180"/>
      <c r="J44" s="1240"/>
      <c r="K44" s="1241" t="s">
        <v>823</v>
      </c>
      <c r="L44" s="3181">
        <f>SUM(K43,M43)</f>
        <v>0</v>
      </c>
      <c r="M44" s="3182"/>
      <c r="N44" s="1408"/>
    </row>
    <row r="45" spans="1:14" ht="15" customHeight="1" thickBot="1" x14ac:dyDescent="0.25">
      <c r="A45" s="2869"/>
      <c r="B45" s="3174"/>
      <c r="C45" s="3174"/>
      <c r="D45" s="3174"/>
      <c r="E45" s="3174"/>
      <c r="F45" s="3175"/>
      <c r="G45" s="3183" t="s">
        <v>824</v>
      </c>
      <c r="H45" s="3184"/>
      <c r="I45" s="3185"/>
      <c r="J45" s="1719"/>
      <c r="K45" s="1719" t="s">
        <v>825</v>
      </c>
      <c r="L45" s="3186">
        <f>IF(ISERROR(I43/L44),0,I43/L44)</f>
        <v>0</v>
      </c>
      <c r="M45" s="3187"/>
      <c r="N45" s="1408"/>
    </row>
    <row r="46" spans="1:14" ht="21.75" customHeight="1" x14ac:dyDescent="0.2">
      <c r="A46" s="2862" t="s">
        <v>738</v>
      </c>
      <c r="B46" s="2863"/>
      <c r="C46" s="2863"/>
      <c r="D46" s="2863"/>
      <c r="E46" s="2863"/>
      <c r="F46" s="2863"/>
      <c r="G46" s="3164"/>
      <c r="H46" s="1720"/>
      <c r="I46" s="3165" t="s">
        <v>826</v>
      </c>
      <c r="J46" s="3165"/>
      <c r="K46" s="3165"/>
      <c r="L46" s="3166">
        <f>SUM(I25,I41)</f>
        <v>0</v>
      </c>
      <c r="M46" s="3167"/>
      <c r="N46" s="1219"/>
    </row>
    <row r="47" spans="1:14" ht="21.75" customHeight="1" thickBot="1" x14ac:dyDescent="0.25">
      <c r="A47" s="2865" t="s">
        <v>741</v>
      </c>
      <c r="B47" s="2866"/>
      <c r="C47" s="2866"/>
      <c r="D47" s="2866"/>
      <c r="E47" s="2866"/>
      <c r="F47" s="2866"/>
      <c r="G47" s="3168"/>
      <c r="H47" s="1721"/>
      <c r="I47" s="3169" t="s">
        <v>827</v>
      </c>
      <c r="J47" s="3169"/>
      <c r="K47" s="3169"/>
      <c r="L47" s="3028">
        <f>IF(ISERROR(IF(OR(I41,L46)=0, 0, I41/L46)),0,IF(OR(I41,L46)=0, 0, I41/L46))</f>
        <v>0</v>
      </c>
      <c r="M47" s="3029"/>
      <c r="N47" s="1409"/>
    </row>
    <row r="48" spans="1:14" ht="15" customHeight="1" x14ac:dyDescent="0.2">
      <c r="A48" s="1164"/>
      <c r="B48" s="1164"/>
      <c r="C48" s="1164"/>
      <c r="D48" s="1164"/>
      <c r="E48" s="1164"/>
      <c r="F48" s="1164"/>
      <c r="G48" s="1164"/>
      <c r="H48" s="1450"/>
      <c r="I48" s="1450"/>
      <c r="J48" s="1450"/>
      <c r="K48" s="1450"/>
      <c r="L48" s="1451"/>
      <c r="M48" s="1451"/>
      <c r="N48" s="1126"/>
    </row>
    <row r="49" spans="1:14" ht="15" customHeight="1" x14ac:dyDescent="0.2">
      <c r="A49" s="1126"/>
      <c r="B49" s="1126"/>
      <c r="C49" s="1126"/>
      <c r="D49" s="1126"/>
      <c r="E49" s="1126"/>
      <c r="F49" s="1126"/>
      <c r="G49" s="1164"/>
      <c r="H49" s="1164"/>
      <c r="I49" s="1126"/>
      <c r="J49" s="2957" t="s">
        <v>1367</v>
      </c>
      <c r="K49" s="2957"/>
      <c r="L49" s="1126"/>
      <c r="M49" s="3215" t="s">
        <v>1366</v>
      </c>
      <c r="N49" s="3217"/>
    </row>
    <row r="50" spans="1:14" ht="15" customHeight="1" thickBot="1" x14ac:dyDescent="0.25">
      <c r="A50" s="1126"/>
      <c r="B50" s="1126"/>
      <c r="C50" s="1126"/>
      <c r="D50" s="1126"/>
      <c r="E50" s="1126"/>
      <c r="F50" s="1126"/>
      <c r="G50" s="1164"/>
      <c r="H50" s="1164"/>
      <c r="I50" s="1126"/>
      <c r="J50" s="2957"/>
      <c r="K50" s="2957"/>
      <c r="L50" s="1126"/>
      <c r="M50" s="3216"/>
      <c r="N50" s="3218"/>
    </row>
    <row r="51" spans="1:14" ht="15" customHeight="1" thickBot="1" x14ac:dyDescent="0.25">
      <c r="A51" s="2757" t="s">
        <v>744</v>
      </c>
      <c r="B51" s="2758"/>
      <c r="C51" s="2759"/>
      <c r="D51" s="1164"/>
      <c r="E51" s="1164"/>
      <c r="F51" s="1164"/>
      <c r="G51" s="1164"/>
      <c r="H51" s="1164"/>
      <c r="I51" s="1126"/>
      <c r="J51" s="1126"/>
      <c r="K51" s="1126"/>
      <c r="L51" s="1126"/>
      <c r="M51" s="1126"/>
      <c r="N51" s="1126"/>
    </row>
    <row r="52" spans="1:14" ht="15" customHeight="1" thickBot="1" x14ac:dyDescent="0.25">
      <c r="A52" s="3052" t="s">
        <v>770</v>
      </c>
      <c r="B52" s="3014" t="s">
        <v>687</v>
      </c>
      <c r="C52" s="3160" t="s">
        <v>688</v>
      </c>
      <c r="D52" s="2876" t="s">
        <v>689</v>
      </c>
      <c r="E52" s="2877"/>
      <c r="F52" s="2877"/>
      <c r="G52" s="2904" t="s">
        <v>690</v>
      </c>
      <c r="H52" s="2879" t="s">
        <v>691</v>
      </c>
      <c r="I52" s="2886"/>
      <c r="J52" s="3022" t="s">
        <v>692</v>
      </c>
      <c r="K52" s="3099"/>
      <c r="L52" s="3099"/>
      <c r="M52" s="3023"/>
      <c r="N52" s="2904" t="s">
        <v>693</v>
      </c>
    </row>
    <row r="53" spans="1:14" ht="15" customHeight="1" thickBot="1" x14ac:dyDescent="0.25">
      <c r="A53" s="3052"/>
      <c r="B53" s="3015"/>
      <c r="C53" s="3161"/>
      <c r="D53" s="1385" t="s">
        <v>694</v>
      </c>
      <c r="E53" s="1386" t="s">
        <v>695</v>
      </c>
      <c r="F53" s="1387" t="s">
        <v>814</v>
      </c>
      <c r="G53" s="2905"/>
      <c r="H53" s="2883"/>
      <c r="I53" s="3163"/>
      <c r="J53" s="3188" t="s">
        <v>697</v>
      </c>
      <c r="K53" s="3163"/>
      <c r="L53" s="2913" t="str">
        <f>VLOOKUP(F53,$P$8:$Q$10,2,FALSE)</f>
        <v>燃料消費量(灯油)</v>
      </c>
      <c r="M53" s="2915"/>
      <c r="N53" s="2905"/>
    </row>
    <row r="54" spans="1:14" ht="15" customHeight="1" thickBot="1" x14ac:dyDescent="0.25">
      <c r="A54" s="3052"/>
      <c r="B54" s="3189"/>
      <c r="C54" s="3162"/>
      <c r="D54" s="1130" t="s">
        <v>700</v>
      </c>
      <c r="E54" s="1131" t="s">
        <v>700</v>
      </c>
      <c r="F54" s="1227" t="s">
        <v>1386</v>
      </c>
      <c r="G54" s="1176" t="s">
        <v>778</v>
      </c>
      <c r="H54" s="3030" t="s">
        <v>700</v>
      </c>
      <c r="I54" s="2981"/>
      <c r="J54" s="2980" t="s">
        <v>704</v>
      </c>
      <c r="K54" s="2981"/>
      <c r="L54" s="3158" t="str">
        <f>VLOOKUP(F54,$P$13:$Q$16,2,FALSE)</f>
        <v>ｍ3, kg</v>
      </c>
      <c r="M54" s="3159"/>
      <c r="N54" s="2906"/>
    </row>
    <row r="55" spans="1:14" ht="15" customHeight="1" x14ac:dyDescent="0.2">
      <c r="A55" s="2867" t="s">
        <v>745</v>
      </c>
      <c r="B55" s="1133"/>
      <c r="C55" s="1134"/>
      <c r="D55" s="1228"/>
      <c r="E55" s="1229"/>
      <c r="F55" s="1229"/>
      <c r="G55" s="1230"/>
      <c r="H55" s="3207" t="str">
        <f>IF(ISERROR(IF(OR(D55,G55)="", "", D55*G55)),"",IF(OR(D55,G55)="", "", D55*G55))</f>
        <v/>
      </c>
      <c r="I55" s="3208"/>
      <c r="J55" s="3190" t="str">
        <f>IF(ISERROR(IF(OR(E55,G55)="", "", E55*G55)),"",IF(OR(E55,G55)="", "", E55*G55))</f>
        <v/>
      </c>
      <c r="K55" s="3208"/>
      <c r="L55" s="3190" t="str">
        <f>IF(ISERROR(IF(OR(F55,G55)="", "", F55*G55)),"",IF(OR(F55,G55)="", "", F55*G55))</f>
        <v/>
      </c>
      <c r="M55" s="3191"/>
      <c r="N55" s="1231"/>
    </row>
    <row r="56" spans="1:14" ht="15" customHeight="1" x14ac:dyDescent="0.2">
      <c r="A56" s="2868"/>
      <c r="B56" s="1139"/>
      <c r="C56" s="1140"/>
      <c r="D56" s="1141"/>
      <c r="E56" s="1142"/>
      <c r="F56" s="1142"/>
      <c r="G56" s="1232"/>
      <c r="H56" s="3192" t="str">
        <f t="shared" ref="H56:H74" si="6">IF(ISERROR(IF(OR(D56,G56)="", "", D56*G56)),"",IF(OR(D56,G56)="", "", D56*G56))</f>
        <v/>
      </c>
      <c r="I56" s="3193"/>
      <c r="J56" s="3194" t="str">
        <f t="shared" ref="J56:J74" si="7">IF(ISERROR(IF(OR(E56,G56)="", "", E56*G56)),"",IF(OR(E56,G56)="", "", E56*G56))</f>
        <v/>
      </c>
      <c r="K56" s="3193"/>
      <c r="L56" s="3194" t="str">
        <f t="shared" ref="L56:L74" si="8">IF(ISERROR(IF(OR(F56,G56)="", "", F56*G56)),"",IF(OR(F56,G56)="", "", F56*G56))</f>
        <v/>
      </c>
      <c r="M56" s="3195"/>
      <c r="N56" s="1146"/>
    </row>
    <row r="57" spans="1:14" ht="15" customHeight="1" x14ac:dyDescent="0.2">
      <c r="A57" s="2868"/>
      <c r="B57" s="1139"/>
      <c r="C57" s="1140"/>
      <c r="D57" s="1141"/>
      <c r="E57" s="1142"/>
      <c r="F57" s="1142"/>
      <c r="G57" s="1232"/>
      <c r="H57" s="3192" t="str">
        <f t="shared" si="6"/>
        <v/>
      </c>
      <c r="I57" s="3193"/>
      <c r="J57" s="3194" t="str">
        <f t="shared" si="7"/>
        <v/>
      </c>
      <c r="K57" s="3193"/>
      <c r="L57" s="3194" t="str">
        <f t="shared" si="8"/>
        <v/>
      </c>
      <c r="M57" s="3195"/>
      <c r="N57" s="1146"/>
    </row>
    <row r="58" spans="1:14" ht="15" customHeight="1" x14ac:dyDescent="0.2">
      <c r="A58" s="2868"/>
      <c r="B58" s="1139"/>
      <c r="C58" s="1140"/>
      <c r="D58" s="1141"/>
      <c r="E58" s="1142"/>
      <c r="F58" s="1142"/>
      <c r="G58" s="1232"/>
      <c r="H58" s="3192" t="str">
        <f t="shared" si="6"/>
        <v/>
      </c>
      <c r="I58" s="3193"/>
      <c r="J58" s="3194" t="str">
        <f t="shared" si="7"/>
        <v/>
      </c>
      <c r="K58" s="3193"/>
      <c r="L58" s="3194" t="str">
        <f t="shared" si="8"/>
        <v/>
      </c>
      <c r="M58" s="3195"/>
      <c r="N58" s="1146"/>
    </row>
    <row r="59" spans="1:14" ht="15" customHeight="1" x14ac:dyDescent="0.2">
      <c r="A59" s="2868"/>
      <c r="B59" s="1139"/>
      <c r="C59" s="1140"/>
      <c r="D59" s="1141"/>
      <c r="E59" s="1142"/>
      <c r="F59" s="1142"/>
      <c r="G59" s="1232"/>
      <c r="H59" s="3192" t="str">
        <f t="shared" si="6"/>
        <v/>
      </c>
      <c r="I59" s="3193"/>
      <c r="J59" s="3194" t="str">
        <f t="shared" si="7"/>
        <v/>
      </c>
      <c r="K59" s="3193"/>
      <c r="L59" s="3194" t="str">
        <f t="shared" si="8"/>
        <v/>
      </c>
      <c r="M59" s="3195"/>
      <c r="N59" s="1146"/>
    </row>
    <row r="60" spans="1:14" ht="15" customHeight="1" x14ac:dyDescent="0.2">
      <c r="A60" s="2868"/>
      <c r="B60" s="1139"/>
      <c r="C60" s="1140"/>
      <c r="D60" s="1141"/>
      <c r="E60" s="1142"/>
      <c r="F60" s="1142"/>
      <c r="G60" s="1232"/>
      <c r="H60" s="3192" t="str">
        <f t="shared" si="6"/>
        <v/>
      </c>
      <c r="I60" s="3193"/>
      <c r="J60" s="3194" t="str">
        <f t="shared" si="7"/>
        <v/>
      </c>
      <c r="K60" s="3193"/>
      <c r="L60" s="3194" t="str">
        <f t="shared" si="8"/>
        <v/>
      </c>
      <c r="M60" s="3195"/>
      <c r="N60" s="1146"/>
    </row>
    <row r="61" spans="1:14" ht="15" customHeight="1" x14ac:dyDescent="0.2">
      <c r="A61" s="2868"/>
      <c r="B61" s="1139"/>
      <c r="C61" s="1140"/>
      <c r="D61" s="1141"/>
      <c r="E61" s="1142"/>
      <c r="F61" s="1142"/>
      <c r="G61" s="1232"/>
      <c r="H61" s="3192" t="str">
        <f t="shared" si="6"/>
        <v/>
      </c>
      <c r="I61" s="3193"/>
      <c r="J61" s="3194" t="str">
        <f t="shared" si="7"/>
        <v/>
      </c>
      <c r="K61" s="3193"/>
      <c r="L61" s="3194" t="str">
        <f t="shared" si="8"/>
        <v/>
      </c>
      <c r="M61" s="3195"/>
      <c r="N61" s="1146"/>
    </row>
    <row r="62" spans="1:14" ht="15" customHeight="1" x14ac:dyDescent="0.2">
      <c r="A62" s="2868"/>
      <c r="B62" s="1139"/>
      <c r="C62" s="1140"/>
      <c r="D62" s="1141"/>
      <c r="E62" s="1142"/>
      <c r="F62" s="1142"/>
      <c r="G62" s="1232"/>
      <c r="H62" s="3192" t="str">
        <f t="shared" si="6"/>
        <v/>
      </c>
      <c r="I62" s="3193"/>
      <c r="J62" s="3194" t="str">
        <f t="shared" si="7"/>
        <v/>
      </c>
      <c r="K62" s="3193"/>
      <c r="L62" s="3194" t="str">
        <f t="shared" si="8"/>
        <v/>
      </c>
      <c r="M62" s="3195"/>
      <c r="N62" s="1146"/>
    </row>
    <row r="63" spans="1:14" ht="15" customHeight="1" x14ac:dyDescent="0.2">
      <c r="A63" s="2868"/>
      <c r="B63" s="1139"/>
      <c r="C63" s="1140"/>
      <c r="D63" s="1141"/>
      <c r="E63" s="1142"/>
      <c r="F63" s="1142"/>
      <c r="G63" s="1232"/>
      <c r="H63" s="3192" t="str">
        <f t="shared" si="6"/>
        <v/>
      </c>
      <c r="I63" s="3193"/>
      <c r="J63" s="3194" t="str">
        <f t="shared" si="7"/>
        <v/>
      </c>
      <c r="K63" s="3193"/>
      <c r="L63" s="3194" t="str">
        <f t="shared" si="8"/>
        <v/>
      </c>
      <c r="M63" s="3195"/>
      <c r="N63" s="1146"/>
    </row>
    <row r="64" spans="1:14" ht="15" customHeight="1" x14ac:dyDescent="0.2">
      <c r="A64" s="2868"/>
      <c r="B64" s="1139"/>
      <c r="C64" s="1140"/>
      <c r="D64" s="1141"/>
      <c r="E64" s="1142"/>
      <c r="F64" s="1142"/>
      <c r="G64" s="1232"/>
      <c r="H64" s="3192" t="str">
        <f t="shared" si="6"/>
        <v/>
      </c>
      <c r="I64" s="3193"/>
      <c r="J64" s="3194" t="str">
        <f t="shared" si="7"/>
        <v/>
      </c>
      <c r="K64" s="3193"/>
      <c r="L64" s="3194" t="str">
        <f t="shared" si="8"/>
        <v/>
      </c>
      <c r="M64" s="3195"/>
      <c r="N64" s="1146"/>
    </row>
    <row r="65" spans="1:14" ht="15" customHeight="1" x14ac:dyDescent="0.2">
      <c r="A65" s="2868"/>
      <c r="B65" s="1139"/>
      <c r="C65" s="1140"/>
      <c r="D65" s="1141"/>
      <c r="E65" s="1142"/>
      <c r="F65" s="1142"/>
      <c r="G65" s="1232"/>
      <c r="H65" s="3192" t="str">
        <f t="shared" si="6"/>
        <v/>
      </c>
      <c r="I65" s="3193"/>
      <c r="J65" s="3194" t="str">
        <f t="shared" si="7"/>
        <v/>
      </c>
      <c r="K65" s="3193"/>
      <c r="L65" s="3194" t="str">
        <f t="shared" si="8"/>
        <v/>
      </c>
      <c r="M65" s="3195"/>
      <c r="N65" s="1146"/>
    </row>
    <row r="66" spans="1:14" ht="15" customHeight="1" x14ac:dyDescent="0.2">
      <c r="A66" s="2868"/>
      <c r="B66" s="1139"/>
      <c r="C66" s="1140"/>
      <c r="D66" s="1141"/>
      <c r="E66" s="1142"/>
      <c r="F66" s="1142"/>
      <c r="G66" s="1232"/>
      <c r="H66" s="3192" t="str">
        <f t="shared" si="6"/>
        <v/>
      </c>
      <c r="I66" s="3193"/>
      <c r="J66" s="3194" t="str">
        <f t="shared" si="7"/>
        <v/>
      </c>
      <c r="K66" s="3193"/>
      <c r="L66" s="3194" t="str">
        <f t="shared" si="8"/>
        <v/>
      </c>
      <c r="M66" s="3195"/>
      <c r="N66" s="1146"/>
    </row>
    <row r="67" spans="1:14" ht="15" customHeight="1" x14ac:dyDescent="0.2">
      <c r="A67" s="2868"/>
      <c r="B67" s="1139"/>
      <c r="C67" s="1140"/>
      <c r="D67" s="1141"/>
      <c r="E67" s="1142"/>
      <c r="F67" s="1142"/>
      <c r="G67" s="1232"/>
      <c r="H67" s="3192" t="str">
        <f t="shared" si="6"/>
        <v/>
      </c>
      <c r="I67" s="3193"/>
      <c r="J67" s="3194" t="str">
        <f t="shared" si="7"/>
        <v/>
      </c>
      <c r="K67" s="3193"/>
      <c r="L67" s="3194" t="str">
        <f t="shared" si="8"/>
        <v/>
      </c>
      <c r="M67" s="3195"/>
      <c r="N67" s="1146"/>
    </row>
    <row r="68" spans="1:14" ht="15" customHeight="1" x14ac:dyDescent="0.2">
      <c r="A68" s="2868"/>
      <c r="B68" s="1139"/>
      <c r="C68" s="1140"/>
      <c r="D68" s="1141"/>
      <c r="E68" s="1142"/>
      <c r="F68" s="1142"/>
      <c r="G68" s="1232"/>
      <c r="H68" s="3192" t="str">
        <f t="shared" si="6"/>
        <v/>
      </c>
      <c r="I68" s="3193"/>
      <c r="J68" s="3194" t="str">
        <f t="shared" si="7"/>
        <v/>
      </c>
      <c r="K68" s="3193"/>
      <c r="L68" s="3194" t="str">
        <f t="shared" si="8"/>
        <v/>
      </c>
      <c r="M68" s="3195"/>
      <c r="N68" s="1146"/>
    </row>
    <row r="69" spans="1:14" ht="15" customHeight="1" x14ac:dyDescent="0.2">
      <c r="A69" s="2868"/>
      <c r="B69" s="1139"/>
      <c r="C69" s="1140"/>
      <c r="D69" s="1141"/>
      <c r="E69" s="1142"/>
      <c r="F69" s="1142"/>
      <c r="G69" s="1232"/>
      <c r="H69" s="3192" t="str">
        <f t="shared" si="6"/>
        <v/>
      </c>
      <c r="I69" s="3193"/>
      <c r="J69" s="3194" t="str">
        <f t="shared" si="7"/>
        <v/>
      </c>
      <c r="K69" s="3193"/>
      <c r="L69" s="3194" t="str">
        <f t="shared" si="8"/>
        <v/>
      </c>
      <c r="M69" s="3195"/>
      <c r="N69" s="1146"/>
    </row>
    <row r="70" spans="1:14" ht="15" customHeight="1" x14ac:dyDescent="0.2">
      <c r="A70" s="2868"/>
      <c r="B70" s="1139"/>
      <c r="C70" s="1140"/>
      <c r="D70" s="1141"/>
      <c r="E70" s="1142"/>
      <c r="F70" s="1142"/>
      <c r="G70" s="1232"/>
      <c r="H70" s="3192" t="str">
        <f t="shared" si="6"/>
        <v/>
      </c>
      <c r="I70" s="3193"/>
      <c r="J70" s="3194" t="str">
        <f t="shared" si="7"/>
        <v/>
      </c>
      <c r="K70" s="3193"/>
      <c r="L70" s="3194" t="str">
        <f t="shared" si="8"/>
        <v/>
      </c>
      <c r="M70" s="3195"/>
      <c r="N70" s="1146"/>
    </row>
    <row r="71" spans="1:14" ht="15" customHeight="1" x14ac:dyDescent="0.2">
      <c r="A71" s="2868"/>
      <c r="B71" s="1139"/>
      <c r="C71" s="1140"/>
      <c r="D71" s="1141"/>
      <c r="E71" s="1142"/>
      <c r="F71" s="1142"/>
      <c r="G71" s="1232"/>
      <c r="H71" s="3192" t="str">
        <f>IF(ISERROR(IF(OR(D71,G71)="", "", D71*G71)),"",IF(OR(D71,G71)="", "", D71*G71))</f>
        <v/>
      </c>
      <c r="I71" s="3193"/>
      <c r="J71" s="3194" t="str">
        <f>IF(ISERROR(IF(OR(E71,G71)="", "", E71*G71)),"",IF(OR(E71,G71)="", "", E71*G71))</f>
        <v/>
      </c>
      <c r="K71" s="3193"/>
      <c r="L71" s="3194" t="str">
        <f>IF(ISERROR(IF(OR(F71,G71)="", "", F71*G71)),"",IF(OR(F71,G71)="", "", F71*G71))</f>
        <v/>
      </c>
      <c r="M71" s="3195"/>
      <c r="N71" s="1146"/>
    </row>
    <row r="72" spans="1:14" ht="15" customHeight="1" x14ac:dyDescent="0.2">
      <c r="A72" s="2868"/>
      <c r="B72" s="1139"/>
      <c r="C72" s="1140"/>
      <c r="D72" s="1141"/>
      <c r="E72" s="1142"/>
      <c r="F72" s="1142"/>
      <c r="G72" s="1232"/>
      <c r="H72" s="3192" t="str">
        <f>IF(ISERROR(IF(OR(D72,G72)="", "", D72*G72)),"",IF(OR(D72,G72)="", "", D72*G72))</f>
        <v/>
      </c>
      <c r="I72" s="3193"/>
      <c r="J72" s="3194" t="str">
        <f>IF(ISERROR(IF(OR(E72,G72)="", "", E72*G72)),"",IF(OR(E72,G72)="", "", E72*G72))</f>
        <v/>
      </c>
      <c r="K72" s="3193"/>
      <c r="L72" s="3194" t="str">
        <f>IF(ISERROR(IF(OR(F72,G72)="", "", F72*G72)),"",IF(OR(F72,G72)="", "", F72*G72))</f>
        <v/>
      </c>
      <c r="M72" s="3195"/>
      <c r="N72" s="1146"/>
    </row>
    <row r="73" spans="1:14" ht="15" customHeight="1" x14ac:dyDescent="0.2">
      <c r="A73" s="2868"/>
      <c r="B73" s="1139"/>
      <c r="C73" s="1140"/>
      <c r="D73" s="1141"/>
      <c r="E73" s="1142"/>
      <c r="F73" s="1142"/>
      <c r="G73" s="1232"/>
      <c r="H73" s="3192" t="str">
        <f t="shared" si="6"/>
        <v/>
      </c>
      <c r="I73" s="3193"/>
      <c r="J73" s="3194" t="str">
        <f t="shared" si="7"/>
        <v/>
      </c>
      <c r="K73" s="3193"/>
      <c r="L73" s="3194" t="str">
        <f t="shared" si="8"/>
        <v/>
      </c>
      <c r="M73" s="3195"/>
      <c r="N73" s="1146"/>
    </row>
    <row r="74" spans="1:14" ht="15" customHeight="1" thickBot="1" x14ac:dyDescent="0.25">
      <c r="A74" s="2868"/>
      <c r="B74" s="1139"/>
      <c r="C74" s="1140"/>
      <c r="D74" s="1236"/>
      <c r="E74" s="1237"/>
      <c r="F74" s="1237"/>
      <c r="G74" s="1238"/>
      <c r="H74" s="3200" t="str">
        <f t="shared" si="6"/>
        <v/>
      </c>
      <c r="I74" s="3201"/>
      <c r="J74" s="3202" t="str">
        <f t="shared" si="7"/>
        <v/>
      </c>
      <c r="K74" s="3201"/>
      <c r="L74" s="3202" t="str">
        <f t="shared" si="8"/>
        <v/>
      </c>
      <c r="M74" s="3203"/>
      <c r="N74" s="1146"/>
    </row>
    <row r="75" spans="1:14" ht="15" customHeight="1" thickBot="1" x14ac:dyDescent="0.25">
      <c r="A75" s="2868"/>
      <c r="B75" s="2809" t="s">
        <v>706</v>
      </c>
      <c r="C75" s="2889"/>
      <c r="D75" s="2889"/>
      <c r="E75" s="2889"/>
      <c r="F75" s="2890"/>
      <c r="G75" s="1777">
        <f>SUM(G55:G74)</f>
        <v>0</v>
      </c>
      <c r="H75" s="1383" t="s">
        <v>828</v>
      </c>
      <c r="I75" s="1774">
        <f>SUM(H55:I74)</f>
        <v>0</v>
      </c>
      <c r="J75" s="1747" t="s">
        <v>829</v>
      </c>
      <c r="K75" s="1775">
        <f>SUM(J55:K74)</f>
        <v>0</v>
      </c>
      <c r="L75" s="1747" t="s">
        <v>830</v>
      </c>
      <c r="M75" s="1776">
        <f>SUM(L55:M74)</f>
        <v>0</v>
      </c>
      <c r="N75" s="1153"/>
    </row>
    <row r="76" spans="1:14" ht="15" customHeight="1" x14ac:dyDescent="0.2">
      <c r="A76" s="2868"/>
      <c r="B76" s="3204" t="s">
        <v>1265</v>
      </c>
      <c r="C76" s="3204"/>
      <c r="D76" s="3204"/>
      <c r="E76" s="3204"/>
      <c r="F76" s="3204"/>
      <c r="G76" s="3206" t="s">
        <v>720</v>
      </c>
      <c r="H76" s="2824" t="s">
        <v>831</v>
      </c>
      <c r="I76" s="2825"/>
      <c r="J76" s="2826" t="s">
        <v>832</v>
      </c>
      <c r="K76" s="2825"/>
      <c r="L76" s="2839" t="s">
        <v>833</v>
      </c>
      <c r="M76" s="2841"/>
      <c r="N76" s="1408"/>
    </row>
    <row r="77" spans="1:14" ht="15" customHeight="1" thickBot="1" x14ac:dyDescent="0.25">
      <c r="A77" s="2868"/>
      <c r="B77" s="3204"/>
      <c r="C77" s="3204"/>
      <c r="D77" s="3204"/>
      <c r="E77" s="3204"/>
      <c r="F77" s="3204"/>
      <c r="G77" s="3206"/>
      <c r="H77" s="1717" t="s">
        <v>796</v>
      </c>
      <c r="I77" s="1242">
        <f>I75*3.6</f>
        <v>0</v>
      </c>
      <c r="J77" s="1718" t="s">
        <v>799</v>
      </c>
      <c r="K77" s="1242">
        <f>K75*9.76</f>
        <v>0</v>
      </c>
      <c r="L77" s="1718" t="s">
        <v>800</v>
      </c>
      <c r="M77" s="1243">
        <f>M75*$N83</f>
        <v>0</v>
      </c>
      <c r="N77" s="1409"/>
    </row>
    <row r="78" spans="1:14" ht="15" customHeight="1" thickBot="1" x14ac:dyDescent="0.25">
      <c r="A78" s="2868"/>
      <c r="B78" s="3204"/>
      <c r="C78" s="3204"/>
      <c r="D78" s="3204"/>
      <c r="E78" s="3204"/>
      <c r="F78" s="3204"/>
      <c r="G78" s="3034"/>
      <c r="H78" s="3196" t="s">
        <v>731</v>
      </c>
      <c r="I78" s="3197"/>
      <c r="J78" s="1722"/>
      <c r="K78" s="1723" t="s">
        <v>834</v>
      </c>
      <c r="L78" s="3198">
        <f>SUM(K77,M77)</f>
        <v>0</v>
      </c>
      <c r="M78" s="3199"/>
      <c r="N78" s="1153"/>
    </row>
    <row r="79" spans="1:14" ht="15" customHeight="1" thickBot="1" x14ac:dyDescent="0.25">
      <c r="A79" s="2869"/>
      <c r="B79" s="3205"/>
      <c r="C79" s="3205"/>
      <c r="D79" s="3205"/>
      <c r="E79" s="3205"/>
      <c r="F79" s="3205"/>
      <c r="G79" s="3183" t="s">
        <v>835</v>
      </c>
      <c r="H79" s="3184"/>
      <c r="I79" s="3185"/>
      <c r="J79" s="1714"/>
      <c r="K79" s="1714" t="s">
        <v>836</v>
      </c>
      <c r="L79" s="3198">
        <f>IF(ISERROR(I77/L78),0,I77/L78)</f>
        <v>0</v>
      </c>
      <c r="M79" s="3199"/>
      <c r="N79" s="1153"/>
    </row>
    <row r="80" spans="1:14" ht="21.75" customHeight="1" thickBot="1" x14ac:dyDescent="0.25">
      <c r="A80" s="2862" t="s">
        <v>837</v>
      </c>
      <c r="B80" s="2863"/>
      <c r="C80" s="2863"/>
      <c r="D80" s="2863"/>
      <c r="E80" s="2863"/>
      <c r="F80" s="2863"/>
      <c r="G80" s="2864"/>
      <c r="H80" s="1719"/>
      <c r="I80" s="3150" t="s">
        <v>838</v>
      </c>
      <c r="J80" s="3150"/>
      <c r="K80" s="3150"/>
      <c r="L80" s="2962">
        <f>IF(ISERROR(1-(L45/L79)),0,1-(L45/L79))</f>
        <v>0</v>
      </c>
      <c r="M80" s="2963"/>
      <c r="N80" s="1153"/>
    </row>
    <row r="81" spans="1:14" ht="21.75" customHeight="1" thickBot="1" x14ac:dyDescent="0.25">
      <c r="A81" s="3221" t="s">
        <v>839</v>
      </c>
      <c r="B81" s="3222"/>
      <c r="C81" s="3222"/>
      <c r="D81" s="3222"/>
      <c r="E81" s="3222"/>
      <c r="F81" s="3222"/>
      <c r="G81" s="3223"/>
      <c r="H81" s="1724"/>
      <c r="I81" s="2892" t="s">
        <v>840</v>
      </c>
      <c r="J81" s="2892"/>
      <c r="K81" s="2892"/>
      <c r="L81" s="2962">
        <f>IF(G4="その他(上記用途区分以外)",K5/100*L47*L80,K4*L47*L80)</f>
        <v>0</v>
      </c>
      <c r="M81" s="2963"/>
      <c r="N81" s="1409"/>
    </row>
    <row r="82" spans="1:14" ht="15" customHeight="1" x14ac:dyDescent="0.2">
      <c r="A82" s="1126"/>
      <c r="B82" s="1126"/>
      <c r="C82" s="1126"/>
      <c r="D82" s="1126"/>
      <c r="E82" s="1126"/>
      <c r="F82" s="1126"/>
      <c r="G82" s="1126"/>
      <c r="H82" s="1126"/>
      <c r="I82" s="1126"/>
      <c r="J82" s="1126"/>
      <c r="K82" s="1126"/>
      <c r="L82" s="1126"/>
      <c r="M82" s="1126"/>
      <c r="N82" s="1126"/>
    </row>
    <row r="83" spans="1:14" ht="15.75" customHeight="1" x14ac:dyDescent="0.2">
      <c r="J83" s="2957" t="s">
        <v>1367</v>
      </c>
      <c r="K83" s="2957"/>
      <c r="M83" s="3219" t="s">
        <v>1366</v>
      </c>
      <c r="N83" s="3217"/>
    </row>
    <row r="84" spans="1:14" ht="15.75" customHeight="1" x14ac:dyDescent="0.2">
      <c r="J84" s="2957"/>
      <c r="K84" s="2957"/>
      <c r="M84" s="3220"/>
      <c r="N84" s="3218"/>
    </row>
  </sheetData>
  <sheetProtection algorithmName="SHA-512" hashValue="v0pAV+YP9j6W1jis+rE9KGns+qCe4eeoO1rVsho9ohZLcidvBdOsZkbujalSrnQh+eoa2i4kDi0NF2WlOlXUXQ==" saltValue="mJIiTP3B+aN+FPR3PDbMSg==" spinCount="100000" sheet="1" formatCells="0" formatColumns="0" formatRows="0" insertColumns="0" insertRows="0" deleteColumns="0" deleteRows="0" sort="0" autoFilter="0" pivotTables="0"/>
  <mergeCells count="228">
    <mergeCell ref="A2:B2"/>
    <mergeCell ref="C2:J2"/>
    <mergeCell ref="K2:N2"/>
    <mergeCell ref="A1:N1"/>
    <mergeCell ref="A4:F5"/>
    <mergeCell ref="J83:K84"/>
    <mergeCell ref="M49:M50"/>
    <mergeCell ref="N49:N50"/>
    <mergeCell ref="M83:M84"/>
    <mergeCell ref="N83:N84"/>
    <mergeCell ref="J76:K76"/>
    <mergeCell ref="L76:M76"/>
    <mergeCell ref="J57:K57"/>
    <mergeCell ref="L57:M57"/>
    <mergeCell ref="N52:N54"/>
    <mergeCell ref="J32:K32"/>
    <mergeCell ref="L32:M32"/>
    <mergeCell ref="L28:M28"/>
    <mergeCell ref="J12:K12"/>
    <mergeCell ref="L12:M12"/>
    <mergeCell ref="N7:N9"/>
    <mergeCell ref="A81:G81"/>
    <mergeCell ref="I81:K81"/>
    <mergeCell ref="L81:M81"/>
    <mergeCell ref="A80:G80"/>
    <mergeCell ref="I80:K80"/>
    <mergeCell ref="L80:M80"/>
    <mergeCell ref="J73:K73"/>
    <mergeCell ref="L73:M73"/>
    <mergeCell ref="H70:I70"/>
    <mergeCell ref="J70:K70"/>
    <mergeCell ref="L70:M70"/>
    <mergeCell ref="H71:I71"/>
    <mergeCell ref="J71:K71"/>
    <mergeCell ref="L71:M71"/>
    <mergeCell ref="L78:M78"/>
    <mergeCell ref="G79:I79"/>
    <mergeCell ref="L79:M79"/>
    <mergeCell ref="H74:I74"/>
    <mergeCell ref="J74:K74"/>
    <mergeCell ref="L74:M74"/>
    <mergeCell ref="B75:F75"/>
    <mergeCell ref="B76:F79"/>
    <mergeCell ref="G76:G78"/>
    <mergeCell ref="H76:I76"/>
    <mergeCell ref="A55:A79"/>
    <mergeCell ref="H55:I55"/>
    <mergeCell ref="J55:K55"/>
    <mergeCell ref="H68:I68"/>
    <mergeCell ref="J68:K68"/>
    <mergeCell ref="L68:M68"/>
    <mergeCell ref="H58:I58"/>
    <mergeCell ref="J58:K58"/>
    <mergeCell ref="L58:M58"/>
    <mergeCell ref="H59:I59"/>
    <mergeCell ref="J59:K59"/>
    <mergeCell ref="L59:M59"/>
    <mergeCell ref="J64:K64"/>
    <mergeCell ref="L64:M64"/>
    <mergeCell ref="H65:I65"/>
    <mergeCell ref="J65:K65"/>
    <mergeCell ref="L65:M65"/>
    <mergeCell ref="H62:I62"/>
    <mergeCell ref="J62:K62"/>
    <mergeCell ref="L62:M62"/>
    <mergeCell ref="H63:I63"/>
    <mergeCell ref="J63:K63"/>
    <mergeCell ref="L63:M63"/>
    <mergeCell ref="H60:I60"/>
    <mergeCell ref="J60:K60"/>
    <mergeCell ref="L55:M55"/>
    <mergeCell ref="H56:I56"/>
    <mergeCell ref="J56:K56"/>
    <mergeCell ref="L56:M56"/>
    <mergeCell ref="H57:I57"/>
    <mergeCell ref="H78:I78"/>
    <mergeCell ref="H72:I72"/>
    <mergeCell ref="J72:K72"/>
    <mergeCell ref="L72:M72"/>
    <mergeCell ref="H73:I73"/>
    <mergeCell ref="H69:I69"/>
    <mergeCell ref="J69:K69"/>
    <mergeCell ref="L69:M69"/>
    <mergeCell ref="L60:M60"/>
    <mergeCell ref="H61:I61"/>
    <mergeCell ref="J61:K61"/>
    <mergeCell ref="L61:M61"/>
    <mergeCell ref="H66:I66"/>
    <mergeCell ref="J66:K66"/>
    <mergeCell ref="L66:M66"/>
    <mergeCell ref="H67:I67"/>
    <mergeCell ref="J67:K67"/>
    <mergeCell ref="L67:M67"/>
    <mergeCell ref="H64:I64"/>
    <mergeCell ref="H52:I53"/>
    <mergeCell ref="J52:M52"/>
    <mergeCell ref="J53:K53"/>
    <mergeCell ref="L53:M53"/>
    <mergeCell ref="H54:I54"/>
    <mergeCell ref="J54:K54"/>
    <mergeCell ref="L54:M54"/>
    <mergeCell ref="A51:C51"/>
    <mergeCell ref="A52:A54"/>
    <mergeCell ref="B52:B54"/>
    <mergeCell ref="C52:C54"/>
    <mergeCell ref="D52:F52"/>
    <mergeCell ref="G52:G53"/>
    <mergeCell ref="A46:G46"/>
    <mergeCell ref="I46:K46"/>
    <mergeCell ref="L46:M46"/>
    <mergeCell ref="A47:G47"/>
    <mergeCell ref="I47:K47"/>
    <mergeCell ref="L47:M47"/>
    <mergeCell ref="J49:K50"/>
    <mergeCell ref="B41:F41"/>
    <mergeCell ref="B42:F45"/>
    <mergeCell ref="G42:G44"/>
    <mergeCell ref="H42:I42"/>
    <mergeCell ref="J42:K42"/>
    <mergeCell ref="L42:M42"/>
    <mergeCell ref="H44:I44"/>
    <mergeCell ref="L44:M44"/>
    <mergeCell ref="G45:I45"/>
    <mergeCell ref="L45:M45"/>
    <mergeCell ref="H40:I40"/>
    <mergeCell ref="J40:K40"/>
    <mergeCell ref="L40:M40"/>
    <mergeCell ref="H37:I37"/>
    <mergeCell ref="J37:K37"/>
    <mergeCell ref="L37:M37"/>
    <mergeCell ref="H38:I38"/>
    <mergeCell ref="J38:K38"/>
    <mergeCell ref="L38:M38"/>
    <mergeCell ref="H33:I33"/>
    <mergeCell ref="J33:K33"/>
    <mergeCell ref="L33:M33"/>
    <mergeCell ref="H34:I34"/>
    <mergeCell ref="J34:K34"/>
    <mergeCell ref="L34:M34"/>
    <mergeCell ref="H39:I39"/>
    <mergeCell ref="J39:K39"/>
    <mergeCell ref="L39:M39"/>
    <mergeCell ref="B25:F25"/>
    <mergeCell ref="A26:A45"/>
    <mergeCell ref="H26:I26"/>
    <mergeCell ref="J26:K26"/>
    <mergeCell ref="L26:M26"/>
    <mergeCell ref="H27:I27"/>
    <mergeCell ref="J27:K27"/>
    <mergeCell ref="L27:M27"/>
    <mergeCell ref="H28:I28"/>
    <mergeCell ref="J28:K28"/>
    <mergeCell ref="A10:A25"/>
    <mergeCell ref="H10:I10"/>
    <mergeCell ref="J10:K10"/>
    <mergeCell ref="L10:M10"/>
    <mergeCell ref="H11:I11"/>
    <mergeCell ref="J11:K11"/>
    <mergeCell ref="L11:M11"/>
    <mergeCell ref="H12:I12"/>
    <mergeCell ref="H35:I35"/>
    <mergeCell ref="J35:K35"/>
    <mergeCell ref="L35:M35"/>
    <mergeCell ref="H36:I36"/>
    <mergeCell ref="J36:K36"/>
    <mergeCell ref="L36:M36"/>
    <mergeCell ref="H31:I31"/>
    <mergeCell ref="J31:K31"/>
    <mergeCell ref="L31:M31"/>
    <mergeCell ref="H32:I32"/>
    <mergeCell ref="H23:I23"/>
    <mergeCell ref="J23:K23"/>
    <mergeCell ref="L23:M23"/>
    <mergeCell ref="H24:I24"/>
    <mergeCell ref="J24:K24"/>
    <mergeCell ref="L24:M24"/>
    <mergeCell ref="H29:I29"/>
    <mergeCell ref="J29:K29"/>
    <mergeCell ref="L29:M29"/>
    <mergeCell ref="H30:I30"/>
    <mergeCell ref="J30:K30"/>
    <mergeCell ref="L30:M30"/>
    <mergeCell ref="H21:I21"/>
    <mergeCell ref="J21:K21"/>
    <mergeCell ref="L21:M21"/>
    <mergeCell ref="H22:I22"/>
    <mergeCell ref="J22:K22"/>
    <mergeCell ref="L22:M22"/>
    <mergeCell ref="H19:I19"/>
    <mergeCell ref="J19:K19"/>
    <mergeCell ref="L19:M19"/>
    <mergeCell ref="H20:I20"/>
    <mergeCell ref="J20:K20"/>
    <mergeCell ref="L20:M20"/>
    <mergeCell ref="H17:I17"/>
    <mergeCell ref="J17:K17"/>
    <mergeCell ref="L17:M17"/>
    <mergeCell ref="H18:I18"/>
    <mergeCell ref="J18:K18"/>
    <mergeCell ref="L18:M18"/>
    <mergeCell ref="H15:I15"/>
    <mergeCell ref="J15:K15"/>
    <mergeCell ref="L15:M15"/>
    <mergeCell ref="H16:I16"/>
    <mergeCell ref="J16:K16"/>
    <mergeCell ref="L16:M16"/>
    <mergeCell ref="A6:C6"/>
    <mergeCell ref="J7:M7"/>
    <mergeCell ref="J8:K8"/>
    <mergeCell ref="L8:M8"/>
    <mergeCell ref="H9:I9"/>
    <mergeCell ref="J9:K9"/>
    <mergeCell ref="L9:M9"/>
    <mergeCell ref="A7:A9"/>
    <mergeCell ref="B7:B9"/>
    <mergeCell ref="C7:C9"/>
    <mergeCell ref="D7:F7"/>
    <mergeCell ref="G7:G8"/>
    <mergeCell ref="H7:I8"/>
    <mergeCell ref="G4:J4"/>
    <mergeCell ref="K4:L4"/>
    <mergeCell ref="G5:J5"/>
    <mergeCell ref="H13:I13"/>
    <mergeCell ref="J13:K13"/>
    <mergeCell ref="L13:M13"/>
    <mergeCell ref="H14:I14"/>
    <mergeCell ref="J14:K14"/>
    <mergeCell ref="L14:M14"/>
  </mergeCells>
  <phoneticPr fontId="2"/>
  <conditionalFormatting sqref="K5">
    <cfRule type="expression" dxfId="3" priority="1" stopIfTrue="1">
      <formula>G4="その他(上記用途区分以外)"</formula>
    </cfRule>
  </conditionalFormatting>
  <dataValidations disablePrompts="1" count="3">
    <dataValidation type="list" allowBlank="1" showInputMessage="1" showErrorMessage="1" sqref="G4:J4" xr:uid="{975335EB-AB01-436E-982F-A1931AC522C5}">
      <formula1>"物販店,飲食店,集会所,病院,ホテル,その他(上記用途区分以外)"</formula1>
    </dataValidation>
    <dataValidation type="list" allowBlank="1" showInputMessage="1" showErrorMessage="1" sqref="F53 F8" xr:uid="{14D429C6-CB85-414C-A9ED-3CA7E7ED33D7}">
      <formula1>"灯油,重油,ガス"</formula1>
    </dataValidation>
    <dataValidation type="list" allowBlank="1" showInputMessage="1" showErrorMessage="1" sqref="F9 F54" xr:uid="{DE2DF3BA-2508-4B3F-9FFA-91C3EB850C89}">
      <formula1>"ｍ3/h kg/h,kcal,kW,ℓ"</formula1>
    </dataValidation>
  </dataValidations>
  <printOptions horizontalCentered="1"/>
  <pageMargins left="0.78740157480314965" right="0.39370078740157483" top="0.59055118110236227" bottom="0.59055118110236227" header="0.39370078740157483" footer="0"/>
  <pageSetup paperSize="9" scale="59" fitToWidth="0" fitToHeight="0" orientation="portrait" r:id="rId1"/>
  <headerFooter alignWithMargins="0">
    <oddHeader>&amp;R&amp;14参考様式１－５⑤</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9DF4-E07A-4A98-9496-1559C062345B}">
  <sheetPr>
    <tabColor rgb="FF99FF99"/>
  </sheetPr>
  <dimension ref="A1:AK161"/>
  <sheetViews>
    <sheetView showGridLines="0" view="pageBreakPreview" zoomScale="70" zoomScaleNormal="80" zoomScaleSheetLayoutView="70" zoomScalePageLayoutView="85" workbookViewId="0">
      <selection sqref="A1:N1"/>
    </sheetView>
  </sheetViews>
  <sheetFormatPr defaultColWidth="9.59765625" defaultRowHeight="11" x14ac:dyDescent="0.2"/>
  <cols>
    <col min="1" max="2" width="8" style="1126" customWidth="1"/>
    <col min="3" max="3" width="7" style="1126" customWidth="1"/>
    <col min="4" max="4" width="9" style="1126" customWidth="1"/>
    <col min="5" max="5" width="17.69921875" style="1126" customWidth="1"/>
    <col min="6" max="6" width="7.3984375" style="1126" customWidth="1"/>
    <col min="7" max="7" width="9.69921875" style="1126" customWidth="1"/>
    <col min="8" max="8" width="3.59765625" style="1126" customWidth="1"/>
    <col min="9" max="9" width="10.09765625" style="1126" customWidth="1"/>
    <col min="10" max="10" width="17.09765625" style="1126" customWidth="1"/>
    <col min="11" max="11" width="2.69921875" style="1126" customWidth="1"/>
    <col min="12" max="12" width="22.69921875" style="1126" customWidth="1"/>
    <col min="13" max="13" width="7.09765625" style="1126" customWidth="1"/>
    <col min="14" max="14" width="2.69921875" style="1126" customWidth="1"/>
    <col min="15" max="16" width="10.09765625" style="1126" customWidth="1"/>
    <col min="17" max="17" width="4.09765625" style="1126" customWidth="1"/>
    <col min="18" max="29" width="9.59765625" style="1126"/>
    <col min="30" max="30" width="18.59765625" style="1126" customWidth="1"/>
    <col min="31" max="34" width="0" style="1126" hidden="1" customWidth="1"/>
    <col min="35" max="36" width="9.59765625" style="1126" hidden="1" customWidth="1"/>
    <col min="37" max="37" width="2.3984375" style="1126" hidden="1" customWidth="1"/>
    <col min="38" max="16384" width="9.59765625" style="1126"/>
  </cols>
  <sheetData>
    <row r="1" spans="1:24" s="293" customFormat="1" ht="25" customHeight="1" thickBot="1" x14ac:dyDescent="0.25">
      <c r="A1" s="3155" t="s">
        <v>1674</v>
      </c>
      <c r="B1" s="3155"/>
      <c r="C1" s="3155"/>
      <c r="D1" s="3155"/>
      <c r="E1" s="3155"/>
      <c r="F1" s="3155"/>
      <c r="G1" s="3155"/>
      <c r="H1" s="3155"/>
      <c r="I1" s="3155"/>
      <c r="J1" s="3155"/>
      <c r="K1" s="3155"/>
      <c r="L1" s="3240"/>
      <c r="M1" s="3240"/>
      <c r="N1" s="3240"/>
      <c r="O1" s="1677"/>
      <c r="P1" s="1677"/>
      <c r="Q1" s="1677"/>
      <c r="R1" s="1677"/>
      <c r="S1" s="1677"/>
      <c r="T1" s="1677"/>
      <c r="U1" s="1677"/>
      <c r="V1" s="1677"/>
      <c r="W1" s="1677"/>
      <c r="X1" s="1677"/>
    </row>
    <row r="2" spans="1:24" s="293" customFormat="1" ht="30" customHeight="1" thickBot="1" x14ac:dyDescent="0.25">
      <c r="A2" s="3153" t="s">
        <v>417</v>
      </c>
      <c r="B2" s="3154"/>
      <c r="C2" s="3154"/>
      <c r="D2" s="2953" t="str">
        <f>IF('参考様式1-1'!D3="","",'参考様式1-1'!D3)</f>
        <v/>
      </c>
      <c r="E2" s="2954"/>
      <c r="F2" s="2954"/>
      <c r="G2" s="2954"/>
      <c r="H2" s="2954"/>
      <c r="I2" s="2954"/>
      <c r="J2" s="2954"/>
      <c r="K2" s="2955"/>
      <c r="L2" s="2950" t="str">
        <f>'参考様式1-1'!M3</f>
        <v>○棟目／計○棟</v>
      </c>
      <c r="M2" s="2951"/>
      <c r="N2" s="2951"/>
      <c r="O2" s="2952"/>
      <c r="P2" s="331"/>
      <c r="Q2" s="331"/>
      <c r="R2" s="331"/>
      <c r="S2" s="331"/>
      <c r="T2" s="331"/>
      <c r="U2" s="331"/>
      <c r="V2" s="331"/>
      <c r="W2" s="331"/>
      <c r="X2" s="331"/>
    </row>
    <row r="3" spans="1:24" ht="14.25" customHeight="1" thickBot="1" x14ac:dyDescent="0.25">
      <c r="A3" s="1124"/>
      <c r="B3" s="1382"/>
      <c r="C3" s="1124"/>
      <c r="D3" s="1124"/>
      <c r="E3" s="1382"/>
      <c r="F3" s="1124"/>
      <c r="G3" s="1124"/>
      <c r="H3" s="1124"/>
      <c r="I3" s="1124"/>
      <c r="J3" s="1382"/>
      <c r="K3" s="1382"/>
      <c r="L3" s="1410"/>
      <c r="M3" s="1412"/>
      <c r="N3" s="1411"/>
    </row>
    <row r="4" spans="1:24" ht="14.25" customHeight="1" thickBot="1" x14ac:dyDescent="0.25">
      <c r="A4" s="3209" t="s">
        <v>551</v>
      </c>
      <c r="B4" s="3210"/>
      <c r="C4" s="3210"/>
      <c r="D4" s="3210"/>
      <c r="E4" s="3211"/>
      <c r="F4" s="3243" t="s">
        <v>681</v>
      </c>
      <c r="G4" s="3244"/>
      <c r="H4" s="3244"/>
      <c r="I4" s="3245"/>
      <c r="J4" s="3241">
        <f>IF(F4="事務所",0.2,IF(OR(F4="学校",F4="物販店",F4="飲食店",F4="集会所"),0.25,IF(F4="病院",0.1,IF(F4="ホテル",0.1,"-"))))</f>
        <v>0.2</v>
      </c>
      <c r="K4" s="3242"/>
      <c r="L4" s="1410"/>
      <c r="M4" s="1412"/>
      <c r="N4" s="1411"/>
    </row>
    <row r="5" spans="1:24" ht="14.25" customHeight="1" thickBot="1" x14ac:dyDescent="0.25">
      <c r="A5" s="3212"/>
      <c r="B5" s="3213"/>
      <c r="C5" s="3213"/>
      <c r="D5" s="3213"/>
      <c r="E5" s="3214"/>
      <c r="F5" s="2757" t="s">
        <v>1675</v>
      </c>
      <c r="G5" s="2758"/>
      <c r="H5" s="2758"/>
      <c r="I5" s="2759"/>
      <c r="J5" s="1675"/>
      <c r="K5" s="1210" t="s">
        <v>601</v>
      </c>
      <c r="L5" s="1410"/>
      <c r="M5" s="1412"/>
      <c r="N5" s="1411"/>
    </row>
    <row r="6" spans="1:24" ht="12" customHeight="1" thickBot="1" x14ac:dyDescent="0.25"/>
    <row r="7" spans="1:24" ht="15" customHeight="1" thickBot="1" x14ac:dyDescent="0.25">
      <c r="A7" s="1822"/>
      <c r="B7" s="1822"/>
      <c r="C7" s="1384" t="s">
        <v>841</v>
      </c>
      <c r="D7" s="1390" t="s">
        <v>687</v>
      </c>
      <c r="E7" s="1390" t="s">
        <v>842</v>
      </c>
      <c r="F7" s="1390" t="s">
        <v>690</v>
      </c>
      <c r="G7" s="1390" t="s">
        <v>843</v>
      </c>
      <c r="H7" s="2958" t="s">
        <v>844</v>
      </c>
      <c r="I7" s="2994"/>
      <c r="J7" s="2958" t="s">
        <v>845</v>
      </c>
      <c r="K7" s="2959"/>
      <c r="L7" s="2959"/>
      <c r="M7" s="2959"/>
      <c r="N7" s="2959"/>
      <c r="O7" s="2994"/>
    </row>
    <row r="8" spans="1:24" ht="15" customHeight="1" x14ac:dyDescent="0.2">
      <c r="A8" s="1823"/>
      <c r="B8" s="1823"/>
      <c r="C8" s="1244"/>
      <c r="D8" s="1245"/>
      <c r="E8" s="1413"/>
      <c r="F8" s="1249"/>
      <c r="G8" s="1444"/>
      <c r="H8" s="1825"/>
      <c r="I8" s="1826" t="str">
        <f>IF(ISERROR(IF(OR(F8,G8)="", "", F8*G8)),"",IF(OR(F8,G8)="", "", F8*G8))</f>
        <v/>
      </c>
      <c r="J8" s="3227"/>
      <c r="K8" s="3228"/>
      <c r="L8" s="3228"/>
      <c r="M8" s="3228"/>
      <c r="N8" s="3228"/>
      <c r="O8" s="3229"/>
    </row>
    <row r="9" spans="1:24" ht="15" customHeight="1" x14ac:dyDescent="0.2">
      <c r="A9" s="1823"/>
      <c r="B9" s="1823"/>
      <c r="C9" s="1247"/>
      <c r="D9" s="1248"/>
      <c r="E9" s="1414"/>
      <c r="F9" s="1249"/>
      <c r="G9" s="1142"/>
      <c r="H9" s="1827"/>
      <c r="I9" s="1828" t="str">
        <f>IF(ISERROR(IF(OR(F9,G9)="", "", F9*G9)),"",IF(OR(F9,G9)="", "", F9*G9))</f>
        <v/>
      </c>
      <c r="J9" s="3224"/>
      <c r="K9" s="3225"/>
      <c r="L9" s="3225"/>
      <c r="M9" s="3225"/>
      <c r="N9" s="3225"/>
      <c r="O9" s="3226"/>
    </row>
    <row r="10" spans="1:24" ht="15" customHeight="1" x14ac:dyDescent="0.2">
      <c r="A10" s="1823"/>
      <c r="B10" s="1823"/>
      <c r="C10" s="1247"/>
      <c r="D10" s="1248"/>
      <c r="E10" s="1414"/>
      <c r="F10" s="1249"/>
      <c r="G10" s="1142"/>
      <c r="H10" s="1827"/>
      <c r="I10" s="1828" t="str">
        <f t="shared" ref="I10:I33" si="0">IF(ISERROR(IF(OR(F10,G10)="", "", F10*G10)),"",IF(OR(F10,G10)="", "", F10*G10))</f>
        <v/>
      </c>
      <c r="J10" s="3224"/>
      <c r="K10" s="3225"/>
      <c r="L10" s="3225"/>
      <c r="M10" s="3225"/>
      <c r="N10" s="3225"/>
      <c r="O10" s="3226"/>
    </row>
    <row r="11" spans="1:24" ht="15" customHeight="1" x14ac:dyDescent="0.2">
      <c r="A11" s="1823"/>
      <c r="B11" s="1823"/>
      <c r="C11" s="1247"/>
      <c r="D11" s="1248"/>
      <c r="E11" s="1414"/>
      <c r="F11" s="1249"/>
      <c r="G11" s="1142"/>
      <c r="H11" s="1827"/>
      <c r="I11" s="1828" t="str">
        <f t="shared" si="0"/>
        <v/>
      </c>
      <c r="J11" s="3224"/>
      <c r="K11" s="3225"/>
      <c r="L11" s="3225"/>
      <c r="M11" s="3225"/>
      <c r="N11" s="3225"/>
      <c r="O11" s="3226"/>
    </row>
    <row r="12" spans="1:24" ht="15" customHeight="1" x14ac:dyDescent="0.2">
      <c r="A12" s="1823"/>
      <c r="B12" s="1823"/>
      <c r="C12" s="1247"/>
      <c r="D12" s="1248"/>
      <c r="E12" s="1414"/>
      <c r="F12" s="1249"/>
      <c r="G12" s="1142"/>
      <c r="H12" s="1827"/>
      <c r="I12" s="1828" t="str">
        <f t="shared" si="0"/>
        <v/>
      </c>
      <c r="J12" s="3224"/>
      <c r="K12" s="3225"/>
      <c r="L12" s="3225"/>
      <c r="M12" s="3225"/>
      <c r="N12" s="3225"/>
      <c r="O12" s="3226"/>
    </row>
    <row r="13" spans="1:24" ht="15" customHeight="1" x14ac:dyDescent="0.2">
      <c r="A13" s="1823"/>
      <c r="B13" s="1823"/>
      <c r="C13" s="1247"/>
      <c r="D13" s="1248"/>
      <c r="E13" s="1414"/>
      <c r="F13" s="1249"/>
      <c r="G13" s="1142"/>
      <c r="H13" s="1827"/>
      <c r="I13" s="1828" t="str">
        <f t="shared" si="0"/>
        <v/>
      </c>
      <c r="J13" s="3224"/>
      <c r="K13" s="3225"/>
      <c r="L13" s="3225"/>
      <c r="M13" s="3225"/>
      <c r="N13" s="3225"/>
      <c r="O13" s="3226"/>
    </row>
    <row r="14" spans="1:24" ht="15" customHeight="1" x14ac:dyDescent="0.2">
      <c r="A14" s="1823"/>
      <c r="B14" s="1823"/>
      <c r="C14" s="1247"/>
      <c r="D14" s="1248"/>
      <c r="E14" s="1414"/>
      <c r="F14" s="1249"/>
      <c r="G14" s="1142"/>
      <c r="H14" s="1827"/>
      <c r="I14" s="1828" t="str">
        <f t="shared" si="0"/>
        <v/>
      </c>
      <c r="J14" s="3224"/>
      <c r="K14" s="3225"/>
      <c r="L14" s="3225"/>
      <c r="M14" s="3225"/>
      <c r="N14" s="3225"/>
      <c r="O14" s="3226"/>
    </row>
    <row r="15" spans="1:24" ht="15" customHeight="1" x14ac:dyDescent="0.2">
      <c r="A15" s="1823"/>
      <c r="B15" s="1823"/>
      <c r="C15" s="1247"/>
      <c r="D15" s="1248"/>
      <c r="E15" s="1414"/>
      <c r="F15" s="1249"/>
      <c r="G15" s="1142"/>
      <c r="H15" s="1827"/>
      <c r="I15" s="1828" t="str">
        <f t="shared" si="0"/>
        <v/>
      </c>
      <c r="J15" s="3224"/>
      <c r="K15" s="3225"/>
      <c r="L15" s="3225"/>
      <c r="M15" s="3225"/>
      <c r="N15" s="3225"/>
      <c r="O15" s="3226"/>
    </row>
    <row r="16" spans="1:24" ht="15" customHeight="1" x14ac:dyDescent="0.2">
      <c r="A16" s="1823"/>
      <c r="B16" s="1823"/>
      <c r="C16" s="1247"/>
      <c r="D16" s="1248"/>
      <c r="E16" s="1414"/>
      <c r="F16" s="1249"/>
      <c r="G16" s="1142"/>
      <c r="H16" s="1827"/>
      <c r="I16" s="1828" t="str">
        <f t="shared" si="0"/>
        <v/>
      </c>
      <c r="J16" s="3224"/>
      <c r="K16" s="3225"/>
      <c r="L16" s="3225"/>
      <c r="M16" s="3225"/>
      <c r="N16" s="3225"/>
      <c r="O16" s="3226"/>
    </row>
    <row r="17" spans="1:15" ht="15" customHeight="1" x14ac:dyDescent="0.2">
      <c r="A17" s="1823"/>
      <c r="B17" s="1823"/>
      <c r="C17" s="1247"/>
      <c r="D17" s="1248"/>
      <c r="E17" s="1414"/>
      <c r="F17" s="1249"/>
      <c r="G17" s="1142"/>
      <c r="H17" s="1827"/>
      <c r="I17" s="1828" t="str">
        <f t="shared" si="0"/>
        <v/>
      </c>
      <c r="J17" s="3224"/>
      <c r="K17" s="3225"/>
      <c r="L17" s="3225"/>
      <c r="M17" s="3225"/>
      <c r="N17" s="3225"/>
      <c r="O17" s="3226"/>
    </row>
    <row r="18" spans="1:15" ht="15" customHeight="1" x14ac:dyDescent="0.2">
      <c r="A18" s="1823"/>
      <c r="B18" s="1823"/>
      <c r="C18" s="1247"/>
      <c r="D18" s="1248"/>
      <c r="E18" s="1414"/>
      <c r="F18" s="1249"/>
      <c r="G18" s="1142"/>
      <c r="H18" s="1827"/>
      <c r="I18" s="1828" t="str">
        <f t="shared" si="0"/>
        <v/>
      </c>
      <c r="J18" s="3224"/>
      <c r="K18" s="3225"/>
      <c r="L18" s="3225"/>
      <c r="M18" s="3225"/>
      <c r="N18" s="3225"/>
      <c r="O18" s="3226"/>
    </row>
    <row r="19" spans="1:15" ht="15" customHeight="1" x14ac:dyDescent="0.2">
      <c r="A19" s="1823"/>
      <c r="B19" s="1823" t="s">
        <v>1689</v>
      </c>
      <c r="C19" s="1247"/>
      <c r="D19" s="1248"/>
      <c r="E19" s="1414"/>
      <c r="F19" s="1249"/>
      <c r="G19" s="1142"/>
      <c r="H19" s="1827"/>
      <c r="I19" s="1828" t="str">
        <f t="shared" si="0"/>
        <v/>
      </c>
      <c r="J19" s="3224"/>
      <c r="K19" s="3225"/>
      <c r="L19" s="3225"/>
      <c r="M19" s="3225"/>
      <c r="N19" s="3225"/>
      <c r="O19" s="3226"/>
    </row>
    <row r="20" spans="1:15" ht="15" customHeight="1" x14ac:dyDescent="0.2">
      <c r="A20" s="1823"/>
      <c r="B20" s="1823" t="s">
        <v>1690</v>
      </c>
      <c r="C20" s="1247"/>
      <c r="D20" s="1248"/>
      <c r="E20" s="1414"/>
      <c r="F20" s="1249"/>
      <c r="G20" s="1142"/>
      <c r="H20" s="1827"/>
      <c r="I20" s="1828" t="str">
        <f t="shared" si="0"/>
        <v/>
      </c>
      <c r="J20" s="3224"/>
      <c r="K20" s="3225"/>
      <c r="L20" s="3225"/>
      <c r="M20" s="3225"/>
      <c r="N20" s="3225"/>
      <c r="O20" s="3226"/>
    </row>
    <row r="21" spans="1:15" ht="15" customHeight="1" x14ac:dyDescent="0.2">
      <c r="A21" s="1823"/>
      <c r="B21" s="1823" t="s">
        <v>1691</v>
      </c>
      <c r="C21" s="1247"/>
      <c r="D21" s="1248"/>
      <c r="E21" s="1414"/>
      <c r="F21" s="1249"/>
      <c r="G21" s="1142"/>
      <c r="H21" s="1827"/>
      <c r="I21" s="1828" t="str">
        <f t="shared" si="0"/>
        <v/>
      </c>
      <c r="J21" s="3224"/>
      <c r="K21" s="3225"/>
      <c r="L21" s="3225"/>
      <c r="M21" s="3225"/>
      <c r="N21" s="3225"/>
      <c r="O21" s="3226"/>
    </row>
    <row r="22" spans="1:15" ht="15" customHeight="1" x14ac:dyDescent="0.2">
      <c r="A22" s="1823"/>
      <c r="B22" s="1823" t="s">
        <v>1692</v>
      </c>
      <c r="C22" s="1247"/>
      <c r="D22" s="1248"/>
      <c r="E22" s="1414"/>
      <c r="F22" s="1249"/>
      <c r="G22" s="1142"/>
      <c r="H22" s="1827"/>
      <c r="I22" s="1828" t="str">
        <f t="shared" si="0"/>
        <v/>
      </c>
      <c r="J22" s="3224"/>
      <c r="K22" s="3225"/>
      <c r="L22" s="3225"/>
      <c r="M22" s="3225"/>
      <c r="N22" s="3225"/>
      <c r="O22" s="3226"/>
    </row>
    <row r="23" spans="1:15" ht="15" customHeight="1" x14ac:dyDescent="0.2">
      <c r="A23" s="1823"/>
      <c r="B23" s="1823" t="s">
        <v>1693</v>
      </c>
      <c r="C23" s="1247"/>
      <c r="D23" s="1248"/>
      <c r="E23" s="1414"/>
      <c r="F23" s="1249"/>
      <c r="G23" s="1142"/>
      <c r="H23" s="1827"/>
      <c r="I23" s="1828" t="str">
        <f t="shared" si="0"/>
        <v/>
      </c>
      <c r="J23" s="3224"/>
      <c r="K23" s="3225"/>
      <c r="L23" s="3225"/>
      <c r="M23" s="3225"/>
      <c r="N23" s="3225"/>
      <c r="O23" s="3226"/>
    </row>
    <row r="24" spans="1:15" ht="15" customHeight="1" x14ac:dyDescent="0.2">
      <c r="A24" s="1823"/>
      <c r="B24" s="1823"/>
      <c r="C24" s="1247"/>
      <c r="D24" s="1248"/>
      <c r="E24" s="1414"/>
      <c r="F24" s="1249"/>
      <c r="G24" s="1142"/>
      <c r="H24" s="1827"/>
      <c r="I24" s="1828" t="str">
        <f t="shared" si="0"/>
        <v/>
      </c>
      <c r="J24" s="3224"/>
      <c r="K24" s="3225"/>
      <c r="L24" s="3225"/>
      <c r="M24" s="3225"/>
      <c r="N24" s="3225"/>
      <c r="O24" s="3226"/>
    </row>
    <row r="25" spans="1:15" ht="15" customHeight="1" x14ac:dyDescent="0.2">
      <c r="A25" s="1823"/>
      <c r="B25" s="1823"/>
      <c r="C25" s="1247"/>
      <c r="D25" s="1248"/>
      <c r="E25" s="1414"/>
      <c r="F25" s="1249"/>
      <c r="G25" s="1142"/>
      <c r="H25" s="1827"/>
      <c r="I25" s="1828" t="str">
        <f t="shared" si="0"/>
        <v/>
      </c>
      <c r="J25" s="3224"/>
      <c r="K25" s="3225"/>
      <c r="L25" s="3225"/>
      <c r="M25" s="3225"/>
      <c r="N25" s="3225"/>
      <c r="O25" s="3226"/>
    </row>
    <row r="26" spans="1:15" ht="15" customHeight="1" x14ac:dyDescent="0.2">
      <c r="A26" s="1823"/>
      <c r="B26" s="1823"/>
      <c r="C26" s="1247"/>
      <c r="D26" s="1248"/>
      <c r="E26" s="1414"/>
      <c r="F26" s="1249"/>
      <c r="G26" s="1142"/>
      <c r="H26" s="1827"/>
      <c r="I26" s="1828" t="str">
        <f t="shared" si="0"/>
        <v/>
      </c>
      <c r="J26" s="3224"/>
      <c r="K26" s="3225"/>
      <c r="L26" s="3225"/>
      <c r="M26" s="3225"/>
      <c r="N26" s="3225"/>
      <c r="O26" s="3226"/>
    </row>
    <row r="27" spans="1:15" ht="15" customHeight="1" x14ac:dyDescent="0.2">
      <c r="A27" s="1823"/>
      <c r="B27" s="1823"/>
      <c r="C27" s="1247"/>
      <c r="D27" s="1248"/>
      <c r="E27" s="1414"/>
      <c r="F27" s="1249"/>
      <c r="G27" s="1142"/>
      <c r="H27" s="1827"/>
      <c r="I27" s="1828" t="str">
        <f t="shared" si="0"/>
        <v/>
      </c>
      <c r="J27" s="3224"/>
      <c r="K27" s="3225"/>
      <c r="L27" s="3225"/>
      <c r="M27" s="3225"/>
      <c r="N27" s="3225"/>
      <c r="O27" s="3226"/>
    </row>
    <row r="28" spans="1:15" ht="15" customHeight="1" x14ac:dyDescent="0.2">
      <c r="A28" s="1823"/>
      <c r="B28" s="1823"/>
      <c r="C28" s="1247"/>
      <c r="D28" s="1248"/>
      <c r="E28" s="1414"/>
      <c r="F28" s="1249"/>
      <c r="G28" s="1142"/>
      <c r="H28" s="1827"/>
      <c r="I28" s="1828" t="str">
        <f t="shared" si="0"/>
        <v/>
      </c>
      <c r="J28" s="3224"/>
      <c r="K28" s="3225"/>
      <c r="L28" s="3225"/>
      <c r="M28" s="3225"/>
      <c r="N28" s="3225"/>
      <c r="O28" s="3226"/>
    </row>
    <row r="29" spans="1:15" ht="15" customHeight="1" x14ac:dyDescent="0.2">
      <c r="A29" s="1823"/>
      <c r="B29" s="1823"/>
      <c r="C29" s="1247"/>
      <c r="D29" s="1248"/>
      <c r="E29" s="1414"/>
      <c r="F29" s="1249"/>
      <c r="G29" s="1142"/>
      <c r="H29" s="1827"/>
      <c r="I29" s="1828" t="str">
        <f t="shared" si="0"/>
        <v/>
      </c>
      <c r="J29" s="3224"/>
      <c r="K29" s="3225"/>
      <c r="L29" s="3225"/>
      <c r="M29" s="3225"/>
      <c r="N29" s="3225"/>
      <c r="O29" s="3226"/>
    </row>
    <row r="30" spans="1:15" ht="15" customHeight="1" x14ac:dyDescent="0.2">
      <c r="A30" s="1823"/>
      <c r="B30" s="1823"/>
      <c r="C30" s="1247"/>
      <c r="D30" s="1248"/>
      <c r="E30" s="1414"/>
      <c r="F30" s="1249"/>
      <c r="G30" s="1142"/>
      <c r="H30" s="1827"/>
      <c r="I30" s="1828" t="str">
        <f t="shared" si="0"/>
        <v/>
      </c>
      <c r="J30" s="3224"/>
      <c r="K30" s="3225"/>
      <c r="L30" s="3225"/>
      <c r="M30" s="3225"/>
      <c r="N30" s="3225"/>
      <c r="O30" s="3226"/>
    </row>
    <row r="31" spans="1:15" ht="15" customHeight="1" x14ac:dyDescent="0.2">
      <c r="A31" s="1823"/>
      <c r="B31" s="1823"/>
      <c r="C31" s="1247"/>
      <c r="D31" s="1248"/>
      <c r="E31" s="1414"/>
      <c r="F31" s="1249"/>
      <c r="G31" s="1142"/>
      <c r="H31" s="1827"/>
      <c r="I31" s="1828" t="str">
        <f t="shared" si="0"/>
        <v/>
      </c>
      <c r="J31" s="3224"/>
      <c r="K31" s="3225"/>
      <c r="L31" s="3225"/>
      <c r="M31" s="3225"/>
      <c r="N31" s="3225"/>
      <c r="O31" s="3226"/>
    </row>
    <row r="32" spans="1:15" ht="15" customHeight="1" x14ac:dyDescent="0.2">
      <c r="A32" s="1823"/>
      <c r="B32" s="1823"/>
      <c r="C32" s="1247"/>
      <c r="D32" s="1248"/>
      <c r="E32" s="1414"/>
      <c r="F32" s="1249"/>
      <c r="G32" s="1142"/>
      <c r="H32" s="1827"/>
      <c r="I32" s="1828" t="str">
        <f t="shared" si="0"/>
        <v/>
      </c>
      <c r="J32" s="3224"/>
      <c r="K32" s="3225"/>
      <c r="L32" s="3225"/>
      <c r="M32" s="3225"/>
      <c r="N32" s="3225"/>
      <c r="O32" s="3226"/>
    </row>
    <row r="33" spans="1:15" ht="15" customHeight="1" x14ac:dyDescent="0.2">
      <c r="A33" s="1823"/>
      <c r="B33" s="1823"/>
      <c r="C33" s="1247"/>
      <c r="D33" s="1248"/>
      <c r="E33" s="1414"/>
      <c r="F33" s="1249"/>
      <c r="G33" s="1142"/>
      <c r="H33" s="1827"/>
      <c r="I33" s="1828" t="str">
        <f t="shared" si="0"/>
        <v/>
      </c>
      <c r="J33" s="3224"/>
      <c r="K33" s="3225"/>
      <c r="L33" s="3225"/>
      <c r="M33" s="3225"/>
      <c r="N33" s="3225"/>
      <c r="O33" s="3226"/>
    </row>
    <row r="34" spans="1:15" ht="15" customHeight="1" thickBot="1" x14ac:dyDescent="0.25">
      <c r="A34" s="1823"/>
      <c r="B34" s="1823"/>
      <c r="C34" s="1250"/>
      <c r="D34" s="1251"/>
      <c r="E34" s="1415"/>
      <c r="F34" s="1252"/>
      <c r="G34" s="1234"/>
      <c r="H34" s="1829"/>
      <c r="I34" s="1830" t="str">
        <f>IF(ISERROR(IF(OR(F34,G34)="", "", F34*G34)),"",IF(OR(F34,G34)="", "", F34*G34))</f>
        <v/>
      </c>
      <c r="J34" s="3230"/>
      <c r="K34" s="3231"/>
      <c r="L34" s="3231"/>
      <c r="M34" s="3231"/>
      <c r="N34" s="3231"/>
      <c r="O34" s="3232"/>
    </row>
    <row r="35" spans="1:15" ht="15" customHeight="1" thickBot="1" x14ac:dyDescent="0.25">
      <c r="A35" s="1823"/>
      <c r="B35" s="1824"/>
      <c r="C35" s="3233" t="s">
        <v>301</v>
      </c>
      <c r="D35" s="3234"/>
      <c r="E35" s="3235"/>
      <c r="F35" s="1777">
        <f>SUM(F8:F34)</f>
        <v>0</v>
      </c>
      <c r="G35" s="1780">
        <f>SUM(G8:G34)</f>
        <v>0</v>
      </c>
      <c r="H35" s="1778"/>
      <c r="I35" s="1779">
        <f>SUM(H8:I34)</f>
        <v>0</v>
      </c>
      <c r="J35" s="2958"/>
      <c r="K35" s="2959"/>
      <c r="L35" s="2959"/>
      <c r="M35" s="2959"/>
      <c r="N35" s="2959"/>
      <c r="O35" s="2994"/>
    </row>
    <row r="36" spans="1:15" ht="15" customHeight="1" thickBot="1" x14ac:dyDescent="0.25">
      <c r="A36" s="1823"/>
      <c r="B36" s="1822"/>
      <c r="C36" s="1390" t="s">
        <v>841</v>
      </c>
      <c r="D36" s="1390" t="s">
        <v>687</v>
      </c>
      <c r="E36" s="1390" t="s">
        <v>842</v>
      </c>
      <c r="F36" s="1390" t="s">
        <v>690</v>
      </c>
      <c r="G36" s="1390" t="s">
        <v>843</v>
      </c>
      <c r="H36" s="2958" t="s">
        <v>844</v>
      </c>
      <c r="I36" s="2994"/>
      <c r="J36" s="2958" t="s">
        <v>845</v>
      </c>
      <c r="K36" s="2959"/>
      <c r="L36" s="2959"/>
      <c r="M36" s="2959"/>
      <c r="N36" s="2959"/>
      <c r="O36" s="2994"/>
    </row>
    <row r="37" spans="1:15" ht="15" customHeight="1" x14ac:dyDescent="0.2">
      <c r="A37" s="1823"/>
      <c r="B37" s="1823"/>
      <c r="C37" s="1244"/>
      <c r="D37" s="1245"/>
      <c r="E37" s="1413"/>
      <c r="F37" s="1246"/>
      <c r="G37" s="1445"/>
      <c r="H37" s="1827"/>
      <c r="I37" s="1831" t="str">
        <f>IF(ISERROR(IF(OR(F37,G37)="", "", F37*G37)),"",IF(OR(F37,G37)="", "", F37*G37))</f>
        <v/>
      </c>
      <c r="J37" s="3224"/>
      <c r="K37" s="3225"/>
      <c r="L37" s="3225"/>
      <c r="M37" s="3225"/>
      <c r="N37" s="3225"/>
      <c r="O37" s="3226"/>
    </row>
    <row r="38" spans="1:15" ht="15" customHeight="1" x14ac:dyDescent="0.2">
      <c r="A38" s="1823"/>
      <c r="B38" s="1823"/>
      <c r="C38" s="1247"/>
      <c r="D38" s="1248"/>
      <c r="E38" s="1414"/>
      <c r="F38" s="1249"/>
      <c r="G38" s="1444"/>
      <c r="H38" s="1827"/>
      <c r="I38" s="1831" t="str">
        <f>IF(ISERROR(IF(OR(F38,G38)="", "", F38*G38)),"",IF(OR(F38,G38)="", "", F38*G38))</f>
        <v/>
      </c>
      <c r="J38" s="3224"/>
      <c r="K38" s="3225"/>
      <c r="L38" s="3225"/>
      <c r="M38" s="3225"/>
      <c r="N38" s="3225"/>
      <c r="O38" s="3226"/>
    </row>
    <row r="39" spans="1:15" ht="15" customHeight="1" x14ac:dyDescent="0.2">
      <c r="A39" s="1823"/>
      <c r="B39" s="1823"/>
      <c r="C39" s="1247"/>
      <c r="D39" s="1248"/>
      <c r="E39" s="1414"/>
      <c r="F39" s="1249"/>
      <c r="G39" s="1444"/>
      <c r="H39" s="1827"/>
      <c r="I39" s="1831" t="str">
        <f t="shared" ref="I39:I74" si="1">IF(ISERROR(IF(OR(F39,G39)="", "", F39*G39)),"",IF(OR(F39,G39)="", "", F39*G39))</f>
        <v/>
      </c>
      <c r="J39" s="3224"/>
      <c r="K39" s="3225"/>
      <c r="L39" s="3225"/>
      <c r="M39" s="3225"/>
      <c r="N39" s="3225"/>
      <c r="O39" s="3226"/>
    </row>
    <row r="40" spans="1:15" ht="15" customHeight="1" x14ac:dyDescent="0.2">
      <c r="A40" s="1823" t="s">
        <v>1684</v>
      </c>
      <c r="B40" s="1823"/>
      <c r="C40" s="1247"/>
      <c r="D40" s="1248"/>
      <c r="E40" s="1414"/>
      <c r="F40" s="1249"/>
      <c r="G40" s="1444"/>
      <c r="H40" s="1827"/>
      <c r="I40" s="1831" t="str">
        <f t="shared" si="1"/>
        <v/>
      </c>
      <c r="J40" s="3224"/>
      <c r="K40" s="3225"/>
      <c r="L40" s="3225"/>
      <c r="M40" s="3225"/>
      <c r="N40" s="3225"/>
      <c r="O40" s="3226"/>
    </row>
    <row r="41" spans="1:15" ht="15" customHeight="1" x14ac:dyDescent="0.2">
      <c r="A41" s="1823" t="s">
        <v>1685</v>
      </c>
      <c r="B41" s="1823"/>
      <c r="C41" s="1247"/>
      <c r="D41" s="1248"/>
      <c r="E41" s="1414"/>
      <c r="F41" s="1249"/>
      <c r="G41" s="1444"/>
      <c r="H41" s="1827"/>
      <c r="I41" s="1831" t="str">
        <f t="shared" si="1"/>
        <v/>
      </c>
      <c r="J41" s="3224"/>
      <c r="K41" s="3225"/>
      <c r="L41" s="3225"/>
      <c r="M41" s="3225"/>
      <c r="N41" s="3225"/>
      <c r="O41" s="3226"/>
    </row>
    <row r="42" spans="1:15" ht="15" customHeight="1" x14ac:dyDescent="0.2">
      <c r="A42" s="1823" t="s">
        <v>1686</v>
      </c>
      <c r="B42" s="1823"/>
      <c r="C42" s="1247"/>
      <c r="D42" s="1248"/>
      <c r="E42" s="1414"/>
      <c r="F42" s="1249"/>
      <c r="G42" s="1444"/>
      <c r="H42" s="1827"/>
      <c r="I42" s="1831" t="str">
        <f t="shared" si="1"/>
        <v/>
      </c>
      <c r="J42" s="3224"/>
      <c r="K42" s="3225"/>
      <c r="L42" s="3225"/>
      <c r="M42" s="3225"/>
      <c r="N42" s="3225"/>
      <c r="O42" s="3226"/>
    </row>
    <row r="43" spans="1:15" ht="15" customHeight="1" x14ac:dyDescent="0.2">
      <c r="A43" s="1823" t="s">
        <v>1687</v>
      </c>
      <c r="B43" s="1823"/>
      <c r="C43" s="1247"/>
      <c r="D43" s="1248"/>
      <c r="E43" s="1414"/>
      <c r="F43" s="1249"/>
      <c r="G43" s="1142"/>
      <c r="H43" s="1827"/>
      <c r="I43" s="1831" t="str">
        <f t="shared" si="1"/>
        <v/>
      </c>
      <c r="J43" s="3224"/>
      <c r="K43" s="3225"/>
      <c r="L43" s="3225"/>
      <c r="M43" s="3225"/>
      <c r="N43" s="3225"/>
      <c r="O43" s="3226"/>
    </row>
    <row r="44" spans="1:15" ht="15" customHeight="1" x14ac:dyDescent="0.2">
      <c r="A44" s="1823" t="s">
        <v>1688</v>
      </c>
      <c r="B44" s="1823"/>
      <c r="C44" s="1247"/>
      <c r="D44" s="1248"/>
      <c r="E44" s="1414"/>
      <c r="F44" s="1249"/>
      <c r="G44" s="1142"/>
      <c r="H44" s="1827"/>
      <c r="I44" s="1831" t="str">
        <f t="shared" si="1"/>
        <v/>
      </c>
      <c r="J44" s="3224"/>
      <c r="K44" s="3225"/>
      <c r="L44" s="3225"/>
      <c r="M44" s="3225"/>
      <c r="N44" s="3225"/>
      <c r="O44" s="3226"/>
    </row>
    <row r="45" spans="1:15" ht="15" customHeight="1" x14ac:dyDescent="0.2">
      <c r="A45" s="1823"/>
      <c r="B45" s="1823"/>
      <c r="C45" s="1247"/>
      <c r="D45" s="1248"/>
      <c r="E45" s="1414"/>
      <c r="F45" s="1249"/>
      <c r="G45" s="1142"/>
      <c r="H45" s="1827"/>
      <c r="I45" s="1831" t="str">
        <f t="shared" si="1"/>
        <v/>
      </c>
      <c r="J45" s="3224"/>
      <c r="K45" s="3225"/>
      <c r="L45" s="3225"/>
      <c r="M45" s="3225"/>
      <c r="N45" s="3225"/>
      <c r="O45" s="3226"/>
    </row>
    <row r="46" spans="1:15" ht="15" customHeight="1" x14ac:dyDescent="0.2">
      <c r="A46" s="1823"/>
      <c r="B46" s="1823"/>
      <c r="C46" s="1247"/>
      <c r="D46" s="1248"/>
      <c r="E46" s="1414"/>
      <c r="F46" s="1249"/>
      <c r="G46" s="1142"/>
      <c r="H46" s="1827"/>
      <c r="I46" s="1831" t="str">
        <f t="shared" si="1"/>
        <v/>
      </c>
      <c r="J46" s="3224"/>
      <c r="K46" s="3225"/>
      <c r="L46" s="3225"/>
      <c r="M46" s="3225"/>
      <c r="N46" s="3225"/>
      <c r="O46" s="3226"/>
    </row>
    <row r="47" spans="1:15" ht="15" customHeight="1" x14ac:dyDescent="0.2">
      <c r="A47" s="1823"/>
      <c r="B47" s="1823"/>
      <c r="C47" s="1247"/>
      <c r="D47" s="1248"/>
      <c r="E47" s="1414"/>
      <c r="F47" s="1249"/>
      <c r="G47" s="1142"/>
      <c r="H47" s="1827"/>
      <c r="I47" s="1831" t="str">
        <f t="shared" si="1"/>
        <v/>
      </c>
      <c r="J47" s="3224"/>
      <c r="K47" s="3225"/>
      <c r="L47" s="3225"/>
      <c r="M47" s="3225"/>
      <c r="N47" s="3225"/>
      <c r="O47" s="3226"/>
    </row>
    <row r="48" spans="1:15" ht="15" customHeight="1" x14ac:dyDescent="0.2">
      <c r="A48" s="1823"/>
      <c r="B48" s="1823"/>
      <c r="C48" s="1247"/>
      <c r="D48" s="1248"/>
      <c r="E48" s="1414"/>
      <c r="F48" s="1249"/>
      <c r="G48" s="1142"/>
      <c r="H48" s="1827"/>
      <c r="I48" s="1831" t="str">
        <f t="shared" si="1"/>
        <v/>
      </c>
      <c r="J48" s="3224"/>
      <c r="K48" s="3225"/>
      <c r="L48" s="3225"/>
      <c r="M48" s="3225"/>
      <c r="N48" s="3225"/>
      <c r="O48" s="3226"/>
    </row>
    <row r="49" spans="1:15" ht="15" customHeight="1" x14ac:dyDescent="0.2">
      <c r="A49" s="1823"/>
      <c r="B49" s="1823"/>
      <c r="C49" s="1247"/>
      <c r="D49" s="1248"/>
      <c r="E49" s="1414"/>
      <c r="F49" s="1249"/>
      <c r="G49" s="1142"/>
      <c r="H49" s="1827"/>
      <c r="I49" s="1831" t="str">
        <f t="shared" si="1"/>
        <v/>
      </c>
      <c r="J49" s="3224"/>
      <c r="K49" s="3225"/>
      <c r="L49" s="3225"/>
      <c r="M49" s="3225"/>
      <c r="N49" s="3225"/>
      <c r="O49" s="3226"/>
    </row>
    <row r="50" spans="1:15" ht="15" customHeight="1" x14ac:dyDescent="0.2">
      <c r="A50" s="1823"/>
      <c r="B50" s="1823"/>
      <c r="C50" s="1247"/>
      <c r="D50" s="1248"/>
      <c r="E50" s="1414"/>
      <c r="F50" s="1249"/>
      <c r="G50" s="1142"/>
      <c r="H50" s="1827"/>
      <c r="I50" s="1831" t="str">
        <f t="shared" si="1"/>
        <v/>
      </c>
      <c r="J50" s="3224"/>
      <c r="K50" s="3225"/>
      <c r="L50" s="3225"/>
      <c r="M50" s="3225"/>
      <c r="N50" s="3225"/>
      <c r="O50" s="3226"/>
    </row>
    <row r="51" spans="1:15" ht="15" customHeight="1" x14ac:dyDescent="0.2">
      <c r="A51" s="1823"/>
      <c r="B51" s="1823"/>
      <c r="C51" s="1247"/>
      <c r="D51" s="1248"/>
      <c r="E51" s="1414"/>
      <c r="F51" s="1249"/>
      <c r="G51" s="1142"/>
      <c r="H51" s="1827"/>
      <c r="I51" s="1831" t="str">
        <f t="shared" si="1"/>
        <v/>
      </c>
      <c r="J51" s="3224"/>
      <c r="K51" s="3225"/>
      <c r="L51" s="3225"/>
      <c r="M51" s="3225"/>
      <c r="N51" s="3225"/>
      <c r="O51" s="3226"/>
    </row>
    <row r="52" spans="1:15" ht="15" customHeight="1" x14ac:dyDescent="0.2">
      <c r="A52" s="1823"/>
      <c r="B52" s="1823"/>
      <c r="C52" s="1247"/>
      <c r="D52" s="1248"/>
      <c r="E52" s="1414"/>
      <c r="F52" s="1249"/>
      <c r="G52" s="1142"/>
      <c r="H52" s="1827"/>
      <c r="I52" s="1831" t="str">
        <f t="shared" si="1"/>
        <v/>
      </c>
      <c r="J52" s="3224"/>
      <c r="K52" s="3225"/>
      <c r="L52" s="3225"/>
      <c r="M52" s="3225"/>
      <c r="N52" s="3225"/>
      <c r="O52" s="3226"/>
    </row>
    <row r="53" spans="1:15" ht="15" customHeight="1" x14ac:dyDescent="0.2">
      <c r="A53" s="1823"/>
      <c r="B53" s="1823"/>
      <c r="C53" s="1247"/>
      <c r="D53" s="1248"/>
      <c r="E53" s="1414"/>
      <c r="F53" s="1249"/>
      <c r="G53" s="1142"/>
      <c r="H53" s="1827"/>
      <c r="I53" s="1831" t="str">
        <f t="shared" si="1"/>
        <v/>
      </c>
      <c r="J53" s="3224"/>
      <c r="K53" s="3225"/>
      <c r="L53" s="3225"/>
      <c r="M53" s="3225"/>
      <c r="N53" s="3225"/>
      <c r="O53" s="3226"/>
    </row>
    <row r="54" spans="1:15" ht="15" customHeight="1" x14ac:dyDescent="0.2">
      <c r="A54" s="1823"/>
      <c r="B54" s="1823"/>
      <c r="C54" s="1247"/>
      <c r="D54" s="1248"/>
      <c r="E54" s="1414"/>
      <c r="F54" s="1249"/>
      <c r="G54" s="1142"/>
      <c r="H54" s="1827"/>
      <c r="I54" s="1831" t="str">
        <f t="shared" si="1"/>
        <v/>
      </c>
      <c r="J54" s="3224"/>
      <c r="K54" s="3225"/>
      <c r="L54" s="3225"/>
      <c r="M54" s="3225"/>
      <c r="N54" s="3225"/>
      <c r="O54" s="3226"/>
    </row>
    <row r="55" spans="1:15" ht="15" customHeight="1" x14ac:dyDescent="0.2">
      <c r="A55" s="1823"/>
      <c r="B55" s="1823" t="s">
        <v>1689</v>
      </c>
      <c r="C55" s="1247"/>
      <c r="D55" s="1248"/>
      <c r="E55" s="1414"/>
      <c r="F55" s="1249"/>
      <c r="G55" s="1142"/>
      <c r="H55" s="1827"/>
      <c r="I55" s="1831" t="str">
        <f t="shared" si="1"/>
        <v/>
      </c>
      <c r="J55" s="3224"/>
      <c r="K55" s="3225"/>
      <c r="L55" s="3225"/>
      <c r="M55" s="3225"/>
      <c r="N55" s="3225"/>
      <c r="O55" s="3226"/>
    </row>
    <row r="56" spans="1:15" ht="15" customHeight="1" x14ac:dyDescent="0.2">
      <c r="A56" s="1823"/>
      <c r="B56" s="1823" t="s">
        <v>1690</v>
      </c>
      <c r="C56" s="1247"/>
      <c r="D56" s="1248"/>
      <c r="E56" s="1414"/>
      <c r="F56" s="1249"/>
      <c r="G56" s="1142"/>
      <c r="H56" s="1827"/>
      <c r="I56" s="1831" t="str">
        <f t="shared" si="1"/>
        <v/>
      </c>
      <c r="J56" s="3224"/>
      <c r="K56" s="3225"/>
      <c r="L56" s="3225"/>
      <c r="M56" s="3225"/>
      <c r="N56" s="3225"/>
      <c r="O56" s="3226"/>
    </row>
    <row r="57" spans="1:15" ht="15" customHeight="1" x14ac:dyDescent="0.2">
      <c r="A57" s="1823"/>
      <c r="B57" s="1823" t="s">
        <v>1691</v>
      </c>
      <c r="C57" s="1247"/>
      <c r="D57" s="1248"/>
      <c r="E57" s="1414"/>
      <c r="F57" s="1249"/>
      <c r="G57" s="1142"/>
      <c r="H57" s="1827"/>
      <c r="I57" s="1831" t="str">
        <f t="shared" si="1"/>
        <v/>
      </c>
      <c r="J57" s="3224"/>
      <c r="K57" s="3225"/>
      <c r="L57" s="3225"/>
      <c r="M57" s="3225"/>
      <c r="N57" s="3225"/>
      <c r="O57" s="3226"/>
    </row>
    <row r="58" spans="1:15" ht="15" customHeight="1" x14ac:dyDescent="0.2">
      <c r="A58" s="1823"/>
      <c r="B58" s="1823" t="s">
        <v>1692</v>
      </c>
      <c r="C58" s="1247"/>
      <c r="D58" s="1248"/>
      <c r="E58" s="1414"/>
      <c r="F58" s="1249"/>
      <c r="G58" s="1142"/>
      <c r="H58" s="1827"/>
      <c r="I58" s="1831" t="str">
        <f t="shared" si="1"/>
        <v/>
      </c>
      <c r="J58" s="3224"/>
      <c r="K58" s="3225"/>
      <c r="L58" s="3225"/>
      <c r="M58" s="3225"/>
      <c r="N58" s="3225"/>
      <c r="O58" s="3226"/>
    </row>
    <row r="59" spans="1:15" ht="15" customHeight="1" x14ac:dyDescent="0.2">
      <c r="A59" s="1823"/>
      <c r="B59" s="1823"/>
      <c r="C59" s="1247"/>
      <c r="D59" s="1248"/>
      <c r="E59" s="1414"/>
      <c r="F59" s="1249"/>
      <c r="G59" s="1142"/>
      <c r="H59" s="1827"/>
      <c r="I59" s="1831" t="str">
        <f t="shared" si="1"/>
        <v/>
      </c>
      <c r="J59" s="3224"/>
      <c r="K59" s="3225"/>
      <c r="L59" s="3225"/>
      <c r="M59" s="3225"/>
      <c r="N59" s="3225"/>
      <c r="O59" s="3226"/>
    </row>
    <row r="60" spans="1:15" ht="15" customHeight="1" x14ac:dyDescent="0.2">
      <c r="A60" s="1823"/>
      <c r="B60" s="1823"/>
      <c r="C60" s="1247"/>
      <c r="D60" s="1248"/>
      <c r="E60" s="1414"/>
      <c r="F60" s="1249"/>
      <c r="G60" s="1142"/>
      <c r="H60" s="1827"/>
      <c r="I60" s="1831" t="str">
        <f t="shared" si="1"/>
        <v/>
      </c>
      <c r="J60" s="3224"/>
      <c r="K60" s="3225"/>
      <c r="L60" s="3225"/>
      <c r="M60" s="3225"/>
      <c r="N60" s="3225"/>
      <c r="O60" s="3226"/>
    </row>
    <row r="61" spans="1:15" ht="15" customHeight="1" x14ac:dyDescent="0.2">
      <c r="A61" s="1823"/>
      <c r="B61" s="1823"/>
      <c r="C61" s="1247"/>
      <c r="D61" s="1248"/>
      <c r="E61" s="1414"/>
      <c r="F61" s="1249"/>
      <c r="G61" s="1142"/>
      <c r="H61" s="1827"/>
      <c r="I61" s="1831" t="str">
        <f t="shared" si="1"/>
        <v/>
      </c>
      <c r="J61" s="3224"/>
      <c r="K61" s="3225"/>
      <c r="L61" s="3225"/>
      <c r="M61" s="3225"/>
      <c r="N61" s="3225"/>
      <c r="O61" s="3226"/>
    </row>
    <row r="62" spans="1:15" ht="15" customHeight="1" x14ac:dyDescent="0.2">
      <c r="A62" s="1823"/>
      <c r="B62" s="1823"/>
      <c r="C62" s="1247"/>
      <c r="D62" s="1248"/>
      <c r="E62" s="1414"/>
      <c r="F62" s="1249"/>
      <c r="G62" s="1142"/>
      <c r="H62" s="1827"/>
      <c r="I62" s="1831" t="str">
        <f t="shared" si="1"/>
        <v/>
      </c>
      <c r="J62" s="3224"/>
      <c r="K62" s="3225"/>
      <c r="L62" s="3225"/>
      <c r="M62" s="3225"/>
      <c r="N62" s="3225"/>
      <c r="O62" s="3226"/>
    </row>
    <row r="63" spans="1:15" ht="15" customHeight="1" x14ac:dyDescent="0.2">
      <c r="A63" s="1823"/>
      <c r="B63" s="1823"/>
      <c r="C63" s="1247"/>
      <c r="D63" s="1248"/>
      <c r="E63" s="1414"/>
      <c r="F63" s="1249"/>
      <c r="G63" s="1142"/>
      <c r="H63" s="1827"/>
      <c r="I63" s="1831" t="str">
        <f t="shared" si="1"/>
        <v/>
      </c>
      <c r="J63" s="3224"/>
      <c r="K63" s="3225"/>
      <c r="L63" s="3225"/>
      <c r="M63" s="3225"/>
      <c r="N63" s="3225"/>
      <c r="O63" s="3226"/>
    </row>
    <row r="64" spans="1:15" ht="15" customHeight="1" x14ac:dyDescent="0.2">
      <c r="A64" s="1823"/>
      <c r="B64" s="1823"/>
      <c r="C64" s="1247"/>
      <c r="D64" s="1248"/>
      <c r="E64" s="1414"/>
      <c r="F64" s="1249"/>
      <c r="G64" s="1142"/>
      <c r="H64" s="1827"/>
      <c r="I64" s="1831" t="str">
        <f t="shared" si="1"/>
        <v/>
      </c>
      <c r="J64" s="3224"/>
      <c r="K64" s="3225"/>
      <c r="L64" s="3225"/>
      <c r="M64" s="3225"/>
      <c r="N64" s="3225"/>
      <c r="O64" s="3226"/>
    </row>
    <row r="65" spans="1:15" ht="15" customHeight="1" x14ac:dyDescent="0.2">
      <c r="A65" s="1823"/>
      <c r="B65" s="1823"/>
      <c r="C65" s="1247"/>
      <c r="D65" s="1248"/>
      <c r="E65" s="1414"/>
      <c r="F65" s="1249"/>
      <c r="G65" s="1142"/>
      <c r="H65" s="1827"/>
      <c r="I65" s="1831" t="str">
        <f t="shared" si="1"/>
        <v/>
      </c>
      <c r="J65" s="1416"/>
      <c r="K65" s="1417"/>
      <c r="L65" s="1417"/>
      <c r="M65" s="1417"/>
      <c r="N65" s="1417"/>
      <c r="O65" s="1418"/>
    </row>
    <row r="66" spans="1:15" ht="15" customHeight="1" x14ac:dyDescent="0.2">
      <c r="A66" s="1823"/>
      <c r="B66" s="1823"/>
      <c r="C66" s="1247"/>
      <c r="D66" s="1248"/>
      <c r="E66" s="1414"/>
      <c r="F66" s="1249"/>
      <c r="G66" s="1142"/>
      <c r="H66" s="1827"/>
      <c r="I66" s="1831" t="str">
        <f t="shared" si="1"/>
        <v/>
      </c>
      <c r="J66" s="3224"/>
      <c r="K66" s="3225"/>
      <c r="L66" s="3225"/>
      <c r="M66" s="3225"/>
      <c r="N66" s="3225"/>
      <c r="O66" s="3226"/>
    </row>
    <row r="67" spans="1:15" ht="15" customHeight="1" x14ac:dyDescent="0.2">
      <c r="A67" s="1823"/>
      <c r="B67" s="1823"/>
      <c r="C67" s="1247"/>
      <c r="D67" s="1248"/>
      <c r="E67" s="1414"/>
      <c r="F67" s="1249"/>
      <c r="G67" s="1142"/>
      <c r="H67" s="1827"/>
      <c r="I67" s="1831" t="str">
        <f t="shared" si="1"/>
        <v/>
      </c>
      <c r="J67" s="3224"/>
      <c r="K67" s="3225"/>
      <c r="L67" s="3225"/>
      <c r="M67" s="3225"/>
      <c r="N67" s="3225"/>
      <c r="O67" s="3226"/>
    </row>
    <row r="68" spans="1:15" ht="15" customHeight="1" x14ac:dyDescent="0.2">
      <c r="A68" s="1823"/>
      <c r="B68" s="1823"/>
      <c r="C68" s="1247"/>
      <c r="D68" s="1248"/>
      <c r="E68" s="1414"/>
      <c r="F68" s="1249"/>
      <c r="G68" s="1142"/>
      <c r="H68" s="1827"/>
      <c r="I68" s="1831" t="str">
        <f t="shared" si="1"/>
        <v/>
      </c>
      <c r="J68" s="3224"/>
      <c r="K68" s="3225"/>
      <c r="L68" s="3225"/>
      <c r="M68" s="3225"/>
      <c r="N68" s="3225"/>
      <c r="O68" s="3226"/>
    </row>
    <row r="69" spans="1:15" ht="15" customHeight="1" x14ac:dyDescent="0.2">
      <c r="A69" s="1823"/>
      <c r="B69" s="1823"/>
      <c r="C69" s="1247"/>
      <c r="D69" s="1248"/>
      <c r="E69" s="1414"/>
      <c r="F69" s="1249"/>
      <c r="G69" s="1142"/>
      <c r="H69" s="1827"/>
      <c r="I69" s="1831" t="str">
        <f t="shared" si="1"/>
        <v/>
      </c>
      <c r="J69" s="3224"/>
      <c r="K69" s="3225"/>
      <c r="L69" s="3225"/>
      <c r="M69" s="3225"/>
      <c r="N69" s="3225"/>
      <c r="O69" s="3226"/>
    </row>
    <row r="70" spans="1:15" ht="15" customHeight="1" x14ac:dyDescent="0.2">
      <c r="A70" s="1823"/>
      <c r="B70" s="1823"/>
      <c r="C70" s="1247"/>
      <c r="D70" s="1248"/>
      <c r="E70" s="1414"/>
      <c r="F70" s="1249"/>
      <c r="G70" s="1142"/>
      <c r="H70" s="1827"/>
      <c r="I70" s="1831" t="str">
        <f t="shared" si="1"/>
        <v/>
      </c>
      <c r="J70" s="3224"/>
      <c r="K70" s="3225"/>
      <c r="L70" s="3225"/>
      <c r="M70" s="3225"/>
      <c r="N70" s="3225"/>
      <c r="O70" s="3226"/>
    </row>
    <row r="71" spans="1:15" ht="15" customHeight="1" x14ac:dyDescent="0.2">
      <c r="A71" s="1823"/>
      <c r="B71" s="1823"/>
      <c r="C71" s="1247"/>
      <c r="D71" s="1248"/>
      <c r="E71" s="1414"/>
      <c r="F71" s="1249"/>
      <c r="G71" s="1142"/>
      <c r="H71" s="1827"/>
      <c r="I71" s="1831" t="str">
        <f t="shared" si="1"/>
        <v/>
      </c>
      <c r="J71" s="3224"/>
      <c r="K71" s="3225"/>
      <c r="L71" s="3225"/>
      <c r="M71" s="3225"/>
      <c r="N71" s="3225"/>
      <c r="O71" s="3226"/>
    </row>
    <row r="72" spans="1:15" ht="15" customHeight="1" x14ac:dyDescent="0.2">
      <c r="A72" s="1823"/>
      <c r="B72" s="1823"/>
      <c r="C72" s="1247"/>
      <c r="D72" s="1248"/>
      <c r="E72" s="1414"/>
      <c r="F72" s="1249"/>
      <c r="G72" s="1142"/>
      <c r="H72" s="1827"/>
      <c r="I72" s="1831" t="str">
        <f t="shared" si="1"/>
        <v/>
      </c>
      <c r="J72" s="3224"/>
      <c r="K72" s="3225"/>
      <c r="L72" s="3225"/>
      <c r="M72" s="3225"/>
      <c r="N72" s="3225"/>
      <c r="O72" s="3226"/>
    </row>
    <row r="73" spans="1:15" ht="15" customHeight="1" x14ac:dyDescent="0.2">
      <c r="A73" s="1823"/>
      <c r="B73" s="1823"/>
      <c r="C73" s="1247"/>
      <c r="D73" s="1248"/>
      <c r="E73" s="1414"/>
      <c r="F73" s="1249"/>
      <c r="G73" s="1142"/>
      <c r="H73" s="1827"/>
      <c r="I73" s="1831" t="str">
        <f t="shared" si="1"/>
        <v/>
      </c>
      <c r="J73" s="3224"/>
      <c r="K73" s="3225"/>
      <c r="L73" s="3225"/>
      <c r="M73" s="3225"/>
      <c r="N73" s="3225"/>
      <c r="O73" s="3226"/>
    </row>
    <row r="74" spans="1:15" ht="15" customHeight="1" x14ac:dyDescent="0.2">
      <c r="A74" s="1823"/>
      <c r="B74" s="1823"/>
      <c r="C74" s="1247"/>
      <c r="D74" s="1248"/>
      <c r="E74" s="1414"/>
      <c r="F74" s="1249"/>
      <c r="G74" s="1142"/>
      <c r="H74" s="1827"/>
      <c r="I74" s="1831" t="str">
        <f t="shared" si="1"/>
        <v/>
      </c>
      <c r="J74" s="3224"/>
      <c r="K74" s="3225"/>
      <c r="L74" s="3225"/>
      <c r="M74" s="3225"/>
      <c r="N74" s="3225"/>
      <c r="O74" s="3226"/>
    </row>
    <row r="75" spans="1:15" ht="15" customHeight="1" thickBot="1" x14ac:dyDescent="0.25">
      <c r="A75" s="1823"/>
      <c r="B75" s="1823"/>
      <c r="C75" s="1250"/>
      <c r="D75" s="1251"/>
      <c r="E75" s="1415"/>
      <c r="F75" s="1252"/>
      <c r="G75" s="1234"/>
      <c r="H75" s="1829"/>
      <c r="I75" s="1832" t="str">
        <f>IF(ISERROR(IF(OR(F75,G75)="", "", F75*G75)),"",IF(OR(F75,G75)="", "", F75*G75))</f>
        <v/>
      </c>
      <c r="J75" s="3236"/>
      <c r="K75" s="3237"/>
      <c r="L75" s="3237"/>
      <c r="M75" s="3237"/>
      <c r="N75" s="3237"/>
      <c r="O75" s="3238"/>
    </row>
    <row r="76" spans="1:15" ht="15" customHeight="1" thickBot="1" x14ac:dyDescent="0.25">
      <c r="A76" s="1823"/>
      <c r="B76" s="1824"/>
      <c r="C76" s="3233" t="s">
        <v>301</v>
      </c>
      <c r="D76" s="3234"/>
      <c r="E76" s="3235"/>
      <c r="F76" s="1777">
        <f>SUM(F37:F75)</f>
        <v>0</v>
      </c>
      <c r="G76" s="1780">
        <f>SUM(G37:G75)</f>
        <v>0</v>
      </c>
      <c r="H76" s="1781" t="s">
        <v>709</v>
      </c>
      <c r="I76" s="1779">
        <f>SUM(H37:I75)</f>
        <v>0</v>
      </c>
      <c r="J76" s="2958"/>
      <c r="K76" s="2959"/>
      <c r="L76" s="2959"/>
      <c r="M76" s="2959"/>
      <c r="N76" s="2959"/>
      <c r="O76" s="2994"/>
    </row>
    <row r="77" spans="1:15" ht="15" customHeight="1" thickBot="1" x14ac:dyDescent="0.25">
      <c r="A77" s="1824"/>
      <c r="B77" s="3233" t="s">
        <v>846</v>
      </c>
      <c r="C77" s="3234"/>
      <c r="D77" s="3234"/>
      <c r="E77" s="3235"/>
      <c r="F77" s="1777">
        <f>SUM(F35,F76)</f>
        <v>0</v>
      </c>
      <c r="G77" s="1780">
        <f>SUM(G35,G76)</f>
        <v>0</v>
      </c>
      <c r="H77" s="1781" t="s">
        <v>707</v>
      </c>
      <c r="I77" s="1779">
        <f>SUM(I35,I76)</f>
        <v>0</v>
      </c>
      <c r="J77" s="2958"/>
      <c r="K77" s="2959"/>
      <c r="L77" s="2959"/>
      <c r="M77" s="2959"/>
      <c r="N77" s="2959"/>
      <c r="O77" s="2994"/>
    </row>
    <row r="78" spans="1:15" ht="12" customHeight="1" x14ac:dyDescent="0.2">
      <c r="B78" s="1164"/>
      <c r="C78" s="1164"/>
      <c r="D78" s="1164"/>
      <c r="F78" s="1419"/>
      <c r="G78" s="1419"/>
      <c r="H78" s="1419"/>
      <c r="I78" s="1420"/>
    </row>
    <row r="79" spans="1:15" ht="12" customHeight="1" thickBot="1" x14ac:dyDescent="0.25">
      <c r="B79" s="1164"/>
      <c r="C79" s="1164"/>
      <c r="D79" s="1164"/>
      <c r="F79" s="1419"/>
      <c r="G79" s="1419"/>
      <c r="H79" s="1419"/>
      <c r="I79" s="1420"/>
    </row>
    <row r="80" spans="1:15" ht="15" customHeight="1" thickBot="1" x14ac:dyDescent="0.25">
      <c r="A80" s="1822"/>
      <c r="B80" s="1822"/>
      <c r="C80" s="1384" t="s">
        <v>841</v>
      </c>
      <c r="D80" s="1390" t="s">
        <v>687</v>
      </c>
      <c r="E80" s="1390" t="s">
        <v>842</v>
      </c>
      <c r="F80" s="1390" t="s">
        <v>690</v>
      </c>
      <c r="G80" s="1390" t="s">
        <v>843</v>
      </c>
      <c r="H80" s="2958" t="s">
        <v>844</v>
      </c>
      <c r="I80" s="2994"/>
      <c r="J80" s="2958" t="s">
        <v>845</v>
      </c>
      <c r="K80" s="2959"/>
      <c r="L80" s="2959"/>
      <c r="M80" s="2959"/>
      <c r="N80" s="2959"/>
      <c r="O80" s="2994"/>
    </row>
    <row r="81" spans="1:15" ht="15" customHeight="1" x14ac:dyDescent="0.2">
      <c r="A81" s="1823"/>
      <c r="B81" s="1823"/>
      <c r="C81" s="1244"/>
      <c r="D81" s="1245"/>
      <c r="E81" s="1413"/>
      <c r="F81" s="1246"/>
      <c r="G81" s="1445"/>
      <c r="H81" s="1825"/>
      <c r="I81" s="1834" t="str">
        <f>IF(ISERROR(IF(OR(F81,G81)="", "", F81*G81)),"",IF(OR(F81,G81)="", "", F81*G81))</f>
        <v/>
      </c>
      <c r="J81" s="3224"/>
      <c r="K81" s="3225"/>
      <c r="L81" s="3225"/>
      <c r="M81" s="3225"/>
      <c r="N81" s="3225"/>
      <c r="O81" s="3226"/>
    </row>
    <row r="82" spans="1:15" ht="15" customHeight="1" x14ac:dyDescent="0.2">
      <c r="A82" s="1823"/>
      <c r="B82" s="1823"/>
      <c r="C82" s="1247"/>
      <c r="D82" s="1248"/>
      <c r="E82" s="1414"/>
      <c r="F82" s="1249"/>
      <c r="G82" s="1444"/>
      <c r="H82" s="1827"/>
      <c r="I82" s="1833" t="str">
        <f>IF(ISERROR(IF(OR(F82,G82)="", "", F82*G82)),"",IF(OR(F82,G82)="", "", F82*G82))</f>
        <v/>
      </c>
      <c r="J82" s="3224"/>
      <c r="K82" s="3225"/>
      <c r="L82" s="3225"/>
      <c r="M82" s="3225"/>
      <c r="N82" s="3225"/>
      <c r="O82" s="3226"/>
    </row>
    <row r="83" spans="1:15" ht="15" customHeight="1" x14ac:dyDescent="0.2">
      <c r="A83" s="1823"/>
      <c r="B83" s="1823"/>
      <c r="C83" s="1247"/>
      <c r="D83" s="1248"/>
      <c r="E83" s="1414"/>
      <c r="F83" s="1249"/>
      <c r="G83" s="1444"/>
      <c r="H83" s="1827"/>
      <c r="I83" s="1833" t="str">
        <f t="shared" ref="I83:I146" si="2">IF(ISERROR(IF(OR(F83,G83)="", "", F83*G83)),"",IF(OR(F83,G83)="", "", F83*G83))</f>
        <v/>
      </c>
      <c r="J83" s="3224"/>
      <c r="K83" s="3225"/>
      <c r="L83" s="3225"/>
      <c r="M83" s="3225"/>
      <c r="N83" s="3225"/>
      <c r="O83" s="3226"/>
    </row>
    <row r="84" spans="1:15" ht="15" customHeight="1" x14ac:dyDescent="0.2">
      <c r="A84" s="1823"/>
      <c r="B84" s="1823"/>
      <c r="C84" s="1247"/>
      <c r="D84" s="1248"/>
      <c r="E84" s="1414"/>
      <c r="F84" s="1249"/>
      <c r="G84" s="1444"/>
      <c r="H84" s="1827"/>
      <c r="I84" s="1833" t="str">
        <f t="shared" si="2"/>
        <v/>
      </c>
      <c r="J84" s="3224"/>
      <c r="K84" s="3225"/>
      <c r="L84" s="3225"/>
      <c r="M84" s="3225"/>
      <c r="N84" s="3225"/>
      <c r="O84" s="3226"/>
    </row>
    <row r="85" spans="1:15" ht="15" customHeight="1" x14ac:dyDescent="0.2">
      <c r="A85" s="1823"/>
      <c r="B85" s="1823"/>
      <c r="C85" s="1247"/>
      <c r="D85" s="1248"/>
      <c r="E85" s="1414"/>
      <c r="F85" s="1249"/>
      <c r="G85" s="1444"/>
      <c r="H85" s="1827"/>
      <c r="I85" s="1833" t="str">
        <f t="shared" si="2"/>
        <v/>
      </c>
      <c r="J85" s="3224"/>
      <c r="K85" s="3225"/>
      <c r="L85" s="3225"/>
      <c r="M85" s="3225"/>
      <c r="N85" s="3225"/>
      <c r="O85" s="3226"/>
    </row>
    <row r="86" spans="1:15" ht="15" customHeight="1" x14ac:dyDescent="0.2">
      <c r="A86" s="1823"/>
      <c r="B86" s="1823"/>
      <c r="C86" s="1247"/>
      <c r="D86" s="1248"/>
      <c r="E86" s="1414"/>
      <c r="F86" s="1249"/>
      <c r="G86" s="1444"/>
      <c r="H86" s="1827"/>
      <c r="I86" s="1833" t="str">
        <f t="shared" si="2"/>
        <v/>
      </c>
      <c r="J86" s="3224"/>
      <c r="K86" s="3225"/>
      <c r="L86" s="3225"/>
      <c r="M86" s="3225"/>
      <c r="N86" s="3225"/>
      <c r="O86" s="3226"/>
    </row>
    <row r="87" spans="1:15" ht="15" customHeight="1" x14ac:dyDescent="0.2">
      <c r="A87" s="1823"/>
      <c r="B87" s="1823"/>
      <c r="C87" s="1247"/>
      <c r="D87" s="1248"/>
      <c r="E87" s="1414"/>
      <c r="F87" s="1249"/>
      <c r="G87" s="1142"/>
      <c r="H87" s="1827"/>
      <c r="I87" s="1833" t="str">
        <f t="shared" si="2"/>
        <v/>
      </c>
      <c r="J87" s="3224"/>
      <c r="K87" s="3225"/>
      <c r="L87" s="3225"/>
      <c r="M87" s="3225"/>
      <c r="N87" s="3225"/>
      <c r="O87" s="3226"/>
    </row>
    <row r="88" spans="1:15" ht="15" customHeight="1" x14ac:dyDescent="0.2">
      <c r="A88" s="1823"/>
      <c r="B88" s="1823"/>
      <c r="C88" s="1247"/>
      <c r="D88" s="1248"/>
      <c r="E88" s="1414"/>
      <c r="F88" s="1249"/>
      <c r="G88" s="1142"/>
      <c r="H88" s="1827"/>
      <c r="I88" s="1833" t="str">
        <f t="shared" si="2"/>
        <v/>
      </c>
      <c r="J88" s="3224"/>
      <c r="K88" s="3225"/>
      <c r="L88" s="3225"/>
      <c r="M88" s="3225"/>
      <c r="N88" s="3225"/>
      <c r="O88" s="3226"/>
    </row>
    <row r="89" spans="1:15" ht="15" customHeight="1" x14ac:dyDescent="0.2">
      <c r="A89" s="1823"/>
      <c r="B89" s="1823"/>
      <c r="C89" s="1247"/>
      <c r="D89" s="1248"/>
      <c r="E89" s="1414"/>
      <c r="F89" s="1249"/>
      <c r="G89" s="1142"/>
      <c r="H89" s="1827"/>
      <c r="I89" s="1833" t="str">
        <f t="shared" si="2"/>
        <v/>
      </c>
      <c r="J89" s="3224"/>
      <c r="K89" s="3225"/>
      <c r="L89" s="3225"/>
      <c r="M89" s="3225"/>
      <c r="N89" s="3225"/>
      <c r="O89" s="3226"/>
    </row>
    <row r="90" spans="1:15" ht="15" customHeight="1" x14ac:dyDescent="0.2">
      <c r="A90" s="1823"/>
      <c r="B90" s="1823"/>
      <c r="C90" s="1247"/>
      <c r="D90" s="1248"/>
      <c r="E90" s="1414"/>
      <c r="F90" s="1249"/>
      <c r="G90" s="1142"/>
      <c r="H90" s="1827"/>
      <c r="I90" s="1833" t="str">
        <f t="shared" si="2"/>
        <v/>
      </c>
      <c r="J90" s="3224"/>
      <c r="K90" s="3225"/>
      <c r="L90" s="3225"/>
      <c r="M90" s="3225"/>
      <c r="N90" s="3225"/>
      <c r="O90" s="3226"/>
    </row>
    <row r="91" spans="1:15" ht="15" customHeight="1" x14ac:dyDescent="0.2">
      <c r="A91" s="1823"/>
      <c r="B91" s="1823"/>
      <c r="C91" s="1247"/>
      <c r="D91" s="1248"/>
      <c r="E91" s="1414"/>
      <c r="F91" s="1249"/>
      <c r="G91" s="1142"/>
      <c r="H91" s="1827"/>
      <c r="I91" s="1833" t="str">
        <f t="shared" si="2"/>
        <v/>
      </c>
      <c r="J91" s="3224"/>
      <c r="K91" s="3225"/>
      <c r="L91" s="3225"/>
      <c r="M91" s="3225"/>
      <c r="N91" s="3225"/>
      <c r="O91" s="3226"/>
    </row>
    <row r="92" spans="1:15" ht="15" customHeight="1" x14ac:dyDescent="0.2">
      <c r="A92" s="1823"/>
      <c r="B92" s="1823"/>
      <c r="C92" s="1247"/>
      <c r="D92" s="1248"/>
      <c r="E92" s="1414"/>
      <c r="F92" s="1249"/>
      <c r="G92" s="1142"/>
      <c r="H92" s="1827"/>
      <c r="I92" s="1833" t="str">
        <f t="shared" si="2"/>
        <v/>
      </c>
      <c r="J92" s="3224"/>
      <c r="K92" s="3225"/>
      <c r="L92" s="3225"/>
      <c r="M92" s="3225"/>
      <c r="N92" s="3225"/>
      <c r="O92" s="3226"/>
    </row>
    <row r="93" spans="1:15" ht="15" customHeight="1" x14ac:dyDescent="0.2">
      <c r="A93" s="1823"/>
      <c r="B93" s="1823"/>
      <c r="C93" s="1247"/>
      <c r="D93" s="1248"/>
      <c r="E93" s="1414"/>
      <c r="F93" s="1249"/>
      <c r="G93" s="1142"/>
      <c r="H93" s="1827"/>
      <c r="I93" s="1833" t="str">
        <f t="shared" si="2"/>
        <v/>
      </c>
      <c r="J93" s="3224"/>
      <c r="K93" s="3225"/>
      <c r="L93" s="3225"/>
      <c r="M93" s="3225"/>
      <c r="N93" s="3225"/>
      <c r="O93" s="3226"/>
    </row>
    <row r="94" spans="1:15" ht="15" customHeight="1" x14ac:dyDescent="0.2">
      <c r="A94" s="1823"/>
      <c r="B94" s="1823"/>
      <c r="C94" s="1247"/>
      <c r="D94" s="1248"/>
      <c r="E94" s="1414"/>
      <c r="F94" s="1249"/>
      <c r="G94" s="1142"/>
      <c r="H94" s="1827"/>
      <c r="I94" s="1833" t="str">
        <f t="shared" si="2"/>
        <v/>
      </c>
      <c r="J94" s="3224"/>
      <c r="K94" s="3225"/>
      <c r="L94" s="3225"/>
      <c r="M94" s="3225"/>
      <c r="N94" s="3225"/>
      <c r="O94" s="3226"/>
    </row>
    <row r="95" spans="1:15" ht="15" customHeight="1" x14ac:dyDescent="0.2">
      <c r="A95" s="1823"/>
      <c r="B95" s="1823"/>
      <c r="C95" s="1247"/>
      <c r="D95" s="1248"/>
      <c r="E95" s="1414"/>
      <c r="F95" s="1249"/>
      <c r="G95" s="1142"/>
      <c r="H95" s="1827"/>
      <c r="I95" s="1833" t="str">
        <f t="shared" si="2"/>
        <v/>
      </c>
      <c r="J95" s="3224"/>
      <c r="K95" s="3225"/>
      <c r="L95" s="3225"/>
      <c r="M95" s="3225"/>
      <c r="N95" s="3225"/>
      <c r="O95" s="3226"/>
    </row>
    <row r="96" spans="1:15" ht="15" customHeight="1" x14ac:dyDescent="0.2">
      <c r="A96" s="1823"/>
      <c r="B96" s="1823"/>
      <c r="C96" s="1247"/>
      <c r="D96" s="1248"/>
      <c r="E96" s="1414"/>
      <c r="F96" s="1249"/>
      <c r="G96" s="1142"/>
      <c r="H96" s="1827"/>
      <c r="I96" s="1833" t="str">
        <f t="shared" si="2"/>
        <v/>
      </c>
      <c r="J96" s="3224"/>
      <c r="K96" s="3225"/>
      <c r="L96" s="3225"/>
      <c r="M96" s="3225"/>
      <c r="N96" s="3225"/>
      <c r="O96" s="3226"/>
    </row>
    <row r="97" spans="1:15" ht="15" customHeight="1" x14ac:dyDescent="0.2">
      <c r="A97" s="1823"/>
      <c r="B97" s="1823"/>
      <c r="C97" s="1247"/>
      <c r="D97" s="1248"/>
      <c r="E97" s="1414"/>
      <c r="F97" s="1249"/>
      <c r="G97" s="1142"/>
      <c r="H97" s="1827"/>
      <c r="I97" s="1833" t="str">
        <f t="shared" si="2"/>
        <v/>
      </c>
      <c r="J97" s="3224"/>
      <c r="K97" s="3225"/>
      <c r="L97" s="3225"/>
      <c r="M97" s="3225"/>
      <c r="N97" s="3225"/>
      <c r="O97" s="3226"/>
    </row>
    <row r="98" spans="1:15" ht="15" customHeight="1" x14ac:dyDescent="0.2">
      <c r="A98" s="1823"/>
      <c r="B98" s="1823"/>
      <c r="C98" s="1247"/>
      <c r="D98" s="1248"/>
      <c r="E98" s="1414"/>
      <c r="F98" s="1249"/>
      <c r="G98" s="1142"/>
      <c r="H98" s="1827"/>
      <c r="I98" s="1833" t="str">
        <f t="shared" si="2"/>
        <v/>
      </c>
      <c r="J98" s="3224"/>
      <c r="K98" s="3225"/>
      <c r="L98" s="3225"/>
      <c r="M98" s="3225"/>
      <c r="N98" s="3225"/>
      <c r="O98" s="3226"/>
    </row>
    <row r="99" spans="1:15" ht="15" customHeight="1" x14ac:dyDescent="0.2">
      <c r="A99" s="1823"/>
      <c r="B99" s="1823"/>
      <c r="C99" s="1247"/>
      <c r="D99" s="1248"/>
      <c r="E99" s="1414"/>
      <c r="F99" s="1249"/>
      <c r="G99" s="1142"/>
      <c r="H99" s="1827"/>
      <c r="I99" s="1833" t="str">
        <f t="shared" si="2"/>
        <v/>
      </c>
      <c r="J99" s="3224"/>
      <c r="K99" s="3225"/>
      <c r="L99" s="3225"/>
      <c r="M99" s="3225"/>
      <c r="N99" s="3225"/>
      <c r="O99" s="3226"/>
    </row>
    <row r="100" spans="1:15" ht="15" customHeight="1" x14ac:dyDescent="0.2">
      <c r="A100" s="1823"/>
      <c r="B100" s="1823"/>
      <c r="C100" s="1247"/>
      <c r="D100" s="1248"/>
      <c r="E100" s="1414"/>
      <c r="F100" s="1249"/>
      <c r="G100" s="1142"/>
      <c r="H100" s="1827"/>
      <c r="I100" s="1833" t="str">
        <f t="shared" si="2"/>
        <v/>
      </c>
      <c r="J100" s="3224"/>
      <c r="K100" s="3225"/>
      <c r="L100" s="3225"/>
      <c r="M100" s="3225"/>
      <c r="N100" s="3225"/>
      <c r="O100" s="3226"/>
    </row>
    <row r="101" spans="1:15" ht="15" customHeight="1" x14ac:dyDescent="0.2">
      <c r="A101" s="1823"/>
      <c r="B101" s="1823"/>
      <c r="C101" s="1247"/>
      <c r="D101" s="1248"/>
      <c r="E101" s="1414"/>
      <c r="F101" s="1249"/>
      <c r="G101" s="1142"/>
      <c r="H101" s="1827"/>
      <c r="I101" s="1833" t="str">
        <f t="shared" si="2"/>
        <v/>
      </c>
      <c r="J101" s="3224"/>
      <c r="K101" s="3225"/>
      <c r="L101" s="3225"/>
      <c r="M101" s="3225"/>
      <c r="N101" s="3225"/>
      <c r="O101" s="3226"/>
    </row>
    <row r="102" spans="1:15" ht="15" customHeight="1" x14ac:dyDescent="0.2">
      <c r="A102" s="1823"/>
      <c r="B102" s="1823"/>
      <c r="C102" s="1247"/>
      <c r="D102" s="1248"/>
      <c r="E102" s="1414"/>
      <c r="F102" s="1249"/>
      <c r="G102" s="1142"/>
      <c r="H102" s="1827"/>
      <c r="I102" s="1833" t="str">
        <f t="shared" si="2"/>
        <v/>
      </c>
      <c r="J102" s="3224"/>
      <c r="K102" s="3225"/>
      <c r="L102" s="3225"/>
      <c r="M102" s="3225"/>
      <c r="N102" s="3225"/>
      <c r="O102" s="3226"/>
    </row>
    <row r="103" spans="1:15" ht="15" customHeight="1" x14ac:dyDescent="0.2">
      <c r="A103" s="1823"/>
      <c r="B103" s="1823"/>
      <c r="C103" s="1247"/>
      <c r="D103" s="1248"/>
      <c r="E103" s="1414"/>
      <c r="F103" s="1249"/>
      <c r="G103" s="1142"/>
      <c r="H103" s="1827"/>
      <c r="I103" s="1833" t="str">
        <f t="shared" si="2"/>
        <v/>
      </c>
      <c r="J103" s="3224"/>
      <c r="K103" s="3225"/>
      <c r="L103" s="3225"/>
      <c r="M103" s="3225"/>
      <c r="N103" s="3225"/>
      <c r="O103" s="3226"/>
    </row>
    <row r="104" spans="1:15" ht="15" customHeight="1" x14ac:dyDescent="0.2">
      <c r="A104" s="1823"/>
      <c r="B104" s="1823"/>
      <c r="C104" s="1247"/>
      <c r="D104" s="1248"/>
      <c r="E104" s="1414"/>
      <c r="F104" s="1249"/>
      <c r="G104" s="1142"/>
      <c r="H104" s="1827"/>
      <c r="I104" s="1833" t="str">
        <f t="shared" si="2"/>
        <v/>
      </c>
      <c r="J104" s="3224"/>
      <c r="K104" s="3225"/>
      <c r="L104" s="3225"/>
      <c r="M104" s="3225"/>
      <c r="N104" s="3225"/>
      <c r="O104" s="3226"/>
    </row>
    <row r="105" spans="1:15" ht="15" customHeight="1" x14ac:dyDescent="0.2">
      <c r="A105" s="1823"/>
      <c r="B105" s="1823"/>
      <c r="C105" s="1247"/>
      <c r="D105" s="1248"/>
      <c r="E105" s="1414"/>
      <c r="F105" s="1249"/>
      <c r="G105" s="1142"/>
      <c r="H105" s="1827"/>
      <c r="I105" s="1833" t="str">
        <f t="shared" si="2"/>
        <v/>
      </c>
      <c r="J105" s="3224"/>
      <c r="K105" s="3225"/>
      <c r="L105" s="3225"/>
      <c r="M105" s="3225"/>
      <c r="N105" s="3225"/>
      <c r="O105" s="3226"/>
    </row>
    <row r="106" spans="1:15" ht="15" customHeight="1" x14ac:dyDescent="0.2">
      <c r="A106" s="1823"/>
      <c r="B106" s="1823"/>
      <c r="C106" s="1247"/>
      <c r="D106" s="1248"/>
      <c r="E106" s="1414"/>
      <c r="F106" s="1249"/>
      <c r="G106" s="1142"/>
      <c r="H106" s="1827"/>
      <c r="I106" s="1833" t="str">
        <f t="shared" si="2"/>
        <v/>
      </c>
      <c r="J106" s="3224"/>
      <c r="K106" s="3225"/>
      <c r="L106" s="3225"/>
      <c r="M106" s="3225"/>
      <c r="N106" s="3225"/>
      <c r="O106" s="3226"/>
    </row>
    <row r="107" spans="1:15" ht="15" customHeight="1" x14ac:dyDescent="0.2">
      <c r="A107" s="1823"/>
      <c r="B107" s="1823"/>
      <c r="C107" s="1247"/>
      <c r="D107" s="1248"/>
      <c r="E107" s="1414"/>
      <c r="F107" s="1249"/>
      <c r="G107" s="1142"/>
      <c r="H107" s="1827"/>
      <c r="I107" s="1833" t="str">
        <f t="shared" si="2"/>
        <v/>
      </c>
      <c r="J107" s="3224"/>
      <c r="K107" s="3225"/>
      <c r="L107" s="3225"/>
      <c r="M107" s="3225"/>
      <c r="N107" s="3225"/>
      <c r="O107" s="3226"/>
    </row>
    <row r="108" spans="1:15" ht="15" customHeight="1" x14ac:dyDescent="0.2">
      <c r="A108" s="1823"/>
      <c r="B108" s="1823"/>
      <c r="C108" s="1247"/>
      <c r="D108" s="1248"/>
      <c r="E108" s="1414"/>
      <c r="F108" s="1249"/>
      <c r="G108" s="1142"/>
      <c r="H108" s="1827"/>
      <c r="I108" s="1833" t="str">
        <f t="shared" si="2"/>
        <v/>
      </c>
      <c r="J108" s="3224"/>
      <c r="K108" s="3225"/>
      <c r="L108" s="3225"/>
      <c r="M108" s="3225"/>
      <c r="N108" s="3225"/>
      <c r="O108" s="3226"/>
    </row>
    <row r="109" spans="1:15" ht="15" customHeight="1" x14ac:dyDescent="0.2">
      <c r="A109" s="1823"/>
      <c r="B109" s="1823"/>
      <c r="C109" s="1247"/>
      <c r="D109" s="1248"/>
      <c r="E109" s="1414"/>
      <c r="F109" s="1249"/>
      <c r="G109" s="1142"/>
      <c r="H109" s="1827"/>
      <c r="I109" s="1833" t="str">
        <f t="shared" si="2"/>
        <v/>
      </c>
      <c r="J109" s="3224"/>
      <c r="K109" s="3225"/>
      <c r="L109" s="3225"/>
      <c r="M109" s="3225"/>
      <c r="N109" s="3225"/>
      <c r="O109" s="3226"/>
    </row>
    <row r="110" spans="1:15" ht="15" customHeight="1" x14ac:dyDescent="0.2">
      <c r="A110" s="1823"/>
      <c r="B110" s="1823"/>
      <c r="C110" s="1247"/>
      <c r="D110" s="1248"/>
      <c r="E110" s="1414"/>
      <c r="F110" s="1249"/>
      <c r="G110" s="1142"/>
      <c r="H110" s="1827"/>
      <c r="I110" s="1833" t="str">
        <f t="shared" si="2"/>
        <v/>
      </c>
      <c r="J110" s="3224"/>
      <c r="K110" s="3225"/>
      <c r="L110" s="3225"/>
      <c r="M110" s="3225"/>
      <c r="N110" s="3225"/>
      <c r="O110" s="3226"/>
    </row>
    <row r="111" spans="1:15" ht="15" customHeight="1" x14ac:dyDescent="0.2">
      <c r="A111" s="1823"/>
      <c r="B111" s="1823"/>
      <c r="C111" s="1247"/>
      <c r="D111" s="1248"/>
      <c r="E111" s="1414"/>
      <c r="F111" s="1249"/>
      <c r="G111" s="1142"/>
      <c r="H111" s="1827"/>
      <c r="I111" s="1833" t="str">
        <f t="shared" si="2"/>
        <v/>
      </c>
      <c r="J111" s="3224"/>
      <c r="K111" s="3225"/>
      <c r="L111" s="3225"/>
      <c r="M111" s="3225"/>
      <c r="N111" s="3225"/>
      <c r="O111" s="3226"/>
    </row>
    <row r="112" spans="1:15" ht="15" customHeight="1" x14ac:dyDescent="0.2">
      <c r="A112" s="1823"/>
      <c r="B112" s="1823"/>
      <c r="C112" s="1247"/>
      <c r="D112" s="1248"/>
      <c r="E112" s="1414"/>
      <c r="F112" s="1249"/>
      <c r="G112" s="1142"/>
      <c r="H112" s="1827"/>
      <c r="I112" s="1833" t="str">
        <f t="shared" si="2"/>
        <v/>
      </c>
      <c r="J112" s="3224"/>
      <c r="K112" s="3225"/>
      <c r="L112" s="3225"/>
      <c r="M112" s="3225"/>
      <c r="N112" s="3225"/>
      <c r="O112" s="3226"/>
    </row>
    <row r="113" spans="1:15" ht="15" customHeight="1" x14ac:dyDescent="0.2">
      <c r="A113" s="1823"/>
      <c r="B113" s="1823"/>
      <c r="C113" s="1247"/>
      <c r="D113" s="1248"/>
      <c r="E113" s="1414"/>
      <c r="F113" s="1249"/>
      <c r="G113" s="1142"/>
      <c r="H113" s="1827"/>
      <c r="I113" s="1833" t="str">
        <f t="shared" si="2"/>
        <v/>
      </c>
      <c r="J113" s="3224"/>
      <c r="K113" s="3225"/>
      <c r="L113" s="3225"/>
      <c r="M113" s="3225"/>
      <c r="N113" s="3225"/>
      <c r="O113" s="3226"/>
    </row>
    <row r="114" spans="1:15" ht="15" customHeight="1" x14ac:dyDescent="0.2">
      <c r="A114" s="1823" t="s">
        <v>1683</v>
      </c>
      <c r="B114" s="1823" t="s">
        <v>1689</v>
      </c>
      <c r="C114" s="1247"/>
      <c r="D114" s="1248"/>
      <c r="E114" s="1414"/>
      <c r="F114" s="1249"/>
      <c r="G114" s="1142"/>
      <c r="H114" s="1827"/>
      <c r="I114" s="1833" t="str">
        <f t="shared" si="2"/>
        <v/>
      </c>
      <c r="J114" s="3224"/>
      <c r="K114" s="3225"/>
      <c r="L114" s="3225"/>
      <c r="M114" s="3225"/>
      <c r="N114" s="3225"/>
      <c r="O114" s="3226"/>
    </row>
    <row r="115" spans="1:15" ht="15" customHeight="1" x14ac:dyDescent="0.2">
      <c r="A115" s="1823" t="s">
        <v>1685</v>
      </c>
      <c r="B115" s="1823" t="s">
        <v>1690</v>
      </c>
      <c r="C115" s="1247"/>
      <c r="D115" s="1248"/>
      <c r="E115" s="1414"/>
      <c r="F115" s="1249"/>
      <c r="G115" s="1142"/>
      <c r="H115" s="1827"/>
      <c r="I115" s="1833" t="str">
        <f t="shared" si="2"/>
        <v/>
      </c>
      <c r="J115" s="3224"/>
      <c r="K115" s="3225"/>
      <c r="L115" s="3225"/>
      <c r="M115" s="3225"/>
      <c r="N115" s="3225"/>
      <c r="O115" s="3226"/>
    </row>
    <row r="116" spans="1:15" ht="15" customHeight="1" x14ac:dyDescent="0.2">
      <c r="A116" s="1823" t="s">
        <v>1694</v>
      </c>
      <c r="B116" s="1823" t="s">
        <v>1691</v>
      </c>
      <c r="C116" s="1247"/>
      <c r="D116" s="1248"/>
      <c r="E116" s="1414"/>
      <c r="F116" s="1249"/>
      <c r="G116" s="1142"/>
      <c r="H116" s="1827"/>
      <c r="I116" s="1833" t="str">
        <f t="shared" si="2"/>
        <v/>
      </c>
      <c r="J116" s="3224"/>
      <c r="K116" s="3225"/>
      <c r="L116" s="3225"/>
      <c r="M116" s="3225"/>
      <c r="N116" s="3225"/>
      <c r="O116" s="3226"/>
    </row>
    <row r="117" spans="1:15" ht="15" customHeight="1" x14ac:dyDescent="0.2">
      <c r="A117" s="1823" t="s">
        <v>1687</v>
      </c>
      <c r="B117" s="1823" t="s">
        <v>1692</v>
      </c>
      <c r="C117" s="1247"/>
      <c r="D117" s="1248"/>
      <c r="E117" s="1414"/>
      <c r="F117" s="1249"/>
      <c r="G117" s="1142"/>
      <c r="H117" s="1827"/>
      <c r="I117" s="1833" t="str">
        <f t="shared" si="2"/>
        <v/>
      </c>
      <c r="J117" s="3224"/>
      <c r="K117" s="3225"/>
      <c r="L117" s="3225"/>
      <c r="M117" s="3225"/>
      <c r="N117" s="3225"/>
      <c r="O117" s="3226"/>
    </row>
    <row r="118" spans="1:15" ht="15" customHeight="1" x14ac:dyDescent="0.2">
      <c r="A118" s="1823" t="s">
        <v>1688</v>
      </c>
      <c r="B118" s="1823"/>
      <c r="C118" s="1247"/>
      <c r="D118" s="1248"/>
      <c r="E118" s="1414"/>
      <c r="F118" s="1249"/>
      <c r="G118" s="1142"/>
      <c r="H118" s="1827"/>
      <c r="I118" s="1833" t="str">
        <f t="shared" si="2"/>
        <v/>
      </c>
      <c r="J118" s="3224"/>
      <c r="K118" s="3225"/>
      <c r="L118" s="3225"/>
      <c r="M118" s="3225"/>
      <c r="N118" s="3225"/>
      <c r="O118" s="3226"/>
    </row>
    <row r="119" spans="1:15" ht="15" customHeight="1" x14ac:dyDescent="0.2">
      <c r="A119" s="1823"/>
      <c r="B119" s="1823"/>
      <c r="C119" s="1247"/>
      <c r="D119" s="1248"/>
      <c r="E119" s="1414"/>
      <c r="F119" s="1249"/>
      <c r="G119" s="1142"/>
      <c r="H119" s="1827"/>
      <c r="I119" s="1833" t="str">
        <f t="shared" si="2"/>
        <v/>
      </c>
      <c r="J119" s="3224"/>
      <c r="K119" s="3225"/>
      <c r="L119" s="3225"/>
      <c r="M119" s="3225"/>
      <c r="N119" s="3225"/>
      <c r="O119" s="3226"/>
    </row>
    <row r="120" spans="1:15" ht="15" customHeight="1" x14ac:dyDescent="0.2">
      <c r="A120" s="1823"/>
      <c r="B120" s="1823"/>
      <c r="C120" s="1247"/>
      <c r="D120" s="1248"/>
      <c r="E120" s="1414"/>
      <c r="F120" s="1249"/>
      <c r="G120" s="1142"/>
      <c r="H120" s="1827"/>
      <c r="I120" s="1833" t="str">
        <f t="shared" si="2"/>
        <v/>
      </c>
      <c r="J120" s="3224"/>
      <c r="K120" s="3225"/>
      <c r="L120" s="3225"/>
      <c r="M120" s="3225"/>
      <c r="N120" s="3225"/>
      <c r="O120" s="3226"/>
    </row>
    <row r="121" spans="1:15" ht="15" customHeight="1" x14ac:dyDescent="0.2">
      <c r="A121" s="1823"/>
      <c r="B121" s="1823"/>
      <c r="C121" s="1247"/>
      <c r="D121" s="1248"/>
      <c r="E121" s="1414"/>
      <c r="F121" s="1249"/>
      <c r="G121" s="1142"/>
      <c r="H121" s="1827"/>
      <c r="I121" s="1833" t="str">
        <f t="shared" si="2"/>
        <v/>
      </c>
      <c r="J121" s="3224"/>
      <c r="K121" s="3225"/>
      <c r="L121" s="3225"/>
      <c r="M121" s="3225"/>
      <c r="N121" s="3225"/>
      <c r="O121" s="3226"/>
    </row>
    <row r="122" spans="1:15" ht="15" customHeight="1" x14ac:dyDescent="0.2">
      <c r="A122" s="1823"/>
      <c r="B122" s="1823"/>
      <c r="C122" s="1247"/>
      <c r="D122" s="1248"/>
      <c r="E122" s="1414"/>
      <c r="F122" s="1249"/>
      <c r="G122" s="1142"/>
      <c r="H122" s="1827"/>
      <c r="I122" s="1833" t="str">
        <f t="shared" si="2"/>
        <v/>
      </c>
      <c r="J122" s="3224"/>
      <c r="K122" s="3225"/>
      <c r="L122" s="3225"/>
      <c r="M122" s="3225"/>
      <c r="N122" s="3225"/>
      <c r="O122" s="3226"/>
    </row>
    <row r="123" spans="1:15" ht="15" customHeight="1" x14ac:dyDescent="0.2">
      <c r="A123" s="1823"/>
      <c r="B123" s="1823"/>
      <c r="C123" s="1247"/>
      <c r="D123" s="1248"/>
      <c r="E123" s="1414"/>
      <c r="F123" s="1249"/>
      <c r="G123" s="1142"/>
      <c r="H123" s="1827"/>
      <c r="I123" s="1833" t="str">
        <f t="shared" si="2"/>
        <v/>
      </c>
      <c r="J123" s="3224"/>
      <c r="K123" s="3225"/>
      <c r="L123" s="3225"/>
      <c r="M123" s="3225"/>
      <c r="N123" s="3225"/>
      <c r="O123" s="3226"/>
    </row>
    <row r="124" spans="1:15" ht="15" customHeight="1" x14ac:dyDescent="0.2">
      <c r="A124" s="1823"/>
      <c r="B124" s="1823"/>
      <c r="C124" s="1247"/>
      <c r="D124" s="1248"/>
      <c r="E124" s="1414"/>
      <c r="F124" s="1249"/>
      <c r="G124" s="1142"/>
      <c r="H124" s="1827"/>
      <c r="I124" s="1833" t="str">
        <f t="shared" si="2"/>
        <v/>
      </c>
      <c r="J124" s="3224"/>
      <c r="K124" s="3225"/>
      <c r="L124" s="3225"/>
      <c r="M124" s="3225"/>
      <c r="N124" s="3225"/>
      <c r="O124" s="3226"/>
    </row>
    <row r="125" spans="1:15" ht="15" customHeight="1" x14ac:dyDescent="0.2">
      <c r="A125" s="1823"/>
      <c r="B125" s="1823"/>
      <c r="C125" s="1247"/>
      <c r="D125" s="1248"/>
      <c r="E125" s="1414"/>
      <c r="F125" s="1249"/>
      <c r="G125" s="1142"/>
      <c r="H125" s="1827"/>
      <c r="I125" s="1833" t="str">
        <f t="shared" si="2"/>
        <v/>
      </c>
      <c r="J125" s="3224"/>
      <c r="K125" s="3225"/>
      <c r="L125" s="3225"/>
      <c r="M125" s="3225"/>
      <c r="N125" s="3225"/>
      <c r="O125" s="3226"/>
    </row>
    <row r="126" spans="1:15" ht="15" customHeight="1" x14ac:dyDescent="0.2">
      <c r="A126" s="1823"/>
      <c r="B126" s="1823"/>
      <c r="C126" s="1247"/>
      <c r="D126" s="1248"/>
      <c r="E126" s="1414"/>
      <c r="F126" s="1249"/>
      <c r="G126" s="1142"/>
      <c r="H126" s="1827"/>
      <c r="I126" s="1833" t="str">
        <f t="shared" si="2"/>
        <v/>
      </c>
      <c r="J126" s="3224"/>
      <c r="K126" s="3225"/>
      <c r="L126" s="3225"/>
      <c r="M126" s="3225"/>
      <c r="N126" s="3225"/>
      <c r="O126" s="3226"/>
    </row>
    <row r="127" spans="1:15" ht="15" customHeight="1" x14ac:dyDescent="0.2">
      <c r="A127" s="1823"/>
      <c r="B127" s="1823"/>
      <c r="C127" s="1247"/>
      <c r="D127" s="1248"/>
      <c r="E127" s="1414"/>
      <c r="F127" s="1249"/>
      <c r="G127" s="1142"/>
      <c r="H127" s="1827"/>
      <c r="I127" s="1833" t="str">
        <f t="shared" si="2"/>
        <v/>
      </c>
      <c r="J127" s="3224"/>
      <c r="K127" s="3225"/>
      <c r="L127" s="3225"/>
      <c r="M127" s="3225"/>
      <c r="N127" s="3225"/>
      <c r="O127" s="3226"/>
    </row>
    <row r="128" spans="1:15" ht="15" customHeight="1" x14ac:dyDescent="0.2">
      <c r="A128" s="1823"/>
      <c r="B128" s="1823"/>
      <c r="C128" s="1247"/>
      <c r="D128" s="1248"/>
      <c r="E128" s="1414"/>
      <c r="F128" s="1249"/>
      <c r="G128" s="1142"/>
      <c r="H128" s="1827"/>
      <c r="I128" s="1833" t="str">
        <f t="shared" si="2"/>
        <v/>
      </c>
      <c r="J128" s="3224"/>
      <c r="K128" s="3225"/>
      <c r="L128" s="3225"/>
      <c r="M128" s="3225"/>
      <c r="N128" s="3225"/>
      <c r="O128" s="3226"/>
    </row>
    <row r="129" spans="1:15" ht="15" customHeight="1" x14ac:dyDescent="0.2">
      <c r="A129" s="1823"/>
      <c r="B129" s="1823"/>
      <c r="C129" s="1247"/>
      <c r="D129" s="1248"/>
      <c r="E129" s="1414"/>
      <c r="F129" s="1249"/>
      <c r="G129" s="1142"/>
      <c r="H129" s="1827"/>
      <c r="I129" s="1833" t="str">
        <f t="shared" si="2"/>
        <v/>
      </c>
      <c r="J129" s="3224"/>
      <c r="K129" s="3225"/>
      <c r="L129" s="3225"/>
      <c r="M129" s="3225"/>
      <c r="N129" s="3225"/>
      <c r="O129" s="3226"/>
    </row>
    <row r="130" spans="1:15" ht="15" customHeight="1" x14ac:dyDescent="0.2">
      <c r="A130" s="1823"/>
      <c r="B130" s="1823"/>
      <c r="C130" s="1247"/>
      <c r="D130" s="1248"/>
      <c r="E130" s="1414"/>
      <c r="F130" s="1249"/>
      <c r="G130" s="1142"/>
      <c r="H130" s="1827"/>
      <c r="I130" s="1833" t="str">
        <f t="shared" si="2"/>
        <v/>
      </c>
      <c r="J130" s="3224"/>
      <c r="K130" s="3225"/>
      <c r="L130" s="3225"/>
      <c r="M130" s="3225"/>
      <c r="N130" s="3225"/>
      <c r="O130" s="3226"/>
    </row>
    <row r="131" spans="1:15" ht="15" customHeight="1" x14ac:dyDescent="0.2">
      <c r="A131" s="1823"/>
      <c r="B131" s="1823"/>
      <c r="C131" s="1247"/>
      <c r="D131" s="1248"/>
      <c r="E131" s="1414"/>
      <c r="F131" s="1249"/>
      <c r="G131" s="1142"/>
      <c r="H131" s="1827"/>
      <c r="I131" s="1833" t="str">
        <f t="shared" si="2"/>
        <v/>
      </c>
      <c r="J131" s="3224"/>
      <c r="K131" s="3225"/>
      <c r="L131" s="3225"/>
      <c r="M131" s="3225"/>
      <c r="N131" s="3225"/>
      <c r="O131" s="3226"/>
    </row>
    <row r="132" spans="1:15" ht="15" customHeight="1" x14ac:dyDescent="0.2">
      <c r="A132" s="1823"/>
      <c r="B132" s="1823"/>
      <c r="C132" s="1247"/>
      <c r="D132" s="1248"/>
      <c r="E132" s="1414"/>
      <c r="F132" s="1249"/>
      <c r="G132" s="1142"/>
      <c r="H132" s="1827"/>
      <c r="I132" s="1833" t="str">
        <f t="shared" si="2"/>
        <v/>
      </c>
      <c r="J132" s="3224"/>
      <c r="K132" s="3225"/>
      <c r="L132" s="3225"/>
      <c r="M132" s="3225"/>
      <c r="N132" s="3225"/>
      <c r="O132" s="3226"/>
    </row>
    <row r="133" spans="1:15" ht="15" customHeight="1" x14ac:dyDescent="0.2">
      <c r="A133" s="1823"/>
      <c r="B133" s="1823"/>
      <c r="C133" s="1247"/>
      <c r="D133" s="1248"/>
      <c r="E133" s="1414"/>
      <c r="F133" s="1249"/>
      <c r="G133" s="1142"/>
      <c r="H133" s="1827"/>
      <c r="I133" s="1833" t="str">
        <f t="shared" si="2"/>
        <v/>
      </c>
      <c r="J133" s="3224"/>
      <c r="K133" s="3225"/>
      <c r="L133" s="3225"/>
      <c r="M133" s="3225"/>
      <c r="N133" s="3225"/>
      <c r="O133" s="3226"/>
    </row>
    <row r="134" spans="1:15" ht="15" customHeight="1" x14ac:dyDescent="0.2">
      <c r="A134" s="1823"/>
      <c r="B134" s="1823"/>
      <c r="C134" s="1247"/>
      <c r="D134" s="1248"/>
      <c r="E134" s="1414"/>
      <c r="F134" s="1249"/>
      <c r="G134" s="1142"/>
      <c r="H134" s="1827"/>
      <c r="I134" s="1833" t="str">
        <f t="shared" si="2"/>
        <v/>
      </c>
      <c r="J134" s="3224"/>
      <c r="K134" s="3225"/>
      <c r="L134" s="3225"/>
      <c r="M134" s="3225"/>
      <c r="N134" s="3225"/>
      <c r="O134" s="3226"/>
    </row>
    <row r="135" spans="1:15" ht="15" customHeight="1" x14ac:dyDescent="0.2">
      <c r="A135" s="1823"/>
      <c r="B135" s="1823"/>
      <c r="C135" s="1247"/>
      <c r="D135" s="1248"/>
      <c r="E135" s="1414"/>
      <c r="F135" s="1249"/>
      <c r="G135" s="1142"/>
      <c r="H135" s="1827"/>
      <c r="I135" s="1833" t="str">
        <f t="shared" si="2"/>
        <v/>
      </c>
      <c r="J135" s="3224"/>
      <c r="K135" s="3225"/>
      <c r="L135" s="3225"/>
      <c r="M135" s="3225"/>
      <c r="N135" s="3225"/>
      <c r="O135" s="3226"/>
    </row>
    <row r="136" spans="1:15" ht="15" customHeight="1" x14ac:dyDescent="0.2">
      <c r="A136" s="1823"/>
      <c r="B136" s="1823"/>
      <c r="C136" s="1247"/>
      <c r="D136" s="1248"/>
      <c r="E136" s="1414"/>
      <c r="F136" s="1249"/>
      <c r="G136" s="1142"/>
      <c r="H136" s="1827"/>
      <c r="I136" s="1833" t="str">
        <f t="shared" si="2"/>
        <v/>
      </c>
      <c r="J136" s="3224"/>
      <c r="K136" s="3225"/>
      <c r="L136" s="3225"/>
      <c r="M136" s="3225"/>
      <c r="N136" s="3225"/>
      <c r="O136" s="3226"/>
    </row>
    <row r="137" spans="1:15" ht="15" customHeight="1" x14ac:dyDescent="0.2">
      <c r="A137" s="1823"/>
      <c r="B137" s="1823"/>
      <c r="C137" s="1247"/>
      <c r="D137" s="1248"/>
      <c r="E137" s="1414"/>
      <c r="F137" s="1249"/>
      <c r="G137" s="1142"/>
      <c r="H137" s="1827"/>
      <c r="I137" s="1833" t="str">
        <f t="shared" si="2"/>
        <v/>
      </c>
      <c r="J137" s="3224"/>
      <c r="K137" s="3225"/>
      <c r="L137" s="3225"/>
      <c r="M137" s="3225"/>
      <c r="N137" s="3225"/>
      <c r="O137" s="3226"/>
    </row>
    <row r="138" spans="1:15" ht="15" customHeight="1" x14ac:dyDescent="0.2">
      <c r="A138" s="1823"/>
      <c r="B138" s="1823"/>
      <c r="C138" s="1247"/>
      <c r="D138" s="1248"/>
      <c r="E138" s="1414"/>
      <c r="F138" s="1249"/>
      <c r="G138" s="1142"/>
      <c r="H138" s="1827"/>
      <c r="I138" s="1833" t="str">
        <f t="shared" si="2"/>
        <v/>
      </c>
      <c r="J138" s="3224"/>
      <c r="K138" s="3225"/>
      <c r="L138" s="3225"/>
      <c r="M138" s="3225"/>
      <c r="N138" s="3225"/>
      <c r="O138" s="3226"/>
    </row>
    <row r="139" spans="1:15" ht="15" customHeight="1" x14ac:dyDescent="0.2">
      <c r="A139" s="1823"/>
      <c r="B139" s="1823"/>
      <c r="C139" s="1247"/>
      <c r="D139" s="1248"/>
      <c r="E139" s="1414"/>
      <c r="F139" s="1249"/>
      <c r="G139" s="1142"/>
      <c r="H139" s="1827"/>
      <c r="I139" s="1833" t="str">
        <f t="shared" si="2"/>
        <v/>
      </c>
      <c r="J139" s="3224"/>
      <c r="K139" s="3225"/>
      <c r="L139" s="3225"/>
      <c r="M139" s="3225"/>
      <c r="N139" s="3225"/>
      <c r="O139" s="3226"/>
    </row>
    <row r="140" spans="1:15" ht="15" customHeight="1" x14ac:dyDescent="0.2">
      <c r="A140" s="1823"/>
      <c r="B140" s="1823"/>
      <c r="C140" s="1247"/>
      <c r="D140" s="1248"/>
      <c r="E140" s="1414"/>
      <c r="F140" s="1249"/>
      <c r="G140" s="1142"/>
      <c r="H140" s="1827"/>
      <c r="I140" s="1833" t="str">
        <f t="shared" si="2"/>
        <v/>
      </c>
      <c r="J140" s="3224"/>
      <c r="K140" s="3225"/>
      <c r="L140" s="3225"/>
      <c r="M140" s="3225"/>
      <c r="N140" s="3225"/>
      <c r="O140" s="3226"/>
    </row>
    <row r="141" spans="1:15" ht="15" customHeight="1" x14ac:dyDescent="0.2">
      <c r="A141" s="1823"/>
      <c r="B141" s="1823"/>
      <c r="C141" s="1247"/>
      <c r="D141" s="1248"/>
      <c r="E141" s="1414"/>
      <c r="F141" s="1249"/>
      <c r="G141" s="1142"/>
      <c r="H141" s="1827"/>
      <c r="I141" s="1833" t="str">
        <f t="shared" si="2"/>
        <v/>
      </c>
      <c r="J141" s="3224"/>
      <c r="K141" s="3225"/>
      <c r="L141" s="3225"/>
      <c r="M141" s="3225"/>
      <c r="N141" s="3225"/>
      <c r="O141" s="3226"/>
    </row>
    <row r="142" spans="1:15" ht="15" customHeight="1" x14ac:dyDescent="0.2">
      <c r="A142" s="1823"/>
      <c r="B142" s="1823"/>
      <c r="C142" s="1247"/>
      <c r="D142" s="1248"/>
      <c r="E142" s="1414"/>
      <c r="F142" s="1249"/>
      <c r="G142" s="1142"/>
      <c r="H142" s="1827"/>
      <c r="I142" s="1833" t="str">
        <f t="shared" si="2"/>
        <v/>
      </c>
      <c r="J142" s="3224"/>
      <c r="K142" s="3225"/>
      <c r="L142" s="3225"/>
      <c r="M142" s="3225"/>
      <c r="N142" s="3225"/>
      <c r="O142" s="3226"/>
    </row>
    <row r="143" spans="1:15" ht="15" customHeight="1" x14ac:dyDescent="0.2">
      <c r="A143" s="1823"/>
      <c r="B143" s="1823"/>
      <c r="C143" s="1247"/>
      <c r="D143" s="1248"/>
      <c r="E143" s="1414"/>
      <c r="F143" s="1249"/>
      <c r="G143" s="1142"/>
      <c r="H143" s="1827"/>
      <c r="I143" s="1833" t="str">
        <f t="shared" si="2"/>
        <v/>
      </c>
      <c r="J143" s="3224"/>
      <c r="K143" s="3225"/>
      <c r="L143" s="3225"/>
      <c r="M143" s="3225"/>
      <c r="N143" s="3225"/>
      <c r="O143" s="3226"/>
    </row>
    <row r="144" spans="1:15" ht="15" customHeight="1" x14ac:dyDescent="0.2">
      <c r="A144" s="1823"/>
      <c r="B144" s="1823"/>
      <c r="C144" s="1247"/>
      <c r="D144" s="1248"/>
      <c r="E144" s="1414"/>
      <c r="F144" s="1249"/>
      <c r="G144" s="1142"/>
      <c r="H144" s="1827"/>
      <c r="I144" s="1833" t="str">
        <f t="shared" si="2"/>
        <v/>
      </c>
      <c r="J144" s="3224"/>
      <c r="K144" s="3225"/>
      <c r="L144" s="3225"/>
      <c r="M144" s="3225"/>
      <c r="N144" s="3225"/>
      <c r="O144" s="3226"/>
    </row>
    <row r="145" spans="1:15" ht="15" customHeight="1" x14ac:dyDescent="0.2">
      <c r="A145" s="1823"/>
      <c r="B145" s="1823"/>
      <c r="C145" s="1247"/>
      <c r="D145" s="1248"/>
      <c r="E145" s="1414"/>
      <c r="F145" s="1249"/>
      <c r="G145" s="1142"/>
      <c r="H145" s="1827"/>
      <c r="I145" s="1833" t="str">
        <f t="shared" si="2"/>
        <v/>
      </c>
      <c r="J145" s="3224"/>
      <c r="K145" s="3225"/>
      <c r="L145" s="3225"/>
      <c r="M145" s="3225"/>
      <c r="N145" s="3225"/>
      <c r="O145" s="3226"/>
    </row>
    <row r="146" spans="1:15" ht="15" customHeight="1" x14ac:dyDescent="0.2">
      <c r="A146" s="1823"/>
      <c r="B146" s="1823"/>
      <c r="C146" s="1247"/>
      <c r="D146" s="1248"/>
      <c r="E146" s="1414"/>
      <c r="F146" s="1249"/>
      <c r="G146" s="1142"/>
      <c r="H146" s="1827"/>
      <c r="I146" s="1833" t="str">
        <f t="shared" si="2"/>
        <v/>
      </c>
      <c r="J146" s="3224"/>
      <c r="K146" s="3225"/>
      <c r="L146" s="3225"/>
      <c r="M146" s="3225"/>
      <c r="N146" s="3225"/>
      <c r="O146" s="3226"/>
    </row>
    <row r="147" spans="1:15" ht="15" customHeight="1" x14ac:dyDescent="0.2">
      <c r="A147" s="1823"/>
      <c r="B147" s="1823"/>
      <c r="C147" s="1247"/>
      <c r="D147" s="1248"/>
      <c r="E147" s="1414"/>
      <c r="F147" s="1249"/>
      <c r="G147" s="1142"/>
      <c r="H147" s="1827"/>
      <c r="I147" s="1833" t="str">
        <f t="shared" ref="I147:I148" si="3">IF(ISERROR(IF(OR(F147,G147)="", "", F147*G147)),"",IF(OR(F147,G147)="", "", F147*G147))</f>
        <v/>
      </c>
      <c r="J147" s="3224"/>
      <c r="K147" s="3225"/>
      <c r="L147" s="3225"/>
      <c r="M147" s="3225"/>
      <c r="N147" s="3225"/>
      <c r="O147" s="3226"/>
    </row>
    <row r="148" spans="1:15" ht="15" customHeight="1" x14ac:dyDescent="0.2">
      <c r="A148" s="1823"/>
      <c r="B148" s="1823"/>
      <c r="C148" s="1247"/>
      <c r="D148" s="1248"/>
      <c r="E148" s="1414"/>
      <c r="F148" s="1249"/>
      <c r="G148" s="1142"/>
      <c r="H148" s="1827"/>
      <c r="I148" s="1833" t="str">
        <f t="shared" si="3"/>
        <v/>
      </c>
      <c r="J148" s="3224"/>
      <c r="K148" s="3225"/>
      <c r="L148" s="3225"/>
      <c r="M148" s="3225"/>
      <c r="N148" s="3225"/>
      <c r="O148" s="3226"/>
    </row>
    <row r="149" spans="1:15" ht="15" customHeight="1" x14ac:dyDescent="0.2">
      <c r="A149" s="1823"/>
      <c r="B149" s="1823"/>
      <c r="C149" s="1247"/>
      <c r="D149" s="1248"/>
      <c r="E149" s="1414"/>
      <c r="F149" s="1249"/>
      <c r="G149" s="1142"/>
      <c r="H149" s="1827"/>
      <c r="I149" s="1833" t="str">
        <f>IF(ISERROR(IF(OR(F149,G149)="", "", F149*G149)),"",IF(OR(F149,G149)="", "", F149*G149))</f>
        <v/>
      </c>
      <c r="J149" s="3224"/>
      <c r="K149" s="3225"/>
      <c r="L149" s="3225"/>
      <c r="M149" s="3225"/>
      <c r="N149" s="3225"/>
      <c r="O149" s="3226"/>
    </row>
    <row r="150" spans="1:15" ht="15" customHeight="1" thickBot="1" x14ac:dyDescent="0.25">
      <c r="A150" s="1823"/>
      <c r="B150" s="1824"/>
      <c r="C150" s="1250"/>
      <c r="D150" s="1251"/>
      <c r="E150" s="1415"/>
      <c r="F150" s="1252"/>
      <c r="G150" s="1234"/>
      <c r="H150" s="1829"/>
      <c r="I150" s="1832" t="str">
        <f>IF(ISERROR(IF(OR(F150,G150)="", "", F150*G150)),"",IF(OR(F150,G150)="", "", F150*G150))</f>
        <v/>
      </c>
      <c r="J150" s="3236"/>
      <c r="K150" s="3237"/>
      <c r="L150" s="3237"/>
      <c r="M150" s="3237"/>
      <c r="N150" s="3237"/>
      <c r="O150" s="3238"/>
    </row>
    <row r="151" spans="1:15" ht="15" customHeight="1" thickBot="1" x14ac:dyDescent="0.25">
      <c r="A151" s="1824"/>
      <c r="B151" s="3239" t="s">
        <v>847</v>
      </c>
      <c r="C151" s="3239"/>
      <c r="D151" s="3239"/>
      <c r="E151" s="3239"/>
      <c r="F151" s="1782">
        <f>SUM(F81:F150)</f>
        <v>0</v>
      </c>
      <c r="G151" s="1783">
        <f>SUM(G81:G150)</f>
        <v>0</v>
      </c>
      <c r="H151" s="1781" t="s">
        <v>708</v>
      </c>
      <c r="I151" s="1784">
        <f>SUM(H81:I150)</f>
        <v>0</v>
      </c>
      <c r="J151" s="2958"/>
      <c r="K151" s="2959"/>
      <c r="L151" s="2959"/>
      <c r="M151" s="2959"/>
      <c r="N151" s="2959"/>
      <c r="O151" s="2994"/>
    </row>
    <row r="152" spans="1:15" ht="15" customHeight="1" x14ac:dyDescent="0.2"/>
    <row r="153" spans="1:15" ht="15" customHeight="1" x14ac:dyDescent="0.2"/>
    <row r="154" spans="1:15" ht="15" customHeight="1" thickBot="1" x14ac:dyDescent="0.25"/>
    <row r="155" spans="1:15" ht="15" customHeight="1" x14ac:dyDescent="0.2">
      <c r="A155" s="3271" t="s">
        <v>848</v>
      </c>
      <c r="B155" s="3272"/>
      <c r="C155" s="3272"/>
      <c r="D155" s="3272"/>
      <c r="E155" s="3273" t="s">
        <v>849</v>
      </c>
      <c r="F155" s="3274">
        <f>I77</f>
        <v>0</v>
      </c>
      <c r="G155" s="3275"/>
      <c r="H155" s="3276"/>
      <c r="I155" s="3280" t="s">
        <v>850</v>
      </c>
      <c r="J155" s="3281"/>
      <c r="K155" s="3282"/>
      <c r="L155" s="3273" t="s">
        <v>851</v>
      </c>
      <c r="M155" s="3277">
        <f>IF(ISERROR(IF(OR(F159,F155)=0, 0,F159/F155)),0,IF(OR(F159,F155)=0, 0,F159/F155))</f>
        <v>0</v>
      </c>
      <c r="N155" s="3278"/>
      <c r="O155" s="3279"/>
    </row>
    <row r="156" spans="1:15" ht="15" customHeight="1" x14ac:dyDescent="0.2">
      <c r="A156" s="3246"/>
      <c r="B156" s="3247"/>
      <c r="C156" s="3247"/>
      <c r="D156" s="3247"/>
      <c r="E156" s="3250"/>
      <c r="F156" s="3252"/>
      <c r="G156" s="3253"/>
      <c r="H156" s="3254"/>
      <c r="I156" s="3268"/>
      <c r="J156" s="3269"/>
      <c r="K156" s="3270"/>
      <c r="L156" s="3250"/>
      <c r="M156" s="3258"/>
      <c r="N156" s="3259"/>
      <c r="O156" s="3260"/>
    </row>
    <row r="157" spans="1:15" ht="15" customHeight="1" x14ac:dyDescent="0.2">
      <c r="A157" s="3246" t="s">
        <v>852</v>
      </c>
      <c r="B157" s="3247"/>
      <c r="C157" s="3247"/>
      <c r="D157" s="3247"/>
      <c r="E157" s="3250" t="s">
        <v>853</v>
      </c>
      <c r="F157" s="3252">
        <f>I151</f>
        <v>0</v>
      </c>
      <c r="G157" s="3253"/>
      <c r="H157" s="3254"/>
      <c r="I157" s="3262" t="s">
        <v>854</v>
      </c>
      <c r="J157" s="3263"/>
      <c r="K157" s="3264"/>
      <c r="L157" s="3250" t="s">
        <v>855</v>
      </c>
      <c r="M157" s="3258">
        <f>IF(ISERROR(IF(OR(F159,F157)=0, 0, (F159-F157)/F159)),0,IF(OR(F159,F157)=0, 0, (F159-F157)/F159))</f>
        <v>0</v>
      </c>
      <c r="N157" s="3259"/>
      <c r="O157" s="3260"/>
    </row>
    <row r="158" spans="1:15" ht="15" customHeight="1" x14ac:dyDescent="0.2">
      <c r="A158" s="3246"/>
      <c r="B158" s="3247"/>
      <c r="C158" s="3247"/>
      <c r="D158" s="3247"/>
      <c r="E158" s="3250"/>
      <c r="F158" s="3252"/>
      <c r="G158" s="3253"/>
      <c r="H158" s="3254"/>
      <c r="I158" s="3268"/>
      <c r="J158" s="3269"/>
      <c r="K158" s="3270"/>
      <c r="L158" s="3250"/>
      <c r="M158" s="3258"/>
      <c r="N158" s="3259"/>
      <c r="O158" s="3260"/>
    </row>
    <row r="159" spans="1:15" ht="15" customHeight="1" x14ac:dyDescent="0.2">
      <c r="A159" s="3246" t="s">
        <v>856</v>
      </c>
      <c r="B159" s="3247"/>
      <c r="C159" s="3247"/>
      <c r="D159" s="3247"/>
      <c r="E159" s="3250" t="s">
        <v>857</v>
      </c>
      <c r="F159" s="3252">
        <f>I76</f>
        <v>0</v>
      </c>
      <c r="G159" s="3253"/>
      <c r="H159" s="3254"/>
      <c r="I159" s="3262" t="s">
        <v>858</v>
      </c>
      <c r="J159" s="3263"/>
      <c r="K159" s="3264"/>
      <c r="L159" s="3250" t="s">
        <v>859</v>
      </c>
      <c r="M159" s="3258">
        <f>IF(F4="その他(上記用途区分以外)",J5/100*M155*M157,J4*M155*M157)</f>
        <v>0</v>
      </c>
      <c r="N159" s="3259"/>
      <c r="O159" s="3260"/>
    </row>
    <row r="160" spans="1:15" ht="15" customHeight="1" thickBot="1" x14ac:dyDescent="0.25">
      <c r="A160" s="3248"/>
      <c r="B160" s="3249"/>
      <c r="C160" s="3249"/>
      <c r="D160" s="3249"/>
      <c r="E160" s="3251"/>
      <c r="F160" s="3255"/>
      <c r="G160" s="3256"/>
      <c r="H160" s="3257"/>
      <c r="I160" s="3265"/>
      <c r="J160" s="3266"/>
      <c r="K160" s="3267"/>
      <c r="L160" s="3251"/>
      <c r="M160" s="3261"/>
      <c r="N160" s="3028"/>
      <c r="O160" s="3029"/>
    </row>
    <row r="161" ht="15" customHeight="1" x14ac:dyDescent="0.2"/>
  </sheetData>
  <sheetProtection algorithmName="SHA-512" hashValue="eFmyjvyX5VsohcIWtT2m+2O4/HoTf9iFf0AGmBucwno7gq/UvF5XSXV8099vTgqagkReWKElRiluZXoiI7Zc0A==" saltValue="aWUPgw5COVo+4W9iYo/euQ==" spinCount="100000" sheet="1" formatCells="0" formatColumns="0" formatRows="0" insertColumns="0" insertRows="0" deleteColumns="0" deleteRows="0" sort="0" autoFilter="0"/>
  <dataConsolidate/>
  <mergeCells count="175">
    <mergeCell ref="A1:N1"/>
    <mergeCell ref="A2:C2"/>
    <mergeCell ref="L2:O2"/>
    <mergeCell ref="D2:K2"/>
    <mergeCell ref="J4:K4"/>
    <mergeCell ref="F4:I4"/>
    <mergeCell ref="A159:D160"/>
    <mergeCell ref="E159:E160"/>
    <mergeCell ref="F159:H160"/>
    <mergeCell ref="L159:L160"/>
    <mergeCell ref="M159:O160"/>
    <mergeCell ref="I159:K160"/>
    <mergeCell ref="A157:D158"/>
    <mergeCell ref="E157:E158"/>
    <mergeCell ref="F157:H158"/>
    <mergeCell ref="L157:L158"/>
    <mergeCell ref="M157:O158"/>
    <mergeCell ref="I157:K158"/>
    <mergeCell ref="A155:D156"/>
    <mergeCell ref="E155:E156"/>
    <mergeCell ref="F155:H156"/>
    <mergeCell ref="L155:L156"/>
    <mergeCell ref="M155:O156"/>
    <mergeCell ref="I155:K156"/>
    <mergeCell ref="J149:O149"/>
    <mergeCell ref="J150:O150"/>
    <mergeCell ref="B151:E151"/>
    <mergeCell ref="J151:O151"/>
    <mergeCell ref="J146:O146"/>
    <mergeCell ref="J147:O147"/>
    <mergeCell ref="J148:O148"/>
    <mergeCell ref="J143:O143"/>
    <mergeCell ref="J144:O144"/>
    <mergeCell ref="J145:O145"/>
    <mergeCell ref="J140:O140"/>
    <mergeCell ref="J141:O141"/>
    <mergeCell ref="J142:O142"/>
    <mergeCell ref="J137:O137"/>
    <mergeCell ref="J138:O138"/>
    <mergeCell ref="J139:O139"/>
    <mergeCell ref="J134:O134"/>
    <mergeCell ref="J135:O135"/>
    <mergeCell ref="J136:O136"/>
    <mergeCell ref="J131:O131"/>
    <mergeCell ref="J132:O132"/>
    <mergeCell ref="J133:O133"/>
    <mergeCell ref="J128:O128"/>
    <mergeCell ref="J129:O129"/>
    <mergeCell ref="J130:O130"/>
    <mergeCell ref="J125:O125"/>
    <mergeCell ref="J126:O126"/>
    <mergeCell ref="J127:O127"/>
    <mergeCell ref="J122:O122"/>
    <mergeCell ref="J123:O123"/>
    <mergeCell ref="J124:O124"/>
    <mergeCell ref="J119:O119"/>
    <mergeCell ref="J120:O120"/>
    <mergeCell ref="J121:O121"/>
    <mergeCell ref="J116:O116"/>
    <mergeCell ref="J117:O117"/>
    <mergeCell ref="J118:O118"/>
    <mergeCell ref="J113:O113"/>
    <mergeCell ref="J114:O114"/>
    <mergeCell ref="J115:O115"/>
    <mergeCell ref="J110:O110"/>
    <mergeCell ref="J111:O111"/>
    <mergeCell ref="J112:O112"/>
    <mergeCell ref="J107:O107"/>
    <mergeCell ref="J108:O108"/>
    <mergeCell ref="J109:O109"/>
    <mergeCell ref="J104:O104"/>
    <mergeCell ref="J105:O105"/>
    <mergeCell ref="J106:O106"/>
    <mergeCell ref="J102:O102"/>
    <mergeCell ref="J103:O103"/>
    <mergeCell ref="J98:O98"/>
    <mergeCell ref="J99:O99"/>
    <mergeCell ref="J100:O100"/>
    <mergeCell ref="J97:O97"/>
    <mergeCell ref="J92:O92"/>
    <mergeCell ref="J93:O93"/>
    <mergeCell ref="J94:O94"/>
    <mergeCell ref="J101:O101"/>
    <mergeCell ref="J86:O86"/>
    <mergeCell ref="J87:O87"/>
    <mergeCell ref="J88:O88"/>
    <mergeCell ref="J95:O95"/>
    <mergeCell ref="J96:O96"/>
    <mergeCell ref="J89:O89"/>
    <mergeCell ref="J90:O90"/>
    <mergeCell ref="J91:O91"/>
    <mergeCell ref="J83:O83"/>
    <mergeCell ref="J84:O84"/>
    <mergeCell ref="J85:O85"/>
    <mergeCell ref="B77:E77"/>
    <mergeCell ref="J77:O77"/>
    <mergeCell ref="H80:I80"/>
    <mergeCell ref="J80:O80"/>
    <mergeCell ref="J81:O81"/>
    <mergeCell ref="J82:O82"/>
    <mergeCell ref="J74:O74"/>
    <mergeCell ref="J75:O75"/>
    <mergeCell ref="C76:E76"/>
    <mergeCell ref="J76:O76"/>
    <mergeCell ref="J71:O71"/>
    <mergeCell ref="J72:O72"/>
    <mergeCell ref="J73:O73"/>
    <mergeCell ref="J68:O68"/>
    <mergeCell ref="J69:O69"/>
    <mergeCell ref="J70:O70"/>
    <mergeCell ref="J64:O64"/>
    <mergeCell ref="J66:O66"/>
    <mergeCell ref="J67:O67"/>
    <mergeCell ref="J61:O61"/>
    <mergeCell ref="J62:O62"/>
    <mergeCell ref="J63:O63"/>
    <mergeCell ref="J58:O58"/>
    <mergeCell ref="J59:O59"/>
    <mergeCell ref="J60:O60"/>
    <mergeCell ref="J57:O57"/>
    <mergeCell ref="J52:O52"/>
    <mergeCell ref="J53:O53"/>
    <mergeCell ref="J54:O54"/>
    <mergeCell ref="J50:O50"/>
    <mergeCell ref="J51:O51"/>
    <mergeCell ref="J46:O46"/>
    <mergeCell ref="J47:O47"/>
    <mergeCell ref="J48:O48"/>
    <mergeCell ref="J49:O49"/>
    <mergeCell ref="C35:E35"/>
    <mergeCell ref="J35:O35"/>
    <mergeCell ref="H36:I36"/>
    <mergeCell ref="J36:O36"/>
    <mergeCell ref="J37:O37"/>
    <mergeCell ref="J38:O38"/>
    <mergeCell ref="J55:O55"/>
    <mergeCell ref="J56:O56"/>
    <mergeCell ref="J23:O23"/>
    <mergeCell ref="J24:O24"/>
    <mergeCell ref="J25:O25"/>
    <mergeCell ref="J20:O20"/>
    <mergeCell ref="J21:O21"/>
    <mergeCell ref="J22:O22"/>
    <mergeCell ref="J17:O17"/>
    <mergeCell ref="J18:O18"/>
    <mergeCell ref="J45:O45"/>
    <mergeCell ref="J39:O39"/>
    <mergeCell ref="J40:O40"/>
    <mergeCell ref="J41:O41"/>
    <mergeCell ref="J42:O42"/>
    <mergeCell ref="J43:O43"/>
    <mergeCell ref="J44:O44"/>
    <mergeCell ref="J32:O32"/>
    <mergeCell ref="J33:O33"/>
    <mergeCell ref="J34:O34"/>
    <mergeCell ref="J29:O29"/>
    <mergeCell ref="J30:O30"/>
    <mergeCell ref="J31:O31"/>
    <mergeCell ref="J26:O26"/>
    <mergeCell ref="J27:O27"/>
    <mergeCell ref="J28:O28"/>
    <mergeCell ref="J19:O19"/>
    <mergeCell ref="A4:E5"/>
    <mergeCell ref="F5:I5"/>
    <mergeCell ref="J14:O14"/>
    <mergeCell ref="J15:O15"/>
    <mergeCell ref="J16:O16"/>
    <mergeCell ref="J11:O11"/>
    <mergeCell ref="J12:O12"/>
    <mergeCell ref="J13:O13"/>
    <mergeCell ref="H7:I7"/>
    <mergeCell ref="J7:O7"/>
    <mergeCell ref="J8:O8"/>
    <mergeCell ref="J9:O9"/>
    <mergeCell ref="J10:O10"/>
  </mergeCells>
  <phoneticPr fontId="2"/>
  <conditionalFormatting sqref="M5">
    <cfRule type="expression" dxfId="2" priority="1" stopIfTrue="1">
      <formula>#REF!="その他(上記用途区分以外)"</formula>
    </cfRule>
  </conditionalFormatting>
  <conditionalFormatting sqref="M3:M4">
    <cfRule type="expression" dxfId="1" priority="5" stopIfTrue="1">
      <formula>#REF!="その他(上記用途区分以外)"</formula>
    </cfRule>
  </conditionalFormatting>
  <dataValidations disablePrompts="1" count="2">
    <dataValidation type="list" allowBlank="1" showInputMessage="1" showErrorMessage="1" sqref="B3 E3" xr:uid="{55FA35AB-8D51-482E-9D2C-8E0DED64B9B1}">
      <formula1>"□,■"</formula1>
    </dataValidation>
    <dataValidation type="list" allowBlank="1" showInputMessage="1" showErrorMessage="1" sqref="F4:I4" xr:uid="{2BAE54A5-BDBF-4E31-97C5-0D6DE1587C6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3" orientation="portrait" r:id="rId1"/>
  <headerFooter alignWithMargins="0">
    <oddHeader>&amp;R&amp;14参考様式１－５⑥</oddHeader>
  </headerFooter>
  <rowBreaks count="1" manualBreakCount="1">
    <brk id="77" max="1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2ACC-34E1-4397-81BE-E5980C738CCD}">
  <sheetPr>
    <tabColor rgb="FF99FF99"/>
  </sheetPr>
  <dimension ref="A1:X74"/>
  <sheetViews>
    <sheetView showGridLines="0" view="pageBreakPreview" zoomScale="70" zoomScaleNormal="80" zoomScaleSheetLayoutView="70" zoomScalePageLayoutView="80" workbookViewId="0">
      <selection sqref="A1:R1"/>
    </sheetView>
  </sheetViews>
  <sheetFormatPr defaultColWidth="9.59765625" defaultRowHeight="11" x14ac:dyDescent="0.2"/>
  <cols>
    <col min="1" max="1" width="9.09765625" style="1126" customWidth="1"/>
    <col min="2" max="2" width="5.09765625" style="1126" bestFit="1" customWidth="1"/>
    <col min="3" max="3" width="8.09765625" style="1126" customWidth="1"/>
    <col min="4" max="4" width="21.8984375" style="1126" customWidth="1"/>
    <col min="5" max="5" width="2.69921875" style="1126" customWidth="1"/>
    <col min="6" max="6" width="4.69921875" style="1126" customWidth="1"/>
    <col min="7" max="7" width="8.69921875" style="1126" bestFit="1" customWidth="1"/>
    <col min="8" max="8" width="2.69921875" style="1126" customWidth="1"/>
    <col min="9" max="9" width="14" style="1126" customWidth="1"/>
    <col min="10" max="10" width="5.09765625" style="1126" bestFit="1" customWidth="1"/>
    <col min="11" max="11" width="8.09765625" style="1126" customWidth="1"/>
    <col min="12" max="12" width="22" style="1126" customWidth="1"/>
    <col min="13" max="13" width="2.69921875" style="1126" customWidth="1"/>
    <col min="14" max="14" width="4.69921875" style="1126" customWidth="1"/>
    <col min="15" max="15" width="8.69921875" style="1126" bestFit="1" customWidth="1"/>
    <col min="16" max="16" width="2.69921875" style="1126" customWidth="1"/>
    <col min="17" max="17" width="14" style="1126" customWidth="1"/>
    <col min="18" max="18" width="15.59765625" style="1126" customWidth="1"/>
    <col min="19" max="19" width="9.69921875" style="1126" bestFit="1" customWidth="1"/>
    <col min="20" max="16384" width="9.59765625" style="1126"/>
  </cols>
  <sheetData>
    <row r="1" spans="1:24" s="293" customFormat="1" ht="25" customHeight="1" thickBot="1" x14ac:dyDescent="0.25">
      <c r="A1" s="3240" t="s">
        <v>1674</v>
      </c>
      <c r="B1" s="3240"/>
      <c r="C1" s="3240"/>
      <c r="D1" s="3240"/>
      <c r="E1" s="3240"/>
      <c r="F1" s="3240"/>
      <c r="G1" s="3240"/>
      <c r="H1" s="3240"/>
      <c r="I1" s="3240"/>
      <c r="J1" s="3240"/>
      <c r="K1" s="3240"/>
      <c r="L1" s="3240"/>
      <c r="M1" s="3240"/>
      <c r="N1" s="3240"/>
      <c r="O1" s="3240"/>
      <c r="P1" s="3240"/>
      <c r="Q1" s="3240"/>
      <c r="R1" s="3240"/>
      <c r="S1" s="1677"/>
      <c r="T1" s="1677"/>
      <c r="U1" s="1677"/>
      <c r="V1" s="1677"/>
      <c r="W1" s="1677"/>
      <c r="X1" s="1677"/>
    </row>
    <row r="2" spans="1:24" s="293" customFormat="1" ht="30" customHeight="1" thickBot="1" x14ac:dyDescent="0.25">
      <c r="A2" s="3153" t="s">
        <v>417</v>
      </c>
      <c r="B2" s="3154"/>
      <c r="C2" s="3154"/>
      <c r="D2" s="2953" t="str">
        <f>IF('参考様式1-1'!D3="","",'参考様式1-1'!D3)</f>
        <v/>
      </c>
      <c r="E2" s="2954"/>
      <c r="F2" s="2954"/>
      <c r="G2" s="2954"/>
      <c r="H2" s="2954"/>
      <c r="I2" s="2954"/>
      <c r="J2" s="2954"/>
      <c r="K2" s="2954"/>
      <c r="L2" s="2955"/>
      <c r="M2" s="2950" t="str">
        <f>'参考様式1-1'!M3</f>
        <v>○棟目／計○棟</v>
      </c>
      <c r="N2" s="2951"/>
      <c r="O2" s="2951"/>
      <c r="P2" s="2951"/>
      <c r="Q2" s="2951"/>
      <c r="R2" s="2952"/>
      <c r="S2" s="331"/>
      <c r="T2" s="331"/>
      <c r="U2" s="331"/>
      <c r="V2" s="331"/>
      <c r="W2" s="331"/>
      <c r="X2" s="331"/>
    </row>
    <row r="3" spans="1:24" ht="15" customHeight="1" thickBot="1" x14ac:dyDescent="0.25"/>
    <row r="4" spans="1:24" ht="15" customHeight="1" thickBot="1" x14ac:dyDescent="0.25">
      <c r="A4" s="3209" t="s">
        <v>860</v>
      </c>
      <c r="B4" s="3210"/>
      <c r="C4" s="3210"/>
      <c r="D4" s="3210"/>
      <c r="E4" s="3210"/>
      <c r="F4" s="3210"/>
      <c r="G4" s="3210"/>
      <c r="H4" s="3210"/>
      <c r="I4" s="3211"/>
      <c r="J4" s="2777" t="s">
        <v>681</v>
      </c>
      <c r="K4" s="2778"/>
      <c r="L4" s="2779"/>
      <c r="M4" s="3314">
        <f>IF(J4="事務所",0.2,IF(OR(J4="学校",J4="物販店",J4="飲食店",J4="集会所"),0.25,IF(J4="病院",0.1,IF(J4="ホテル",0.1,"-"))))</f>
        <v>0.2</v>
      </c>
      <c r="N4" s="3315"/>
      <c r="O4" s="3315"/>
      <c r="P4" s="3316"/>
    </row>
    <row r="5" spans="1:24" ht="15" customHeight="1" thickBot="1" x14ac:dyDescent="0.25">
      <c r="A5" s="3212"/>
      <c r="B5" s="3213"/>
      <c r="C5" s="3213"/>
      <c r="D5" s="3213"/>
      <c r="E5" s="3213"/>
      <c r="F5" s="3213"/>
      <c r="G5" s="3213"/>
      <c r="H5" s="3213"/>
      <c r="I5" s="3214"/>
      <c r="J5" s="2757" t="s">
        <v>1675</v>
      </c>
      <c r="K5" s="2758"/>
      <c r="L5" s="2759"/>
      <c r="M5" s="3317"/>
      <c r="N5" s="3318"/>
      <c r="O5" s="3318"/>
      <c r="P5" s="1170" t="s">
        <v>1676</v>
      </c>
    </row>
    <row r="6" spans="1:24" ht="15" customHeight="1" thickBot="1" x14ac:dyDescent="0.25">
      <c r="C6" s="1164"/>
      <c r="D6" s="1164"/>
      <c r="E6" s="1164"/>
      <c r="F6" s="1164"/>
      <c r="G6" s="1164"/>
      <c r="H6" s="1164"/>
    </row>
    <row r="7" spans="1:24" ht="15" customHeight="1" thickBot="1" x14ac:dyDescent="0.25">
      <c r="A7" s="1421"/>
      <c r="B7" s="2958" t="s">
        <v>685</v>
      </c>
      <c r="C7" s="2959"/>
      <c r="D7" s="2959"/>
      <c r="E7" s="2959"/>
      <c r="F7" s="2959"/>
      <c r="G7" s="2959"/>
      <c r="H7" s="2959"/>
      <c r="I7" s="2994"/>
      <c r="J7" s="2958" t="s">
        <v>861</v>
      </c>
      <c r="K7" s="2959"/>
      <c r="L7" s="2959"/>
      <c r="M7" s="2959"/>
      <c r="N7" s="2959"/>
      <c r="O7" s="2959"/>
      <c r="P7" s="2959"/>
      <c r="Q7" s="2994"/>
      <c r="R7" s="2904" t="s">
        <v>845</v>
      </c>
    </row>
    <row r="8" spans="1:24" ht="15" customHeight="1" thickBot="1" x14ac:dyDescent="0.25">
      <c r="A8" s="1390" t="s">
        <v>862</v>
      </c>
      <c r="B8" s="1390" t="s">
        <v>841</v>
      </c>
      <c r="C8" s="1388" t="s">
        <v>687</v>
      </c>
      <c r="D8" s="1389" t="s">
        <v>842</v>
      </c>
      <c r="E8" s="3283" t="s">
        <v>690</v>
      </c>
      <c r="F8" s="2960"/>
      <c r="G8" s="1389" t="s">
        <v>843</v>
      </c>
      <c r="H8" s="3283" t="s">
        <v>844</v>
      </c>
      <c r="I8" s="2994"/>
      <c r="J8" s="1390" t="s">
        <v>841</v>
      </c>
      <c r="K8" s="1388" t="s">
        <v>687</v>
      </c>
      <c r="L8" s="1389" t="s">
        <v>842</v>
      </c>
      <c r="M8" s="3283" t="s">
        <v>690</v>
      </c>
      <c r="N8" s="2960"/>
      <c r="O8" s="1389" t="s">
        <v>843</v>
      </c>
      <c r="P8" s="3283" t="s">
        <v>844</v>
      </c>
      <c r="Q8" s="2994"/>
      <c r="R8" s="2906"/>
    </row>
    <row r="9" spans="1:24" ht="15" customHeight="1" x14ac:dyDescent="0.2">
      <c r="A9" s="1582"/>
      <c r="B9" s="1253"/>
      <c r="C9" s="1254"/>
      <c r="D9" s="1255"/>
      <c r="E9" s="3286"/>
      <c r="F9" s="3287"/>
      <c r="G9" s="1445"/>
      <c r="H9" s="1839"/>
      <c r="I9" s="1840" t="str">
        <f>IF(ISERROR(IF(OR(E9,G9)="", "", E9*G9)),"",IF(OR(E9,G9)="", "", E9*G9))</f>
        <v/>
      </c>
      <c r="J9" s="1422"/>
      <c r="K9" s="1256"/>
      <c r="L9" s="1255"/>
      <c r="M9" s="3286"/>
      <c r="N9" s="3287"/>
      <c r="O9" s="1445"/>
      <c r="P9" s="1839"/>
      <c r="Q9" s="1840" t="str">
        <f>IF(ISERROR(IF(OR(M9,O9)="", "", M9*O9)),"",IF(OR(M9,O9)="", "", M9*O9))</f>
        <v/>
      </c>
      <c r="R9" s="1212"/>
    </row>
    <row r="10" spans="1:24" ht="15" customHeight="1" x14ac:dyDescent="0.2">
      <c r="A10" s="1583"/>
      <c r="B10" s="1257"/>
      <c r="C10" s="1258"/>
      <c r="D10" s="1259"/>
      <c r="E10" s="3284"/>
      <c r="F10" s="3285"/>
      <c r="G10" s="1444"/>
      <c r="H10" s="1837"/>
      <c r="I10" s="1838" t="str">
        <f>IF(ISERROR(IF(OR(E10,G10)="", "", E10*G10)),"",IF(OR(E10,G10)="", "", E10*G10))</f>
        <v/>
      </c>
      <c r="J10" s="1423"/>
      <c r="K10" s="1261"/>
      <c r="L10" s="1259"/>
      <c r="M10" s="3284"/>
      <c r="N10" s="3285"/>
      <c r="O10" s="1444"/>
      <c r="P10" s="1837"/>
      <c r="Q10" s="1838" t="str">
        <f>IF(ISERROR(IF(OR(M10,O10)="", "", M10*O10)),"",IF(OR(M10,O10)="", "", M10*O10))</f>
        <v/>
      </c>
      <c r="R10" s="1214"/>
    </row>
    <row r="11" spans="1:24" ht="15" customHeight="1" x14ac:dyDescent="0.2">
      <c r="A11" s="1583"/>
      <c r="B11" s="1257"/>
      <c r="C11" s="1258"/>
      <c r="D11" s="1259"/>
      <c r="E11" s="3284"/>
      <c r="F11" s="3285"/>
      <c r="G11" s="1444"/>
      <c r="H11" s="1837"/>
      <c r="I11" s="1838" t="str">
        <f t="shared" ref="I11:I66" si="0">IF(ISERROR(IF(OR(E11,G11)="", "", E11*G11)),"",IF(OR(E11,G11)="", "", E11*G11))</f>
        <v/>
      </c>
      <c r="J11" s="1423"/>
      <c r="K11" s="1261"/>
      <c r="L11" s="1259"/>
      <c r="M11" s="3284"/>
      <c r="N11" s="3285"/>
      <c r="O11" s="1444"/>
      <c r="P11" s="1837"/>
      <c r="Q11" s="1838" t="str">
        <f t="shared" ref="Q11:Q66" si="1">IF(ISERROR(IF(OR(M11,O11)="", "", M11*O11)),"",IF(OR(M11,O11)="", "", M11*O11))</f>
        <v/>
      </c>
      <c r="R11" s="1214"/>
    </row>
    <row r="12" spans="1:24" ht="15" customHeight="1" x14ac:dyDescent="0.2">
      <c r="A12" s="1583"/>
      <c r="B12" s="1257"/>
      <c r="C12" s="1258"/>
      <c r="D12" s="1259"/>
      <c r="E12" s="3284"/>
      <c r="F12" s="3285"/>
      <c r="G12" s="1444"/>
      <c r="H12" s="1837"/>
      <c r="I12" s="1838" t="str">
        <f t="shared" si="0"/>
        <v/>
      </c>
      <c r="J12" s="1423"/>
      <c r="K12" s="1261"/>
      <c r="L12" s="1259"/>
      <c r="M12" s="3284"/>
      <c r="N12" s="3285"/>
      <c r="O12" s="1444"/>
      <c r="P12" s="1837"/>
      <c r="Q12" s="1838" t="str">
        <f t="shared" si="1"/>
        <v/>
      </c>
      <c r="R12" s="1214"/>
    </row>
    <row r="13" spans="1:24" ht="15" customHeight="1" x14ac:dyDescent="0.2">
      <c r="A13" s="1583"/>
      <c r="B13" s="1257"/>
      <c r="C13" s="1258"/>
      <c r="D13" s="1259"/>
      <c r="E13" s="3284"/>
      <c r="F13" s="3285"/>
      <c r="G13" s="1444"/>
      <c r="H13" s="1837"/>
      <c r="I13" s="1838" t="str">
        <f t="shared" si="0"/>
        <v/>
      </c>
      <c r="J13" s="1423"/>
      <c r="K13" s="1261"/>
      <c r="L13" s="1259"/>
      <c r="M13" s="3284"/>
      <c r="N13" s="3285"/>
      <c r="O13" s="1444"/>
      <c r="P13" s="1837"/>
      <c r="Q13" s="1838" t="str">
        <f t="shared" si="1"/>
        <v/>
      </c>
      <c r="R13" s="1214"/>
    </row>
    <row r="14" spans="1:24" ht="15" customHeight="1" x14ac:dyDescent="0.2">
      <c r="A14" s="1583"/>
      <c r="B14" s="1257"/>
      <c r="C14" s="1258"/>
      <c r="D14" s="1259"/>
      <c r="E14" s="3284"/>
      <c r="F14" s="3285"/>
      <c r="G14" s="1444"/>
      <c r="H14" s="1837"/>
      <c r="I14" s="1838" t="str">
        <f t="shared" si="0"/>
        <v/>
      </c>
      <c r="J14" s="1423"/>
      <c r="K14" s="1261"/>
      <c r="L14" s="1259"/>
      <c r="M14" s="3284"/>
      <c r="N14" s="3285"/>
      <c r="O14" s="1444"/>
      <c r="P14" s="1837"/>
      <c r="Q14" s="1838" t="str">
        <f t="shared" si="1"/>
        <v/>
      </c>
      <c r="R14" s="1214"/>
    </row>
    <row r="15" spans="1:24" ht="15" customHeight="1" x14ac:dyDescent="0.2">
      <c r="A15" s="1584"/>
      <c r="B15" s="1257"/>
      <c r="C15" s="1258"/>
      <c r="D15" s="1259"/>
      <c r="E15" s="3288"/>
      <c r="F15" s="3289"/>
      <c r="G15" s="1260"/>
      <c r="H15" s="1835"/>
      <c r="I15" s="1838" t="str">
        <f t="shared" si="0"/>
        <v/>
      </c>
      <c r="J15" s="1423"/>
      <c r="K15" s="1261"/>
      <c r="L15" s="1259"/>
      <c r="M15" s="3288"/>
      <c r="N15" s="3289"/>
      <c r="O15" s="1260"/>
      <c r="P15" s="1835"/>
      <c r="Q15" s="1838" t="str">
        <f t="shared" si="1"/>
        <v/>
      </c>
      <c r="R15" s="1214"/>
    </row>
    <row r="16" spans="1:24" ht="15" customHeight="1" x14ac:dyDescent="0.2">
      <c r="A16" s="1584"/>
      <c r="B16" s="1257"/>
      <c r="C16" s="1258"/>
      <c r="D16" s="1259"/>
      <c r="E16" s="3288"/>
      <c r="F16" s="3289"/>
      <c r="G16" s="1260"/>
      <c r="H16" s="1835"/>
      <c r="I16" s="1838" t="str">
        <f t="shared" si="0"/>
        <v/>
      </c>
      <c r="J16" s="1423"/>
      <c r="K16" s="1261"/>
      <c r="L16" s="1259"/>
      <c r="M16" s="3288"/>
      <c r="N16" s="3289"/>
      <c r="O16" s="1260"/>
      <c r="P16" s="1835"/>
      <c r="Q16" s="1838" t="str">
        <f t="shared" si="1"/>
        <v/>
      </c>
      <c r="R16" s="1214"/>
    </row>
    <row r="17" spans="1:18" ht="15" customHeight="1" x14ac:dyDescent="0.2">
      <c r="A17" s="1584"/>
      <c r="B17" s="1257"/>
      <c r="C17" s="1258"/>
      <c r="D17" s="1259"/>
      <c r="E17" s="3288"/>
      <c r="F17" s="3289"/>
      <c r="G17" s="1260"/>
      <c r="H17" s="1835"/>
      <c r="I17" s="1838" t="str">
        <f t="shared" si="0"/>
        <v/>
      </c>
      <c r="J17" s="1423"/>
      <c r="K17" s="1261"/>
      <c r="L17" s="1259"/>
      <c r="M17" s="3288"/>
      <c r="N17" s="3289"/>
      <c r="O17" s="1260"/>
      <c r="P17" s="1835"/>
      <c r="Q17" s="1838" t="str">
        <f t="shared" si="1"/>
        <v/>
      </c>
      <c r="R17" s="1214"/>
    </row>
    <row r="18" spans="1:18" ht="15" customHeight="1" x14ac:dyDescent="0.2">
      <c r="A18" s="1584"/>
      <c r="B18" s="1257"/>
      <c r="C18" s="1258"/>
      <c r="D18" s="1259"/>
      <c r="E18" s="3288"/>
      <c r="F18" s="3289"/>
      <c r="G18" s="1260"/>
      <c r="H18" s="1835"/>
      <c r="I18" s="1838" t="str">
        <f t="shared" si="0"/>
        <v/>
      </c>
      <c r="J18" s="1423"/>
      <c r="K18" s="1261"/>
      <c r="L18" s="1259"/>
      <c r="M18" s="3288"/>
      <c r="N18" s="3289"/>
      <c r="O18" s="1260"/>
      <c r="P18" s="1835"/>
      <c r="Q18" s="1838" t="str">
        <f t="shared" si="1"/>
        <v/>
      </c>
      <c r="R18" s="1214"/>
    </row>
    <row r="19" spans="1:18" ht="15" customHeight="1" x14ac:dyDescent="0.2">
      <c r="A19" s="1584"/>
      <c r="B19" s="1257"/>
      <c r="C19" s="1258"/>
      <c r="D19" s="1259"/>
      <c r="E19" s="3288"/>
      <c r="F19" s="3289"/>
      <c r="G19" s="1260"/>
      <c r="H19" s="1835"/>
      <c r="I19" s="1838" t="str">
        <f t="shared" si="0"/>
        <v/>
      </c>
      <c r="J19" s="1423"/>
      <c r="K19" s="1261"/>
      <c r="L19" s="1259"/>
      <c r="M19" s="3288"/>
      <c r="N19" s="3289"/>
      <c r="O19" s="1260"/>
      <c r="P19" s="1835"/>
      <c r="Q19" s="1838" t="str">
        <f t="shared" si="1"/>
        <v/>
      </c>
      <c r="R19" s="1214"/>
    </row>
    <row r="20" spans="1:18" ht="15" customHeight="1" x14ac:dyDescent="0.2">
      <c r="A20" s="1584"/>
      <c r="B20" s="1257"/>
      <c r="C20" s="1258"/>
      <c r="D20" s="1259"/>
      <c r="E20" s="3288"/>
      <c r="F20" s="3289"/>
      <c r="G20" s="1260"/>
      <c r="H20" s="1835"/>
      <c r="I20" s="1838" t="str">
        <f t="shared" si="0"/>
        <v/>
      </c>
      <c r="J20" s="1423"/>
      <c r="K20" s="1261"/>
      <c r="L20" s="1259"/>
      <c r="M20" s="3288"/>
      <c r="N20" s="3289"/>
      <c r="O20" s="1260"/>
      <c r="P20" s="1835"/>
      <c r="Q20" s="1838" t="str">
        <f t="shared" si="1"/>
        <v/>
      </c>
      <c r="R20" s="1214"/>
    </row>
    <row r="21" spans="1:18" ht="15" customHeight="1" x14ac:dyDescent="0.2">
      <c r="A21" s="1584"/>
      <c r="B21" s="1257"/>
      <c r="C21" s="1258"/>
      <c r="D21" s="1259"/>
      <c r="E21" s="3288"/>
      <c r="F21" s="3289"/>
      <c r="G21" s="1260"/>
      <c r="H21" s="1835"/>
      <c r="I21" s="1838" t="str">
        <f t="shared" si="0"/>
        <v/>
      </c>
      <c r="J21" s="1423"/>
      <c r="K21" s="1261"/>
      <c r="L21" s="1259"/>
      <c r="M21" s="3288"/>
      <c r="N21" s="3289"/>
      <c r="O21" s="1260"/>
      <c r="P21" s="1835"/>
      <c r="Q21" s="1838" t="str">
        <f t="shared" si="1"/>
        <v/>
      </c>
      <c r="R21" s="1214"/>
    </row>
    <row r="22" spans="1:18" ht="15" customHeight="1" x14ac:dyDescent="0.2">
      <c r="A22" s="1584"/>
      <c r="B22" s="1257"/>
      <c r="C22" s="1258"/>
      <c r="D22" s="1259"/>
      <c r="E22" s="3288"/>
      <c r="F22" s="3289"/>
      <c r="G22" s="1260"/>
      <c r="H22" s="1835"/>
      <c r="I22" s="1838" t="str">
        <f t="shared" si="0"/>
        <v/>
      </c>
      <c r="J22" s="1423"/>
      <c r="K22" s="1261"/>
      <c r="L22" s="1259"/>
      <c r="M22" s="3288"/>
      <c r="N22" s="3289"/>
      <c r="O22" s="1260"/>
      <c r="P22" s="1835"/>
      <c r="Q22" s="1838" t="str">
        <f t="shared" si="1"/>
        <v/>
      </c>
      <c r="R22" s="1214"/>
    </row>
    <row r="23" spans="1:18" ht="15" customHeight="1" x14ac:dyDescent="0.2">
      <c r="A23" s="1584"/>
      <c r="B23" s="1257"/>
      <c r="C23" s="1258"/>
      <c r="D23" s="1259"/>
      <c r="E23" s="3288"/>
      <c r="F23" s="3289"/>
      <c r="G23" s="1260"/>
      <c r="H23" s="1835"/>
      <c r="I23" s="1838" t="str">
        <f t="shared" si="0"/>
        <v/>
      </c>
      <c r="J23" s="1423"/>
      <c r="K23" s="1261"/>
      <c r="L23" s="1259"/>
      <c r="M23" s="3288"/>
      <c r="N23" s="3289"/>
      <c r="O23" s="1260"/>
      <c r="P23" s="1835"/>
      <c r="Q23" s="1838" t="str">
        <f t="shared" si="1"/>
        <v/>
      </c>
      <c r="R23" s="1214"/>
    </row>
    <row r="24" spans="1:18" ht="15" customHeight="1" x14ac:dyDescent="0.2">
      <c r="A24" s="1584"/>
      <c r="B24" s="1257"/>
      <c r="C24" s="1258"/>
      <c r="D24" s="1259"/>
      <c r="E24" s="3288"/>
      <c r="F24" s="3289"/>
      <c r="G24" s="1260"/>
      <c r="H24" s="1835"/>
      <c r="I24" s="1838" t="str">
        <f t="shared" si="0"/>
        <v/>
      </c>
      <c r="J24" s="1423"/>
      <c r="K24" s="1261"/>
      <c r="L24" s="1259"/>
      <c r="M24" s="3288"/>
      <c r="N24" s="3289"/>
      <c r="O24" s="1260"/>
      <c r="P24" s="1835"/>
      <c r="Q24" s="1838" t="str">
        <f t="shared" si="1"/>
        <v/>
      </c>
      <c r="R24" s="1214"/>
    </row>
    <row r="25" spans="1:18" ht="15" customHeight="1" x14ac:dyDescent="0.2">
      <c r="A25" s="1584"/>
      <c r="B25" s="1257"/>
      <c r="C25" s="1258"/>
      <c r="D25" s="1259"/>
      <c r="E25" s="3288"/>
      <c r="F25" s="3289"/>
      <c r="G25" s="1260"/>
      <c r="H25" s="1835"/>
      <c r="I25" s="1838" t="str">
        <f t="shared" si="0"/>
        <v/>
      </c>
      <c r="J25" s="1423"/>
      <c r="K25" s="1261"/>
      <c r="L25" s="1259"/>
      <c r="M25" s="3288"/>
      <c r="N25" s="3289"/>
      <c r="O25" s="1260"/>
      <c r="P25" s="1835"/>
      <c r="Q25" s="1838" t="str">
        <f t="shared" si="1"/>
        <v/>
      </c>
      <c r="R25" s="1214"/>
    </row>
    <row r="26" spans="1:18" ht="15" customHeight="1" x14ac:dyDescent="0.2">
      <c r="A26" s="1584"/>
      <c r="B26" s="1257"/>
      <c r="C26" s="1258"/>
      <c r="D26" s="1259"/>
      <c r="E26" s="3288"/>
      <c r="F26" s="3289"/>
      <c r="G26" s="1260"/>
      <c r="H26" s="1835"/>
      <c r="I26" s="1838" t="str">
        <f t="shared" si="0"/>
        <v/>
      </c>
      <c r="J26" s="1423"/>
      <c r="K26" s="1261"/>
      <c r="L26" s="1259"/>
      <c r="M26" s="3288"/>
      <c r="N26" s="3289"/>
      <c r="O26" s="1260"/>
      <c r="P26" s="1835"/>
      <c r="Q26" s="1838" t="str">
        <f t="shared" si="1"/>
        <v/>
      </c>
      <c r="R26" s="1214"/>
    </row>
    <row r="27" spans="1:18" ht="15" customHeight="1" x14ac:dyDescent="0.2">
      <c r="A27" s="1584"/>
      <c r="B27" s="1257"/>
      <c r="C27" s="1258"/>
      <c r="D27" s="1259"/>
      <c r="E27" s="3288"/>
      <c r="F27" s="3289"/>
      <c r="G27" s="1260"/>
      <c r="H27" s="1835"/>
      <c r="I27" s="1838" t="str">
        <f t="shared" si="0"/>
        <v/>
      </c>
      <c r="J27" s="1423"/>
      <c r="K27" s="1261"/>
      <c r="L27" s="1259"/>
      <c r="M27" s="3288"/>
      <c r="N27" s="3289"/>
      <c r="O27" s="1260"/>
      <c r="P27" s="1835"/>
      <c r="Q27" s="1838" t="str">
        <f t="shared" si="1"/>
        <v/>
      </c>
      <c r="R27" s="1214"/>
    </row>
    <row r="28" spans="1:18" ht="15" customHeight="1" x14ac:dyDescent="0.2">
      <c r="A28" s="1584"/>
      <c r="B28" s="1257"/>
      <c r="C28" s="1258"/>
      <c r="D28" s="1259"/>
      <c r="E28" s="3288"/>
      <c r="F28" s="3289"/>
      <c r="G28" s="1260"/>
      <c r="H28" s="1835"/>
      <c r="I28" s="1838" t="str">
        <f t="shared" si="0"/>
        <v/>
      </c>
      <c r="J28" s="1423"/>
      <c r="K28" s="1261"/>
      <c r="L28" s="1259"/>
      <c r="M28" s="3288"/>
      <c r="N28" s="3289"/>
      <c r="O28" s="1260"/>
      <c r="P28" s="1835"/>
      <c r="Q28" s="1838" t="str">
        <f t="shared" si="1"/>
        <v/>
      </c>
      <c r="R28" s="1214"/>
    </row>
    <row r="29" spans="1:18" ht="15" customHeight="1" x14ac:dyDescent="0.2">
      <c r="A29" s="1584"/>
      <c r="B29" s="1257"/>
      <c r="C29" s="1258"/>
      <c r="D29" s="1259"/>
      <c r="E29" s="3288"/>
      <c r="F29" s="3289"/>
      <c r="G29" s="1260"/>
      <c r="H29" s="1835"/>
      <c r="I29" s="1838" t="str">
        <f t="shared" si="0"/>
        <v/>
      </c>
      <c r="J29" s="1423"/>
      <c r="K29" s="1261"/>
      <c r="L29" s="1259"/>
      <c r="M29" s="3288"/>
      <c r="N29" s="3289"/>
      <c r="O29" s="1260"/>
      <c r="P29" s="1835"/>
      <c r="Q29" s="1838" t="str">
        <f t="shared" si="1"/>
        <v/>
      </c>
      <c r="R29" s="1214"/>
    </row>
    <row r="30" spans="1:18" ht="15" customHeight="1" x14ac:dyDescent="0.2">
      <c r="A30" s="1584"/>
      <c r="B30" s="1257"/>
      <c r="C30" s="1258"/>
      <c r="D30" s="1259"/>
      <c r="E30" s="3288"/>
      <c r="F30" s="3289"/>
      <c r="G30" s="1260"/>
      <c r="H30" s="1835"/>
      <c r="I30" s="1838" t="str">
        <f t="shared" si="0"/>
        <v/>
      </c>
      <c r="J30" s="1423"/>
      <c r="K30" s="1261"/>
      <c r="L30" s="1259"/>
      <c r="M30" s="3288"/>
      <c r="N30" s="3289"/>
      <c r="O30" s="1260"/>
      <c r="P30" s="1835"/>
      <c r="Q30" s="1838" t="str">
        <f t="shared" si="1"/>
        <v/>
      </c>
      <c r="R30" s="1214"/>
    </row>
    <row r="31" spans="1:18" ht="15" customHeight="1" x14ac:dyDescent="0.2">
      <c r="A31" s="1584"/>
      <c r="B31" s="1257"/>
      <c r="C31" s="1258"/>
      <c r="D31" s="1259"/>
      <c r="E31" s="3288"/>
      <c r="F31" s="3289"/>
      <c r="G31" s="1260"/>
      <c r="H31" s="1835"/>
      <c r="I31" s="1838" t="str">
        <f t="shared" si="0"/>
        <v/>
      </c>
      <c r="J31" s="1423"/>
      <c r="K31" s="1261"/>
      <c r="L31" s="1259"/>
      <c r="M31" s="3288"/>
      <c r="N31" s="3289"/>
      <c r="O31" s="1260"/>
      <c r="P31" s="1835"/>
      <c r="Q31" s="1838" t="str">
        <f t="shared" si="1"/>
        <v/>
      </c>
      <c r="R31" s="1214"/>
    </row>
    <row r="32" spans="1:18" ht="15" customHeight="1" x14ac:dyDescent="0.2">
      <c r="A32" s="1584"/>
      <c r="B32" s="1257"/>
      <c r="C32" s="1258"/>
      <c r="D32" s="1259"/>
      <c r="E32" s="3288"/>
      <c r="F32" s="3289"/>
      <c r="G32" s="1260"/>
      <c r="H32" s="1835"/>
      <c r="I32" s="1838" t="str">
        <f t="shared" si="0"/>
        <v/>
      </c>
      <c r="J32" s="1423"/>
      <c r="K32" s="1261"/>
      <c r="L32" s="1259"/>
      <c r="M32" s="3288"/>
      <c r="N32" s="3289"/>
      <c r="O32" s="1260"/>
      <c r="P32" s="1835"/>
      <c r="Q32" s="1838" t="str">
        <f t="shared" si="1"/>
        <v/>
      </c>
      <c r="R32" s="1214"/>
    </row>
    <row r="33" spans="1:18" ht="15" customHeight="1" x14ac:dyDescent="0.2">
      <c r="A33" s="1584"/>
      <c r="B33" s="1257"/>
      <c r="C33" s="1258"/>
      <c r="D33" s="1259"/>
      <c r="E33" s="3288"/>
      <c r="F33" s="3289"/>
      <c r="G33" s="1260"/>
      <c r="H33" s="1835"/>
      <c r="I33" s="1838" t="str">
        <f t="shared" si="0"/>
        <v/>
      </c>
      <c r="J33" s="1423"/>
      <c r="K33" s="1261"/>
      <c r="L33" s="1259"/>
      <c r="M33" s="3288"/>
      <c r="N33" s="3289"/>
      <c r="O33" s="1260"/>
      <c r="P33" s="1835"/>
      <c r="Q33" s="1838" t="str">
        <f t="shared" si="1"/>
        <v/>
      </c>
      <c r="R33" s="1214"/>
    </row>
    <row r="34" spans="1:18" ht="15" customHeight="1" x14ac:dyDescent="0.2">
      <c r="A34" s="1584"/>
      <c r="B34" s="1257"/>
      <c r="C34" s="1258"/>
      <c r="D34" s="1259"/>
      <c r="E34" s="3288"/>
      <c r="F34" s="3289"/>
      <c r="G34" s="1260"/>
      <c r="H34" s="1835"/>
      <c r="I34" s="1838" t="str">
        <f t="shared" si="0"/>
        <v/>
      </c>
      <c r="J34" s="1423"/>
      <c r="K34" s="1261"/>
      <c r="L34" s="1259"/>
      <c r="M34" s="3288"/>
      <c r="N34" s="3289"/>
      <c r="O34" s="1260"/>
      <c r="P34" s="1835"/>
      <c r="Q34" s="1838" t="str">
        <f t="shared" si="1"/>
        <v/>
      </c>
      <c r="R34" s="1214"/>
    </row>
    <row r="35" spans="1:18" ht="15" customHeight="1" x14ac:dyDescent="0.2">
      <c r="A35" s="1584"/>
      <c r="B35" s="1257"/>
      <c r="C35" s="1258"/>
      <c r="D35" s="1259"/>
      <c r="E35" s="3288"/>
      <c r="F35" s="3289"/>
      <c r="G35" s="1260"/>
      <c r="H35" s="1835"/>
      <c r="I35" s="1838" t="str">
        <f t="shared" si="0"/>
        <v/>
      </c>
      <c r="J35" s="1423"/>
      <c r="K35" s="1261"/>
      <c r="L35" s="1259"/>
      <c r="M35" s="3288"/>
      <c r="N35" s="3289"/>
      <c r="O35" s="1260"/>
      <c r="P35" s="1835"/>
      <c r="Q35" s="1838" t="str">
        <f t="shared" si="1"/>
        <v/>
      </c>
      <c r="R35" s="1214"/>
    </row>
    <row r="36" spans="1:18" ht="15" customHeight="1" x14ac:dyDescent="0.2">
      <c r="A36" s="1584"/>
      <c r="B36" s="1257"/>
      <c r="C36" s="1258"/>
      <c r="D36" s="1259"/>
      <c r="E36" s="3288"/>
      <c r="F36" s="3289"/>
      <c r="G36" s="1260"/>
      <c r="H36" s="1835"/>
      <c r="I36" s="1838" t="str">
        <f t="shared" si="0"/>
        <v/>
      </c>
      <c r="J36" s="1423"/>
      <c r="K36" s="1261"/>
      <c r="L36" s="1259"/>
      <c r="M36" s="3288"/>
      <c r="N36" s="3289"/>
      <c r="O36" s="1260"/>
      <c r="P36" s="1835"/>
      <c r="Q36" s="1838" t="str">
        <f t="shared" si="1"/>
        <v/>
      </c>
      <c r="R36" s="1214"/>
    </row>
    <row r="37" spans="1:18" ht="15" customHeight="1" x14ac:dyDescent="0.2">
      <c r="A37" s="1584"/>
      <c r="B37" s="1257"/>
      <c r="C37" s="1258"/>
      <c r="D37" s="1259"/>
      <c r="E37" s="3288"/>
      <c r="F37" s="3289"/>
      <c r="G37" s="1260"/>
      <c r="H37" s="1835"/>
      <c r="I37" s="1838" t="str">
        <f t="shared" si="0"/>
        <v/>
      </c>
      <c r="J37" s="1423"/>
      <c r="K37" s="1261"/>
      <c r="L37" s="1259"/>
      <c r="M37" s="3288"/>
      <c r="N37" s="3289"/>
      <c r="O37" s="1260"/>
      <c r="P37" s="1835"/>
      <c r="Q37" s="1838" t="str">
        <f t="shared" si="1"/>
        <v/>
      </c>
      <c r="R37" s="1214"/>
    </row>
    <row r="38" spans="1:18" ht="15" customHeight="1" x14ac:dyDescent="0.2">
      <c r="A38" s="1584"/>
      <c r="B38" s="1257"/>
      <c r="C38" s="1258"/>
      <c r="D38" s="1259"/>
      <c r="E38" s="3288"/>
      <c r="F38" s="3289"/>
      <c r="G38" s="1260"/>
      <c r="H38" s="1835"/>
      <c r="I38" s="1838" t="str">
        <f t="shared" si="0"/>
        <v/>
      </c>
      <c r="J38" s="1423"/>
      <c r="K38" s="1261"/>
      <c r="L38" s="1259"/>
      <c r="M38" s="3288"/>
      <c r="N38" s="3289"/>
      <c r="O38" s="1260"/>
      <c r="P38" s="1835"/>
      <c r="Q38" s="1838" t="str">
        <f t="shared" si="1"/>
        <v/>
      </c>
      <c r="R38" s="1214"/>
    </row>
    <row r="39" spans="1:18" ht="15" customHeight="1" x14ac:dyDescent="0.2">
      <c r="A39" s="1584"/>
      <c r="B39" s="1257"/>
      <c r="C39" s="1258"/>
      <c r="D39" s="1259"/>
      <c r="E39" s="3288"/>
      <c r="F39" s="3289"/>
      <c r="G39" s="1260"/>
      <c r="H39" s="1835"/>
      <c r="I39" s="1838" t="str">
        <f t="shared" si="0"/>
        <v/>
      </c>
      <c r="J39" s="1423"/>
      <c r="K39" s="1261"/>
      <c r="L39" s="1259"/>
      <c r="M39" s="3288"/>
      <c r="N39" s="3289"/>
      <c r="O39" s="1260"/>
      <c r="P39" s="1835"/>
      <c r="Q39" s="1838" t="str">
        <f t="shared" si="1"/>
        <v/>
      </c>
      <c r="R39" s="1214"/>
    </row>
    <row r="40" spans="1:18" ht="15" customHeight="1" x14ac:dyDescent="0.2">
      <c r="A40" s="1584"/>
      <c r="B40" s="1257"/>
      <c r="C40" s="1258"/>
      <c r="D40" s="1259"/>
      <c r="E40" s="3288"/>
      <c r="F40" s="3289"/>
      <c r="G40" s="1260"/>
      <c r="H40" s="1835"/>
      <c r="I40" s="1838" t="str">
        <f t="shared" si="0"/>
        <v/>
      </c>
      <c r="J40" s="1423"/>
      <c r="K40" s="1261"/>
      <c r="L40" s="1259"/>
      <c r="M40" s="3288"/>
      <c r="N40" s="3289"/>
      <c r="O40" s="1260"/>
      <c r="P40" s="1835"/>
      <c r="Q40" s="1838" t="str">
        <f t="shared" si="1"/>
        <v/>
      </c>
      <c r="R40" s="1214"/>
    </row>
    <row r="41" spans="1:18" ht="15" customHeight="1" x14ac:dyDescent="0.2">
      <c r="A41" s="1584"/>
      <c r="B41" s="1257"/>
      <c r="C41" s="1258"/>
      <c r="D41" s="1259"/>
      <c r="E41" s="3288"/>
      <c r="F41" s="3289"/>
      <c r="G41" s="1260"/>
      <c r="H41" s="1835"/>
      <c r="I41" s="1838" t="str">
        <f t="shared" si="0"/>
        <v/>
      </c>
      <c r="J41" s="1423"/>
      <c r="K41" s="1261"/>
      <c r="L41" s="1259"/>
      <c r="M41" s="3288"/>
      <c r="N41" s="3289"/>
      <c r="O41" s="1260"/>
      <c r="P41" s="1835"/>
      <c r="Q41" s="1838" t="str">
        <f t="shared" si="1"/>
        <v/>
      </c>
      <c r="R41" s="1214"/>
    </row>
    <row r="42" spans="1:18" ht="15" customHeight="1" x14ac:dyDescent="0.2">
      <c r="A42" s="1584"/>
      <c r="B42" s="1257"/>
      <c r="C42" s="1258"/>
      <c r="D42" s="1259"/>
      <c r="E42" s="3288"/>
      <c r="F42" s="3289"/>
      <c r="G42" s="1260"/>
      <c r="H42" s="1835"/>
      <c r="I42" s="1838" t="str">
        <f t="shared" si="0"/>
        <v/>
      </c>
      <c r="J42" s="1423"/>
      <c r="K42" s="1261"/>
      <c r="L42" s="1259"/>
      <c r="M42" s="3288"/>
      <c r="N42" s="3289"/>
      <c r="O42" s="1260"/>
      <c r="P42" s="1835"/>
      <c r="Q42" s="1838" t="str">
        <f t="shared" si="1"/>
        <v/>
      </c>
      <c r="R42" s="1214"/>
    </row>
    <row r="43" spans="1:18" ht="15" customHeight="1" x14ac:dyDescent="0.2">
      <c r="A43" s="1584"/>
      <c r="B43" s="1257"/>
      <c r="C43" s="1258"/>
      <c r="D43" s="1259"/>
      <c r="E43" s="3288"/>
      <c r="F43" s="3289"/>
      <c r="G43" s="1260"/>
      <c r="H43" s="1835"/>
      <c r="I43" s="1838" t="str">
        <f t="shared" si="0"/>
        <v/>
      </c>
      <c r="J43" s="1423"/>
      <c r="K43" s="1261"/>
      <c r="L43" s="1259"/>
      <c r="M43" s="3288"/>
      <c r="N43" s="3289"/>
      <c r="O43" s="1260"/>
      <c r="P43" s="1835"/>
      <c r="Q43" s="1838" t="str">
        <f t="shared" si="1"/>
        <v/>
      </c>
      <c r="R43" s="1214"/>
    </row>
    <row r="44" spans="1:18" ht="15" customHeight="1" x14ac:dyDescent="0.2">
      <c r="A44" s="1584"/>
      <c r="B44" s="1257"/>
      <c r="C44" s="1258"/>
      <c r="D44" s="1259"/>
      <c r="E44" s="3288"/>
      <c r="F44" s="3289"/>
      <c r="G44" s="1260"/>
      <c r="H44" s="1835"/>
      <c r="I44" s="1838" t="str">
        <f t="shared" si="0"/>
        <v/>
      </c>
      <c r="J44" s="1423"/>
      <c r="K44" s="1261"/>
      <c r="L44" s="1259"/>
      <c r="M44" s="3288"/>
      <c r="N44" s="3289"/>
      <c r="O44" s="1260"/>
      <c r="P44" s="1835"/>
      <c r="Q44" s="1838" t="str">
        <f t="shared" si="1"/>
        <v/>
      </c>
      <c r="R44" s="1214"/>
    </row>
    <row r="45" spans="1:18" ht="15" customHeight="1" x14ac:dyDescent="0.2">
      <c r="A45" s="1584"/>
      <c r="B45" s="1257"/>
      <c r="C45" s="1258"/>
      <c r="D45" s="1259"/>
      <c r="E45" s="3288"/>
      <c r="F45" s="3289"/>
      <c r="G45" s="1260"/>
      <c r="H45" s="1835"/>
      <c r="I45" s="1838" t="str">
        <f t="shared" si="0"/>
        <v/>
      </c>
      <c r="J45" s="1423"/>
      <c r="K45" s="1261"/>
      <c r="L45" s="1259"/>
      <c r="M45" s="3288"/>
      <c r="N45" s="3289"/>
      <c r="O45" s="1260"/>
      <c r="P45" s="1835"/>
      <c r="Q45" s="1838" t="str">
        <f t="shared" si="1"/>
        <v/>
      </c>
      <c r="R45" s="1214"/>
    </row>
    <row r="46" spans="1:18" ht="15" customHeight="1" x14ac:dyDescent="0.2">
      <c r="A46" s="1584"/>
      <c r="B46" s="1257"/>
      <c r="C46" s="1258"/>
      <c r="D46" s="1259"/>
      <c r="E46" s="3288"/>
      <c r="F46" s="3289"/>
      <c r="G46" s="1260"/>
      <c r="H46" s="1835"/>
      <c r="I46" s="1838" t="str">
        <f t="shared" si="0"/>
        <v/>
      </c>
      <c r="J46" s="1423"/>
      <c r="K46" s="1261"/>
      <c r="L46" s="1259"/>
      <c r="M46" s="3288"/>
      <c r="N46" s="3289"/>
      <c r="O46" s="1260"/>
      <c r="P46" s="1835"/>
      <c r="Q46" s="1838" t="str">
        <f t="shared" si="1"/>
        <v/>
      </c>
      <c r="R46" s="1214"/>
    </row>
    <row r="47" spans="1:18" ht="15" customHeight="1" x14ac:dyDescent="0.2">
      <c r="A47" s="1584"/>
      <c r="B47" s="1257"/>
      <c r="C47" s="1258"/>
      <c r="D47" s="1259"/>
      <c r="E47" s="3288"/>
      <c r="F47" s="3289"/>
      <c r="G47" s="1260"/>
      <c r="H47" s="1835"/>
      <c r="I47" s="1838" t="str">
        <f t="shared" si="0"/>
        <v/>
      </c>
      <c r="J47" s="1423"/>
      <c r="K47" s="1261"/>
      <c r="L47" s="1259"/>
      <c r="M47" s="3288"/>
      <c r="N47" s="3289"/>
      <c r="O47" s="1260"/>
      <c r="P47" s="1835"/>
      <c r="Q47" s="1838" t="str">
        <f t="shared" si="1"/>
        <v/>
      </c>
      <c r="R47" s="1214"/>
    </row>
    <row r="48" spans="1:18" ht="15" customHeight="1" x14ac:dyDescent="0.2">
      <c r="A48" s="1584"/>
      <c r="B48" s="1257"/>
      <c r="C48" s="1258"/>
      <c r="D48" s="1259"/>
      <c r="E48" s="3288"/>
      <c r="F48" s="3289"/>
      <c r="G48" s="1260"/>
      <c r="H48" s="1835"/>
      <c r="I48" s="1838" t="str">
        <f t="shared" si="0"/>
        <v/>
      </c>
      <c r="J48" s="1423"/>
      <c r="K48" s="1261"/>
      <c r="L48" s="1259"/>
      <c r="M48" s="3288"/>
      <c r="N48" s="3289"/>
      <c r="O48" s="1260"/>
      <c r="P48" s="1835"/>
      <c r="Q48" s="1838" t="str">
        <f t="shared" si="1"/>
        <v/>
      </c>
      <c r="R48" s="1214"/>
    </row>
    <row r="49" spans="1:18" ht="15" customHeight="1" x14ac:dyDescent="0.2">
      <c r="A49" s="1584"/>
      <c r="B49" s="1257"/>
      <c r="C49" s="1258"/>
      <c r="D49" s="1259"/>
      <c r="E49" s="3288"/>
      <c r="F49" s="3289"/>
      <c r="G49" s="1260"/>
      <c r="H49" s="1835"/>
      <c r="I49" s="1838" t="str">
        <f t="shared" si="0"/>
        <v/>
      </c>
      <c r="J49" s="1423"/>
      <c r="K49" s="1261"/>
      <c r="L49" s="1259"/>
      <c r="M49" s="3288"/>
      <c r="N49" s="3289"/>
      <c r="O49" s="1260"/>
      <c r="P49" s="1835"/>
      <c r="Q49" s="1838" t="str">
        <f t="shared" si="1"/>
        <v/>
      </c>
      <c r="R49" s="1214"/>
    </row>
    <row r="50" spans="1:18" ht="15" customHeight="1" x14ac:dyDescent="0.2">
      <c r="A50" s="1584"/>
      <c r="B50" s="1257"/>
      <c r="C50" s="1258"/>
      <c r="D50" s="1259"/>
      <c r="E50" s="3288"/>
      <c r="F50" s="3289"/>
      <c r="G50" s="1260"/>
      <c r="H50" s="1835"/>
      <c r="I50" s="1838" t="str">
        <f t="shared" si="0"/>
        <v/>
      </c>
      <c r="J50" s="1423"/>
      <c r="K50" s="1261"/>
      <c r="L50" s="1259"/>
      <c r="M50" s="3288"/>
      <c r="N50" s="3289"/>
      <c r="O50" s="1260"/>
      <c r="P50" s="1835"/>
      <c r="Q50" s="1838" t="str">
        <f t="shared" si="1"/>
        <v/>
      </c>
      <c r="R50" s="1214"/>
    </row>
    <row r="51" spans="1:18" ht="15" customHeight="1" x14ac:dyDescent="0.2">
      <c r="A51" s="1584"/>
      <c r="B51" s="1257"/>
      <c r="C51" s="1258"/>
      <c r="D51" s="1259"/>
      <c r="E51" s="3288"/>
      <c r="F51" s="3289"/>
      <c r="G51" s="1260"/>
      <c r="H51" s="1835"/>
      <c r="I51" s="1838" t="str">
        <f t="shared" si="0"/>
        <v/>
      </c>
      <c r="J51" s="1423"/>
      <c r="K51" s="1261"/>
      <c r="L51" s="1259"/>
      <c r="M51" s="3288"/>
      <c r="N51" s="3289"/>
      <c r="O51" s="1260"/>
      <c r="P51" s="1835"/>
      <c r="Q51" s="1838" t="str">
        <f t="shared" si="1"/>
        <v/>
      </c>
      <c r="R51" s="1214"/>
    </row>
    <row r="52" spans="1:18" ht="15" customHeight="1" x14ac:dyDescent="0.2">
      <c r="A52" s="1584"/>
      <c r="B52" s="1257"/>
      <c r="C52" s="1258"/>
      <c r="D52" s="1259"/>
      <c r="E52" s="3288"/>
      <c r="F52" s="3289"/>
      <c r="G52" s="1260"/>
      <c r="H52" s="1835"/>
      <c r="I52" s="1838" t="str">
        <f t="shared" si="0"/>
        <v/>
      </c>
      <c r="J52" s="1423"/>
      <c r="K52" s="1261"/>
      <c r="L52" s="1259"/>
      <c r="M52" s="3288"/>
      <c r="N52" s="3289"/>
      <c r="O52" s="1260"/>
      <c r="P52" s="1835"/>
      <c r="Q52" s="1838" t="str">
        <f t="shared" si="1"/>
        <v/>
      </c>
      <c r="R52" s="1214"/>
    </row>
    <row r="53" spans="1:18" ht="15" customHeight="1" x14ac:dyDescent="0.2">
      <c r="A53" s="1584"/>
      <c r="B53" s="1257"/>
      <c r="C53" s="1258"/>
      <c r="D53" s="1259"/>
      <c r="E53" s="3288"/>
      <c r="F53" s="3289"/>
      <c r="G53" s="1260"/>
      <c r="H53" s="1835"/>
      <c r="I53" s="1838" t="str">
        <f t="shared" si="0"/>
        <v/>
      </c>
      <c r="J53" s="1423"/>
      <c r="K53" s="1261"/>
      <c r="L53" s="1259"/>
      <c r="M53" s="3288"/>
      <c r="N53" s="3289"/>
      <c r="O53" s="1260"/>
      <c r="P53" s="1835"/>
      <c r="Q53" s="1838" t="str">
        <f t="shared" si="1"/>
        <v/>
      </c>
      <c r="R53" s="1214"/>
    </row>
    <row r="54" spans="1:18" ht="15" customHeight="1" x14ac:dyDescent="0.2">
      <c r="A54" s="1584"/>
      <c r="B54" s="1257"/>
      <c r="C54" s="1258"/>
      <c r="D54" s="1259"/>
      <c r="E54" s="3288"/>
      <c r="F54" s="3289"/>
      <c r="G54" s="1260"/>
      <c r="H54" s="1835"/>
      <c r="I54" s="1838" t="str">
        <f t="shared" si="0"/>
        <v/>
      </c>
      <c r="J54" s="1423"/>
      <c r="K54" s="1261"/>
      <c r="L54" s="1259"/>
      <c r="M54" s="3288"/>
      <c r="N54" s="3289"/>
      <c r="O54" s="1260"/>
      <c r="P54" s="1835"/>
      <c r="Q54" s="1838" t="str">
        <f t="shared" si="1"/>
        <v/>
      </c>
      <c r="R54" s="1214"/>
    </row>
    <row r="55" spans="1:18" ht="15" customHeight="1" x14ac:dyDescent="0.2">
      <c r="A55" s="1584"/>
      <c r="B55" s="1257"/>
      <c r="C55" s="1258"/>
      <c r="D55" s="1259"/>
      <c r="E55" s="3288"/>
      <c r="F55" s="3289"/>
      <c r="G55" s="1260"/>
      <c r="H55" s="1835"/>
      <c r="I55" s="1838" t="str">
        <f t="shared" si="0"/>
        <v/>
      </c>
      <c r="J55" s="1423"/>
      <c r="K55" s="1261"/>
      <c r="L55" s="1259"/>
      <c r="M55" s="3288"/>
      <c r="N55" s="3289"/>
      <c r="O55" s="1260"/>
      <c r="P55" s="1835"/>
      <c r="Q55" s="1838" t="str">
        <f t="shared" si="1"/>
        <v/>
      </c>
      <c r="R55" s="1214"/>
    </row>
    <row r="56" spans="1:18" ht="15" customHeight="1" x14ac:dyDescent="0.2">
      <c r="A56" s="1584"/>
      <c r="B56" s="1257"/>
      <c r="C56" s="1258"/>
      <c r="D56" s="1259"/>
      <c r="E56" s="3288"/>
      <c r="F56" s="3289"/>
      <c r="G56" s="1260"/>
      <c r="H56" s="1835"/>
      <c r="I56" s="1838" t="str">
        <f t="shared" si="0"/>
        <v/>
      </c>
      <c r="J56" s="1423"/>
      <c r="K56" s="1261"/>
      <c r="L56" s="1259"/>
      <c r="M56" s="3288"/>
      <c r="N56" s="3289"/>
      <c r="O56" s="1260"/>
      <c r="P56" s="1835"/>
      <c r="Q56" s="1838" t="str">
        <f t="shared" si="1"/>
        <v/>
      </c>
      <c r="R56" s="1214"/>
    </row>
    <row r="57" spans="1:18" ht="15" customHeight="1" x14ac:dyDescent="0.2">
      <c r="A57" s="1584"/>
      <c r="B57" s="1257"/>
      <c r="C57" s="1258"/>
      <c r="D57" s="1259"/>
      <c r="E57" s="3288"/>
      <c r="F57" s="3289"/>
      <c r="G57" s="1260"/>
      <c r="H57" s="1835"/>
      <c r="I57" s="1838" t="str">
        <f t="shared" si="0"/>
        <v/>
      </c>
      <c r="J57" s="1423"/>
      <c r="K57" s="1261"/>
      <c r="L57" s="1259"/>
      <c r="M57" s="3288"/>
      <c r="N57" s="3289"/>
      <c r="O57" s="1260"/>
      <c r="P57" s="1835"/>
      <c r="Q57" s="1838" t="str">
        <f t="shared" si="1"/>
        <v/>
      </c>
      <c r="R57" s="1214"/>
    </row>
    <row r="58" spans="1:18" ht="15" customHeight="1" x14ac:dyDescent="0.2">
      <c r="A58" s="1584"/>
      <c r="B58" s="1257"/>
      <c r="C58" s="1258"/>
      <c r="D58" s="1259"/>
      <c r="E58" s="3288"/>
      <c r="F58" s="3289"/>
      <c r="G58" s="1260"/>
      <c r="H58" s="1835"/>
      <c r="I58" s="1838" t="str">
        <f t="shared" si="0"/>
        <v/>
      </c>
      <c r="J58" s="1423"/>
      <c r="K58" s="1261"/>
      <c r="L58" s="1259"/>
      <c r="M58" s="3288"/>
      <c r="N58" s="3289"/>
      <c r="O58" s="1260"/>
      <c r="P58" s="1835"/>
      <c r="Q58" s="1838" t="str">
        <f t="shared" si="1"/>
        <v/>
      </c>
      <c r="R58" s="1214"/>
    </row>
    <row r="59" spans="1:18" ht="15" customHeight="1" x14ac:dyDescent="0.2">
      <c r="A59" s="1584"/>
      <c r="B59" s="1257"/>
      <c r="C59" s="1258"/>
      <c r="D59" s="1259"/>
      <c r="E59" s="3288"/>
      <c r="F59" s="3289"/>
      <c r="G59" s="1260"/>
      <c r="H59" s="1835"/>
      <c r="I59" s="1838" t="str">
        <f t="shared" si="0"/>
        <v/>
      </c>
      <c r="J59" s="1423"/>
      <c r="K59" s="1261"/>
      <c r="L59" s="1259"/>
      <c r="M59" s="3288"/>
      <c r="N59" s="3289"/>
      <c r="O59" s="1260"/>
      <c r="P59" s="1835"/>
      <c r="Q59" s="1838" t="str">
        <f t="shared" si="1"/>
        <v/>
      </c>
      <c r="R59" s="1214"/>
    </row>
    <row r="60" spans="1:18" ht="15" customHeight="1" x14ac:dyDescent="0.2">
      <c r="A60" s="1584"/>
      <c r="B60" s="1257"/>
      <c r="C60" s="1258"/>
      <c r="D60" s="1259"/>
      <c r="E60" s="3288"/>
      <c r="F60" s="3289"/>
      <c r="G60" s="1260"/>
      <c r="H60" s="1835"/>
      <c r="I60" s="1838" t="str">
        <f t="shared" si="0"/>
        <v/>
      </c>
      <c r="J60" s="1423"/>
      <c r="K60" s="1261"/>
      <c r="L60" s="1259"/>
      <c r="M60" s="3288"/>
      <c r="N60" s="3289"/>
      <c r="O60" s="1260"/>
      <c r="P60" s="1835"/>
      <c r="Q60" s="1838" t="str">
        <f t="shared" si="1"/>
        <v/>
      </c>
      <c r="R60" s="1214"/>
    </row>
    <row r="61" spans="1:18" ht="15" customHeight="1" x14ac:dyDescent="0.2">
      <c r="A61" s="1584"/>
      <c r="B61" s="1257"/>
      <c r="C61" s="1258"/>
      <c r="D61" s="1259"/>
      <c r="E61" s="3288"/>
      <c r="F61" s="3289"/>
      <c r="G61" s="1260"/>
      <c r="H61" s="1835"/>
      <c r="I61" s="1838" t="str">
        <f t="shared" si="0"/>
        <v/>
      </c>
      <c r="J61" s="1423"/>
      <c r="K61" s="1261"/>
      <c r="L61" s="1259"/>
      <c r="M61" s="3288"/>
      <c r="N61" s="3289"/>
      <c r="O61" s="1260"/>
      <c r="P61" s="1835"/>
      <c r="Q61" s="1838" t="str">
        <f t="shared" si="1"/>
        <v/>
      </c>
      <c r="R61" s="1214"/>
    </row>
    <row r="62" spans="1:18" ht="15" customHeight="1" x14ac:dyDescent="0.2">
      <c r="A62" s="1584"/>
      <c r="B62" s="1257"/>
      <c r="C62" s="1258"/>
      <c r="D62" s="1259"/>
      <c r="E62" s="3288"/>
      <c r="F62" s="3289"/>
      <c r="G62" s="1260"/>
      <c r="H62" s="1835"/>
      <c r="I62" s="1838" t="str">
        <f t="shared" si="0"/>
        <v/>
      </c>
      <c r="J62" s="1423"/>
      <c r="K62" s="1261"/>
      <c r="L62" s="1259"/>
      <c r="M62" s="3288"/>
      <c r="N62" s="3289"/>
      <c r="O62" s="1260"/>
      <c r="P62" s="1835"/>
      <c r="Q62" s="1838" t="str">
        <f t="shared" si="1"/>
        <v/>
      </c>
      <c r="R62" s="1214"/>
    </row>
    <row r="63" spans="1:18" ht="15" customHeight="1" x14ac:dyDescent="0.2">
      <c r="A63" s="1584"/>
      <c r="B63" s="1257"/>
      <c r="C63" s="1258"/>
      <c r="D63" s="1259"/>
      <c r="E63" s="3288"/>
      <c r="F63" s="3289"/>
      <c r="G63" s="1260"/>
      <c r="H63" s="1835"/>
      <c r="I63" s="1838" t="str">
        <f t="shared" si="0"/>
        <v/>
      </c>
      <c r="J63" s="1423"/>
      <c r="K63" s="1261"/>
      <c r="L63" s="1259"/>
      <c r="M63" s="3288"/>
      <c r="N63" s="3289"/>
      <c r="O63" s="1260"/>
      <c r="P63" s="1835"/>
      <c r="Q63" s="1838" t="str">
        <f t="shared" si="1"/>
        <v/>
      </c>
      <c r="R63" s="1214"/>
    </row>
    <row r="64" spans="1:18" ht="15" customHeight="1" x14ac:dyDescent="0.2">
      <c r="A64" s="1584"/>
      <c r="B64" s="1257"/>
      <c r="C64" s="1258"/>
      <c r="D64" s="1259"/>
      <c r="E64" s="3288"/>
      <c r="F64" s="3289"/>
      <c r="G64" s="1260"/>
      <c r="H64" s="1835"/>
      <c r="I64" s="1838" t="str">
        <f t="shared" si="0"/>
        <v/>
      </c>
      <c r="J64" s="1423"/>
      <c r="K64" s="1261"/>
      <c r="L64" s="1259"/>
      <c r="M64" s="3288"/>
      <c r="N64" s="3289"/>
      <c r="O64" s="1260"/>
      <c r="P64" s="1835"/>
      <c r="Q64" s="1838" t="str">
        <f t="shared" si="1"/>
        <v/>
      </c>
      <c r="R64" s="1214"/>
    </row>
    <row r="65" spans="1:18" ht="15" customHeight="1" x14ac:dyDescent="0.2">
      <c r="A65" s="1584"/>
      <c r="B65" s="1257"/>
      <c r="C65" s="1258"/>
      <c r="D65" s="1259"/>
      <c r="E65" s="3288"/>
      <c r="F65" s="3289"/>
      <c r="G65" s="1260"/>
      <c r="H65" s="1835"/>
      <c r="I65" s="1838" t="str">
        <f t="shared" si="0"/>
        <v/>
      </c>
      <c r="J65" s="1423"/>
      <c r="K65" s="1261"/>
      <c r="L65" s="1259"/>
      <c r="M65" s="3288"/>
      <c r="N65" s="3289"/>
      <c r="O65" s="1260"/>
      <c r="P65" s="1835"/>
      <c r="Q65" s="1838" t="str">
        <f t="shared" si="1"/>
        <v/>
      </c>
      <c r="R65" s="1214"/>
    </row>
    <row r="66" spans="1:18" ht="15" customHeight="1" x14ac:dyDescent="0.2">
      <c r="A66" s="1584"/>
      <c r="B66" s="1257"/>
      <c r="C66" s="1258"/>
      <c r="D66" s="1259"/>
      <c r="E66" s="3288"/>
      <c r="F66" s="3289"/>
      <c r="G66" s="1260"/>
      <c r="H66" s="1835"/>
      <c r="I66" s="1838" t="str">
        <f t="shared" si="0"/>
        <v/>
      </c>
      <c r="J66" s="1423"/>
      <c r="K66" s="1261"/>
      <c r="L66" s="1259"/>
      <c r="M66" s="3288"/>
      <c r="N66" s="3289"/>
      <c r="O66" s="1260"/>
      <c r="P66" s="1835"/>
      <c r="Q66" s="1838" t="str">
        <f t="shared" si="1"/>
        <v/>
      </c>
      <c r="R66" s="1214"/>
    </row>
    <row r="67" spans="1:18" ht="15" customHeight="1" thickBot="1" x14ac:dyDescent="0.25">
      <c r="A67" s="1585"/>
      <c r="B67" s="1262"/>
      <c r="C67" s="1263"/>
      <c r="D67" s="1264"/>
      <c r="E67" s="3309"/>
      <c r="F67" s="3310"/>
      <c r="G67" s="1265"/>
      <c r="H67" s="1835"/>
      <c r="I67" s="1836" t="str">
        <f>IF(ISERROR(IF(OR(E67,G67)="", "", E67*G67)),"",IF(OR(E67,G67)="", "", E67*G67))</f>
        <v/>
      </c>
      <c r="J67" s="1424"/>
      <c r="K67" s="1266"/>
      <c r="L67" s="1264"/>
      <c r="M67" s="3309"/>
      <c r="N67" s="3310"/>
      <c r="O67" s="1265"/>
      <c r="P67" s="1835"/>
      <c r="Q67" s="1836" t="str">
        <f>IF(ISERROR(IF(OR(M67,O67)="", "", M67*O67)),"",IF(OR(M67,O67)="", "", M67*O67))</f>
        <v/>
      </c>
      <c r="R67" s="1267"/>
    </row>
    <row r="68" spans="1:18" ht="15" customHeight="1" thickBot="1" x14ac:dyDescent="0.25">
      <c r="A68" s="2809" t="s">
        <v>863</v>
      </c>
      <c r="B68" s="2889"/>
      <c r="C68" s="2889"/>
      <c r="D68" s="2891"/>
      <c r="E68" s="1736" t="s">
        <v>714</v>
      </c>
      <c r="F68" s="1785">
        <f>SUM(E9:F67)</f>
        <v>0</v>
      </c>
      <c r="G68" s="1786">
        <f>SUM(G9:G67)</f>
        <v>0</v>
      </c>
      <c r="H68" s="1736" t="s">
        <v>707</v>
      </c>
      <c r="I68" s="1787">
        <f>SUM(H9:I67)</f>
        <v>0</v>
      </c>
      <c r="J68" s="3311" t="s">
        <v>864</v>
      </c>
      <c r="K68" s="3312"/>
      <c r="L68" s="3313"/>
      <c r="M68" s="1788" t="s">
        <v>716</v>
      </c>
      <c r="N68" s="1785">
        <f>SUM(M9:N67)</f>
        <v>0</v>
      </c>
      <c r="O68" s="1786">
        <f>SUM(O9:O67)</f>
        <v>0</v>
      </c>
      <c r="P68" s="1736" t="s">
        <v>708</v>
      </c>
      <c r="Q68" s="1787">
        <f>SUM(P9:Q67)</f>
        <v>0</v>
      </c>
      <c r="R68" s="1153"/>
    </row>
    <row r="69" spans="1:18" ht="15" customHeight="1" thickBot="1" x14ac:dyDescent="0.25">
      <c r="F69" s="1268"/>
      <c r="N69" s="1268"/>
    </row>
    <row r="70" spans="1:18" ht="26.25" customHeight="1" thickBot="1" x14ac:dyDescent="0.25">
      <c r="A70" s="3295" t="s">
        <v>865</v>
      </c>
      <c r="B70" s="3296"/>
      <c r="C70" s="3296"/>
      <c r="D70" s="1269">
        <f>F68</f>
        <v>0</v>
      </c>
      <c r="E70" s="3297" t="s">
        <v>866</v>
      </c>
      <c r="F70" s="3296"/>
      <c r="G70" s="3296"/>
      <c r="H70" s="3296"/>
      <c r="I70" s="3296"/>
      <c r="J70" s="3298">
        <f>SUMIF(A9:A67,"○",E9:F67)</f>
        <v>0</v>
      </c>
      <c r="K70" s="3299"/>
      <c r="L70" s="2990" t="s">
        <v>867</v>
      </c>
      <c r="M70" s="2990"/>
      <c r="N70" s="3297"/>
      <c r="O70" s="3298">
        <f>N68</f>
        <v>0</v>
      </c>
      <c r="P70" s="3300"/>
      <c r="Q70" s="3299"/>
    </row>
    <row r="71" spans="1:18" ht="15" customHeight="1" thickBot="1" x14ac:dyDescent="0.25">
      <c r="D71" s="1164"/>
      <c r="J71" s="1164"/>
      <c r="K71" s="1164"/>
      <c r="O71" s="1164"/>
      <c r="P71" s="1164"/>
      <c r="Q71" s="1164"/>
    </row>
    <row r="72" spans="1:18" ht="26.25" customHeight="1" x14ac:dyDescent="0.2">
      <c r="A72" s="3301" t="s">
        <v>868</v>
      </c>
      <c r="B72" s="3273"/>
      <c r="C72" s="3273"/>
      <c r="D72" s="3273"/>
      <c r="E72" s="3273" t="s">
        <v>849</v>
      </c>
      <c r="F72" s="3273"/>
      <c r="G72" s="3273"/>
      <c r="H72" s="3302">
        <f>I68</f>
        <v>0</v>
      </c>
      <c r="I72" s="3302"/>
      <c r="J72" s="3302"/>
      <c r="K72" s="3303"/>
      <c r="L72" s="3304" t="s">
        <v>850</v>
      </c>
      <c r="M72" s="3273"/>
      <c r="N72" s="3273"/>
      <c r="O72" s="3273" t="s">
        <v>851</v>
      </c>
      <c r="P72" s="3273"/>
      <c r="Q72" s="3273"/>
      <c r="R72" s="1425">
        <f>IF(ISERROR(IF(OR(H72,H74)=0, 0, H74/H72)),0,IF(OR(H72,H74)=0, 0, H74/H72))</f>
        <v>0</v>
      </c>
    </row>
    <row r="73" spans="1:18" ht="26.25" customHeight="1" x14ac:dyDescent="0.2">
      <c r="A73" s="3305" t="s">
        <v>869</v>
      </c>
      <c r="B73" s="3250"/>
      <c r="C73" s="3250"/>
      <c r="D73" s="3250"/>
      <c r="E73" s="3250" t="s">
        <v>853</v>
      </c>
      <c r="F73" s="3250"/>
      <c r="G73" s="3250"/>
      <c r="H73" s="3306">
        <f>Q68</f>
        <v>0</v>
      </c>
      <c r="I73" s="3306"/>
      <c r="J73" s="3306"/>
      <c r="K73" s="3307"/>
      <c r="L73" s="3308" t="s">
        <v>870</v>
      </c>
      <c r="M73" s="3250"/>
      <c r="N73" s="3250"/>
      <c r="O73" s="3250" t="s">
        <v>855</v>
      </c>
      <c r="P73" s="3250"/>
      <c r="Q73" s="3250"/>
      <c r="R73" s="1426">
        <f>IF(ISERROR(IF(OR(H73,H74)=0, 0, (H74-H73)/H74)),0,IF(OR(H73,H74)=0, 0, (H74-H73)/H74))</f>
        <v>0</v>
      </c>
    </row>
    <row r="74" spans="1:18" ht="26.25" customHeight="1" thickBot="1" x14ac:dyDescent="0.25">
      <c r="A74" s="3248" t="s">
        <v>871</v>
      </c>
      <c r="B74" s="3251"/>
      <c r="C74" s="3251"/>
      <c r="D74" s="3251"/>
      <c r="E74" s="3251" t="s">
        <v>857</v>
      </c>
      <c r="F74" s="3251"/>
      <c r="G74" s="3251"/>
      <c r="H74" s="3290">
        <f>SUMIF(A9:A67,"○",H9:I67)</f>
        <v>0</v>
      </c>
      <c r="I74" s="3290"/>
      <c r="J74" s="3290"/>
      <c r="K74" s="3291"/>
      <c r="L74" s="3292" t="s">
        <v>872</v>
      </c>
      <c r="M74" s="3293"/>
      <c r="N74" s="3294"/>
      <c r="O74" s="3251" t="s">
        <v>859</v>
      </c>
      <c r="P74" s="3251"/>
      <c r="Q74" s="3251"/>
      <c r="R74" s="1427">
        <f>IF(J4="その他(上記用途区分以外)",M5/100*R72*R73,M4*R72*R73)</f>
        <v>0</v>
      </c>
    </row>
  </sheetData>
  <sheetProtection algorithmName="SHA-512" hashValue="ltHNFlAnGeso4uu54tN+T1p24i6i7mWZTALkLxigv3gpAkXtmyufv/J58miKSkXioSQPx9EMJdc/tMXMaa0jgQ==" saltValue="NDd8qO3wUW8PXmFqRRKXZQ==" spinCount="100000" sheet="1" formatCells="0" formatColumns="0" formatRows="0" insertColumns="0" insertRows="0" deleteColumns="0" deleteRows="0" sort="0" autoFilter="0"/>
  <mergeCells count="156">
    <mergeCell ref="E67:F67"/>
    <mergeCell ref="M67:N67"/>
    <mergeCell ref="A68:D68"/>
    <mergeCell ref="J68:L68"/>
    <mergeCell ref="E65:F65"/>
    <mergeCell ref="M65:N65"/>
    <mergeCell ref="E66:F66"/>
    <mergeCell ref="M66:N66"/>
    <mergeCell ref="A1:R1"/>
    <mergeCell ref="M2:R2"/>
    <mergeCell ref="M4:P4"/>
    <mergeCell ref="A2:C2"/>
    <mergeCell ref="D2:L2"/>
    <mergeCell ref="M5:O5"/>
    <mergeCell ref="J5:L5"/>
    <mergeCell ref="J4:L4"/>
    <mergeCell ref="A4:I5"/>
    <mergeCell ref="E63:F63"/>
    <mergeCell ref="M63:N63"/>
    <mergeCell ref="E64:F64"/>
    <mergeCell ref="M64:N64"/>
    <mergeCell ref="E61:F61"/>
    <mergeCell ref="M61:N61"/>
    <mergeCell ref="E62:F62"/>
    <mergeCell ref="A74:D74"/>
    <mergeCell ref="E74:G74"/>
    <mergeCell ref="H74:K74"/>
    <mergeCell ref="L74:N74"/>
    <mergeCell ref="O74:Q74"/>
    <mergeCell ref="A70:C70"/>
    <mergeCell ref="E70:I70"/>
    <mergeCell ref="J70:K70"/>
    <mergeCell ref="L70:N70"/>
    <mergeCell ref="O70:Q70"/>
    <mergeCell ref="A72:D72"/>
    <mergeCell ref="E72:G72"/>
    <mergeCell ref="H72:K72"/>
    <mergeCell ref="L72:N72"/>
    <mergeCell ref="O72:Q72"/>
    <mergeCell ref="A73:D73"/>
    <mergeCell ref="E73:G73"/>
    <mergeCell ref="H73:K73"/>
    <mergeCell ref="L73:N73"/>
    <mergeCell ref="O73:Q73"/>
    <mergeCell ref="M62:N62"/>
    <mergeCell ref="E59:F59"/>
    <mergeCell ref="M59:N59"/>
    <mergeCell ref="E60:F60"/>
    <mergeCell ref="M60:N60"/>
    <mergeCell ref="E57:F57"/>
    <mergeCell ref="M57:N57"/>
    <mergeCell ref="E58:F58"/>
    <mergeCell ref="M58:N58"/>
    <mergeCell ref="E55:F55"/>
    <mergeCell ref="M55:N55"/>
    <mergeCell ref="E56:F56"/>
    <mergeCell ref="M56:N56"/>
    <mergeCell ref="E53:F53"/>
    <mergeCell ref="M53:N53"/>
    <mergeCell ref="E54:F54"/>
    <mergeCell ref="M54:N54"/>
    <mergeCell ref="E51:F51"/>
    <mergeCell ref="M51:N51"/>
    <mergeCell ref="E52:F52"/>
    <mergeCell ref="M52:N52"/>
    <mergeCell ref="E49:F49"/>
    <mergeCell ref="M49:N49"/>
    <mergeCell ref="E50:F50"/>
    <mergeCell ref="M50:N50"/>
    <mergeCell ref="E47:F47"/>
    <mergeCell ref="M47:N47"/>
    <mergeCell ref="E48:F48"/>
    <mergeCell ref="M48:N48"/>
    <mergeCell ref="E45:F45"/>
    <mergeCell ref="M45:N45"/>
    <mergeCell ref="E46:F46"/>
    <mergeCell ref="M46:N46"/>
    <mergeCell ref="E43:F43"/>
    <mergeCell ref="M43:N43"/>
    <mergeCell ref="E44:F44"/>
    <mergeCell ref="M44:N44"/>
    <mergeCell ref="E41:F41"/>
    <mergeCell ref="M41:N41"/>
    <mergeCell ref="E42:F42"/>
    <mergeCell ref="M42:N42"/>
    <mergeCell ref="E39:F39"/>
    <mergeCell ref="M39:N39"/>
    <mergeCell ref="E40:F40"/>
    <mergeCell ref="M40:N40"/>
    <mergeCell ref="E37:F37"/>
    <mergeCell ref="M37:N37"/>
    <mergeCell ref="E38:F38"/>
    <mergeCell ref="M38:N38"/>
    <mergeCell ref="E35:F35"/>
    <mergeCell ref="M35:N35"/>
    <mergeCell ref="E36:F36"/>
    <mergeCell ref="M36:N36"/>
    <mergeCell ref="E33:F33"/>
    <mergeCell ref="M33:N33"/>
    <mergeCell ref="E34:F34"/>
    <mergeCell ref="M34:N34"/>
    <mergeCell ref="E31:F31"/>
    <mergeCell ref="M31:N31"/>
    <mergeCell ref="E32:F32"/>
    <mergeCell ref="M32:N32"/>
    <mergeCell ref="E29:F29"/>
    <mergeCell ref="M29:N29"/>
    <mergeCell ref="E30:F30"/>
    <mergeCell ref="M30:N30"/>
    <mergeCell ref="E27:F27"/>
    <mergeCell ref="M27:N27"/>
    <mergeCell ref="E28:F28"/>
    <mergeCell ref="M28:N28"/>
    <mergeCell ref="E25:F25"/>
    <mergeCell ref="M25:N25"/>
    <mergeCell ref="E26:F26"/>
    <mergeCell ref="M26:N26"/>
    <mergeCell ref="E23:F23"/>
    <mergeCell ref="M23:N23"/>
    <mergeCell ref="E24:F24"/>
    <mergeCell ref="M24:N24"/>
    <mergeCell ref="E21:F21"/>
    <mergeCell ref="M21:N21"/>
    <mergeCell ref="E22:F22"/>
    <mergeCell ref="M22:N22"/>
    <mergeCell ref="E19:F19"/>
    <mergeCell ref="M19:N19"/>
    <mergeCell ref="E20:F20"/>
    <mergeCell ref="M20:N20"/>
    <mergeCell ref="E17:F17"/>
    <mergeCell ref="M17:N17"/>
    <mergeCell ref="E18:F18"/>
    <mergeCell ref="M18:N18"/>
    <mergeCell ref="E15:F15"/>
    <mergeCell ref="M15:N15"/>
    <mergeCell ref="E16:F16"/>
    <mergeCell ref="M16:N16"/>
    <mergeCell ref="E14:F14"/>
    <mergeCell ref="M14:N14"/>
    <mergeCell ref="E12:F12"/>
    <mergeCell ref="M12:N12"/>
    <mergeCell ref="E11:F11"/>
    <mergeCell ref="M11:N11"/>
    <mergeCell ref="E9:F9"/>
    <mergeCell ref="M9:N9"/>
    <mergeCell ref="E10:F10"/>
    <mergeCell ref="M10:N10"/>
    <mergeCell ref="J7:Q7"/>
    <mergeCell ref="R7:R8"/>
    <mergeCell ref="E8:F8"/>
    <mergeCell ref="H8:I8"/>
    <mergeCell ref="M8:N8"/>
    <mergeCell ref="P8:Q8"/>
    <mergeCell ref="B7:I7"/>
    <mergeCell ref="E13:F13"/>
    <mergeCell ref="M13:N13"/>
  </mergeCells>
  <phoneticPr fontId="2"/>
  <dataValidations disablePrompts="1" count="2">
    <dataValidation type="list" allowBlank="1" showInputMessage="1" showErrorMessage="1" sqref="A9:A67" xr:uid="{827833FF-DD12-4F5B-AD33-62B4425C6AB3}">
      <formula1>"○,×"</formula1>
    </dataValidation>
    <dataValidation type="list" allowBlank="1" showInputMessage="1" showErrorMessage="1" sqref="J4" xr:uid="{A0166672-3E9B-4F53-BBA6-1B5567A27601}">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2" orientation="portrait" r:id="rId1"/>
  <headerFooter alignWithMargins="0">
    <oddHeader>&amp;R&amp;14参考様式１－５⑥</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99"/>
  </sheetPr>
  <dimension ref="A1:J38"/>
  <sheetViews>
    <sheetView showGridLines="0" view="pageBreakPreview" zoomScaleNormal="100" zoomScaleSheetLayoutView="100" workbookViewId="0"/>
  </sheetViews>
  <sheetFormatPr defaultColWidth="9.59765625" defaultRowHeight="13" x14ac:dyDescent="0.2"/>
  <cols>
    <col min="1" max="1" width="3.09765625" style="268" customWidth="1"/>
    <col min="2" max="2" width="6.69921875" style="268" customWidth="1"/>
    <col min="3" max="4" width="10.09765625" style="268" customWidth="1"/>
    <col min="5" max="5" width="6" style="268" customWidth="1"/>
    <col min="6" max="6" width="16.69921875" style="268" customWidth="1"/>
    <col min="7" max="7" width="6" style="268" customWidth="1"/>
    <col min="8" max="8" width="16.69921875" style="268" customWidth="1"/>
    <col min="9" max="9" width="6" style="268" customWidth="1"/>
    <col min="10" max="10" width="16.69921875" style="268" customWidth="1"/>
    <col min="11" max="16384" width="9.59765625" style="268"/>
  </cols>
  <sheetData>
    <row r="1" spans="1:10" s="259" customFormat="1" ht="22.5" customHeight="1" x14ac:dyDescent="0.2">
      <c r="G1" s="257"/>
      <c r="H1" s="257"/>
      <c r="I1" s="257"/>
      <c r="J1" s="492" t="s">
        <v>1345</v>
      </c>
    </row>
    <row r="2" spans="1:10" s="259" customFormat="1" ht="22.5" customHeight="1" thickBot="1" x14ac:dyDescent="0.25">
      <c r="A2" s="2730" t="s">
        <v>873</v>
      </c>
      <c r="B2" s="2730"/>
      <c r="C2" s="2730"/>
      <c r="D2" s="2730"/>
      <c r="E2" s="2730"/>
      <c r="F2" s="2730"/>
      <c r="G2" s="2730"/>
      <c r="H2" s="2730"/>
      <c r="I2" s="2730"/>
      <c r="J2" s="2730"/>
    </row>
    <row r="3" spans="1:10" s="259" customFormat="1" ht="25.5" customHeight="1" thickBot="1" x14ac:dyDescent="0.25">
      <c r="A3" s="2544" t="s">
        <v>417</v>
      </c>
      <c r="B3" s="2546"/>
      <c r="C3" s="2732" t="str">
        <f>IF('参考様式1-1'!D3="","",'参考様式1-1'!D3)</f>
        <v/>
      </c>
      <c r="D3" s="2733"/>
      <c r="E3" s="2733"/>
      <c r="F3" s="2733"/>
      <c r="G3" s="2733"/>
      <c r="H3" s="2734"/>
      <c r="I3" s="2471" t="str">
        <f>'参考様式1-1'!M3</f>
        <v>○棟目／計○棟</v>
      </c>
      <c r="J3" s="2473"/>
    </row>
    <row r="4" spans="1:10" s="259" customFormat="1" ht="6" customHeight="1" x14ac:dyDescent="0.2">
      <c r="A4" s="260"/>
      <c r="B4" s="260"/>
      <c r="C4" s="260"/>
      <c r="D4" s="260"/>
      <c r="E4" s="260"/>
      <c r="F4" s="260"/>
      <c r="G4" s="260"/>
      <c r="H4" s="260"/>
      <c r="I4" s="260"/>
      <c r="J4" s="493"/>
    </row>
    <row r="5" spans="1:10" s="261" customFormat="1" ht="11.25" customHeight="1" x14ac:dyDescent="0.2">
      <c r="A5" s="494" t="s">
        <v>500</v>
      </c>
      <c r="B5" s="263" t="s">
        <v>874</v>
      </c>
      <c r="C5" s="263"/>
      <c r="D5" s="264"/>
      <c r="E5" s="264"/>
      <c r="F5" s="264"/>
      <c r="G5" s="264"/>
      <c r="H5" s="264"/>
      <c r="I5" s="264"/>
      <c r="J5" s="264"/>
    </row>
    <row r="6" spans="1:10" s="261" customFormat="1" ht="11.25" customHeight="1" x14ac:dyDescent="0.2">
      <c r="A6" s="494" t="s">
        <v>502</v>
      </c>
      <c r="B6" s="263" t="s">
        <v>875</v>
      </c>
      <c r="C6" s="263"/>
      <c r="D6" s="264"/>
      <c r="E6" s="264"/>
      <c r="F6" s="264"/>
      <c r="G6" s="264"/>
      <c r="H6" s="264"/>
      <c r="I6" s="264"/>
      <c r="J6" s="264"/>
    </row>
    <row r="7" spans="1:10" s="261" customFormat="1" ht="11.25" customHeight="1" x14ac:dyDescent="0.2">
      <c r="A7" s="263"/>
      <c r="B7" s="263" t="s">
        <v>876</v>
      </c>
      <c r="C7" s="264"/>
      <c r="D7" s="264"/>
      <c r="E7" s="264"/>
      <c r="F7" s="264"/>
      <c r="G7" s="264"/>
      <c r="H7" s="264"/>
      <c r="I7" s="264"/>
      <c r="J7" s="264"/>
    </row>
    <row r="8" spans="1:10" s="261" customFormat="1" ht="11.25" customHeight="1" x14ac:dyDescent="0.2">
      <c r="A8" s="266"/>
      <c r="B8" s="266"/>
      <c r="C8" s="264"/>
      <c r="D8" s="264"/>
      <c r="E8" s="264"/>
      <c r="F8" s="264"/>
      <c r="G8" s="264"/>
      <c r="H8" s="264"/>
      <c r="I8" s="264"/>
      <c r="J8" s="264"/>
    </row>
    <row r="9" spans="1:10" s="261" customFormat="1" ht="11.25" customHeight="1" x14ac:dyDescent="0.2">
      <c r="A9" s="266"/>
      <c r="B9" s="266"/>
      <c r="C9" s="264"/>
      <c r="D9" s="264"/>
      <c r="E9" s="264"/>
      <c r="F9" s="264"/>
      <c r="G9" s="264"/>
      <c r="H9" s="264"/>
      <c r="I9" s="264"/>
      <c r="J9" s="264"/>
    </row>
    <row r="10" spans="1:10" ht="18" customHeight="1" x14ac:dyDescent="0.2">
      <c r="A10" s="267" t="s">
        <v>877</v>
      </c>
      <c r="B10" s="495"/>
      <c r="C10" s="496"/>
      <c r="D10" s="496"/>
      <c r="E10" s="276"/>
      <c r="F10" s="497"/>
      <c r="G10" s="497"/>
      <c r="H10" s="497"/>
      <c r="I10" s="497"/>
      <c r="J10" s="497"/>
    </row>
    <row r="11" spans="1:10" s="261" customFormat="1" ht="15" customHeight="1" x14ac:dyDescent="0.2">
      <c r="A11" s="3324" t="s">
        <v>878</v>
      </c>
      <c r="B11" s="3324"/>
      <c r="C11" s="3324"/>
      <c r="D11" s="3324"/>
      <c r="E11" s="3324"/>
      <c r="F11" s="3324"/>
      <c r="G11" s="3324"/>
      <c r="H11" s="3324"/>
      <c r="I11" s="3324"/>
      <c r="J11" s="3324"/>
    </row>
    <row r="12" spans="1:10" s="261" customFormat="1" ht="8.15" customHeight="1" x14ac:dyDescent="0.2">
      <c r="A12" s="494"/>
      <c r="B12" s="494"/>
      <c r="C12" s="494"/>
      <c r="D12" s="494"/>
      <c r="E12" s="494"/>
      <c r="F12" s="494"/>
      <c r="G12" s="494"/>
      <c r="H12" s="494"/>
      <c r="I12" s="494"/>
      <c r="J12" s="494"/>
    </row>
    <row r="13" spans="1:10" ht="25" customHeight="1" x14ac:dyDescent="0.2">
      <c r="A13" s="498"/>
      <c r="B13" s="499" t="s">
        <v>879</v>
      </c>
      <c r="C13" s="500"/>
      <c r="D13" s="501"/>
      <c r="E13" s="502" t="s">
        <v>163</v>
      </c>
      <c r="F13" s="503" t="s">
        <v>880</v>
      </c>
      <c r="G13" s="502" t="s">
        <v>163</v>
      </c>
      <c r="H13" s="503" t="s">
        <v>881</v>
      </c>
      <c r="I13" s="502" t="s">
        <v>163</v>
      </c>
      <c r="J13" s="504" t="s">
        <v>882</v>
      </c>
    </row>
    <row r="14" spans="1:10" ht="25" customHeight="1" x14ac:dyDescent="0.2">
      <c r="A14" s="498"/>
      <c r="B14" s="505" t="s">
        <v>883</v>
      </c>
      <c r="C14" s="506"/>
      <c r="D14" s="507"/>
      <c r="E14" s="502" t="s">
        <v>163</v>
      </c>
      <c r="F14" s="508" t="s">
        <v>884</v>
      </c>
      <c r="G14" s="502" t="s">
        <v>163</v>
      </c>
      <c r="H14" s="508" t="s">
        <v>885</v>
      </c>
      <c r="I14" s="502" t="s">
        <v>163</v>
      </c>
      <c r="J14" s="508" t="s">
        <v>886</v>
      </c>
    </row>
    <row r="15" spans="1:10" ht="25" customHeight="1" x14ac:dyDescent="0.2">
      <c r="A15" s="498"/>
      <c r="B15" s="505" t="s">
        <v>887</v>
      </c>
      <c r="C15" s="506"/>
      <c r="D15" s="507"/>
      <c r="E15" s="502" t="s">
        <v>163</v>
      </c>
      <c r="F15" s="508" t="s">
        <v>888</v>
      </c>
      <c r="G15" s="502" t="s">
        <v>163</v>
      </c>
      <c r="H15" s="508" t="s">
        <v>889</v>
      </c>
      <c r="I15" s="502" t="s">
        <v>163</v>
      </c>
      <c r="J15" s="508" t="s">
        <v>890</v>
      </c>
    </row>
    <row r="16" spans="1:10" ht="50.15" customHeight="1" x14ac:dyDescent="0.2">
      <c r="A16" s="498"/>
      <c r="B16" s="509" t="s">
        <v>891</v>
      </c>
      <c r="E16" s="502" t="s">
        <v>163</v>
      </c>
      <c r="F16" s="3319" t="s">
        <v>892</v>
      </c>
      <c r="G16" s="3319"/>
      <c r="H16" s="3319"/>
      <c r="I16" s="3319"/>
      <c r="J16" s="3320"/>
    </row>
    <row r="17" spans="1:10" ht="50.15" customHeight="1" x14ac:dyDescent="0.2">
      <c r="A17" s="498"/>
      <c r="B17" s="510"/>
      <c r="E17" s="502" t="s">
        <v>163</v>
      </c>
      <c r="F17" s="3319" t="s">
        <v>893</v>
      </c>
      <c r="G17" s="3319"/>
      <c r="H17" s="3319"/>
      <c r="I17" s="3319"/>
      <c r="J17" s="3320"/>
    </row>
    <row r="18" spans="1:10" ht="50.15" customHeight="1" x14ac:dyDescent="0.2">
      <c r="A18" s="498"/>
      <c r="B18" s="510"/>
      <c r="E18" s="502" t="s">
        <v>163</v>
      </c>
      <c r="F18" s="3319" t="s">
        <v>894</v>
      </c>
      <c r="G18" s="3319"/>
      <c r="H18" s="3319"/>
      <c r="I18" s="3319"/>
      <c r="J18" s="3320"/>
    </row>
    <row r="19" spans="1:10" ht="50.15" customHeight="1" x14ac:dyDescent="0.2">
      <c r="A19" s="498"/>
      <c r="B19" s="510"/>
      <c r="E19" s="502" t="s">
        <v>163</v>
      </c>
      <c r="F19" s="3319" t="s">
        <v>895</v>
      </c>
      <c r="G19" s="3319"/>
      <c r="H19" s="3319"/>
      <c r="I19" s="3319"/>
      <c r="J19" s="3320"/>
    </row>
    <row r="20" spans="1:10" ht="25" customHeight="1" x14ac:dyDescent="0.2">
      <c r="A20" s="498"/>
      <c r="B20" s="511"/>
      <c r="C20" s="494"/>
      <c r="D20" s="498"/>
      <c r="E20" s="1270" t="s">
        <v>163</v>
      </c>
      <c r="F20" s="512" t="s">
        <v>896</v>
      </c>
      <c r="G20" s="512"/>
      <c r="H20" s="512"/>
      <c r="I20" s="512"/>
      <c r="J20" s="513"/>
    </row>
    <row r="21" spans="1:10" ht="50.15" customHeight="1" x14ac:dyDescent="0.2">
      <c r="A21" s="494"/>
      <c r="B21" s="514"/>
      <c r="C21" s="515"/>
      <c r="D21" s="515"/>
      <c r="E21" s="3321"/>
      <c r="F21" s="3322"/>
      <c r="G21" s="3322"/>
      <c r="H21" s="3322"/>
      <c r="I21" s="3322"/>
      <c r="J21" s="3323"/>
    </row>
    <row r="22" spans="1:10" ht="21" customHeight="1" x14ac:dyDescent="0.2">
      <c r="A22" s="263"/>
      <c r="B22" s="263"/>
      <c r="C22" s="516"/>
      <c r="D22" s="516"/>
      <c r="E22" s="516"/>
      <c r="F22" s="516"/>
      <c r="G22" s="516"/>
      <c r="H22" s="516"/>
      <c r="I22" s="516"/>
      <c r="J22" s="516"/>
    </row>
    <row r="23" spans="1:10" ht="18" customHeight="1" x14ac:dyDescent="0.2">
      <c r="A23" s="267" t="s">
        <v>897</v>
      </c>
      <c r="B23" s="263"/>
      <c r="C23" s="516"/>
      <c r="D23" s="516"/>
      <c r="E23" s="516"/>
      <c r="F23" s="516"/>
      <c r="G23" s="516"/>
      <c r="H23" s="516"/>
      <c r="I23" s="516"/>
      <c r="J23" s="516"/>
    </row>
    <row r="24" spans="1:10" ht="18" customHeight="1" x14ac:dyDescent="0.2">
      <c r="A24" s="517"/>
      <c r="B24" s="518"/>
      <c r="C24" s="519"/>
      <c r="D24" s="519"/>
      <c r="E24" s="519"/>
      <c r="F24" s="519"/>
      <c r="G24" s="519"/>
      <c r="H24" s="519"/>
      <c r="I24" s="519"/>
      <c r="J24" s="520"/>
    </row>
    <row r="25" spans="1:10" ht="18" customHeight="1" x14ac:dyDescent="0.2">
      <c r="A25" s="517"/>
      <c r="B25" s="281"/>
      <c r="C25" s="516"/>
      <c r="D25" s="516"/>
      <c r="E25" s="516"/>
      <c r="F25" s="516"/>
      <c r="G25" s="516"/>
      <c r="H25" s="516"/>
      <c r="I25" s="516"/>
      <c r="J25" s="521"/>
    </row>
    <row r="26" spans="1:10" ht="18" customHeight="1" x14ac:dyDescent="0.2">
      <c r="A26" s="517"/>
      <c r="B26" s="281"/>
      <c r="C26" s="516"/>
      <c r="D26" s="516"/>
      <c r="E26" s="516"/>
      <c r="F26" s="516"/>
      <c r="G26" s="516"/>
      <c r="H26" s="516"/>
      <c r="I26" s="516"/>
      <c r="J26" s="521"/>
    </row>
    <row r="27" spans="1:10" ht="18" customHeight="1" x14ac:dyDescent="0.2">
      <c r="A27" s="517"/>
      <c r="B27" s="281"/>
      <c r="C27" s="516"/>
      <c r="D27" s="516"/>
      <c r="E27" s="516"/>
      <c r="F27" s="516"/>
      <c r="G27" s="516"/>
      <c r="H27" s="516"/>
      <c r="I27" s="516"/>
      <c r="J27" s="521"/>
    </row>
    <row r="28" spans="1:10" ht="18" customHeight="1" x14ac:dyDescent="0.2">
      <c r="A28" s="517"/>
      <c r="B28" s="281"/>
      <c r="C28" s="516"/>
      <c r="D28" s="516"/>
      <c r="E28" s="516"/>
      <c r="F28" s="516"/>
      <c r="G28" s="516"/>
      <c r="H28" s="516"/>
      <c r="I28" s="516"/>
      <c r="J28" s="521"/>
    </row>
    <row r="29" spans="1:10" ht="18" customHeight="1" x14ac:dyDescent="0.2">
      <c r="A29" s="517"/>
      <c r="B29" s="281"/>
      <c r="C29" s="516"/>
      <c r="D29" s="516"/>
      <c r="E29" s="516"/>
      <c r="F29" s="516"/>
      <c r="G29" s="516"/>
      <c r="H29" s="516"/>
      <c r="I29" s="516"/>
      <c r="J29" s="521"/>
    </row>
    <row r="30" spans="1:10" ht="18" customHeight="1" x14ac:dyDescent="0.2">
      <c r="A30" s="517"/>
      <c r="B30" s="281"/>
      <c r="C30" s="516"/>
      <c r="D30" s="516"/>
      <c r="E30" s="516"/>
      <c r="F30" s="516"/>
      <c r="G30" s="516"/>
      <c r="H30" s="516"/>
      <c r="I30" s="516"/>
      <c r="J30" s="521"/>
    </row>
    <row r="31" spans="1:10" ht="18" customHeight="1" x14ac:dyDescent="0.2">
      <c r="A31" s="517"/>
      <c r="B31" s="281"/>
      <c r="C31" s="516"/>
      <c r="D31" s="516"/>
      <c r="E31" s="516"/>
      <c r="F31" s="516"/>
      <c r="G31" s="516"/>
      <c r="H31" s="516"/>
      <c r="I31" s="516"/>
      <c r="J31" s="521"/>
    </row>
    <row r="32" spans="1:10" ht="18" customHeight="1" x14ac:dyDescent="0.2">
      <c r="A32" s="517"/>
      <c r="B32" s="281"/>
      <c r="C32" s="516"/>
      <c r="D32" s="516"/>
      <c r="E32" s="516"/>
      <c r="F32" s="516"/>
      <c r="G32" s="516"/>
      <c r="H32" s="516"/>
      <c r="I32" s="516"/>
      <c r="J32" s="521"/>
    </row>
    <row r="33" spans="1:10" ht="18" customHeight="1" x14ac:dyDescent="0.2">
      <c r="A33" s="498"/>
      <c r="B33" s="522"/>
      <c r="C33" s="494"/>
      <c r="D33" s="516"/>
      <c r="E33" s="516"/>
      <c r="F33" s="516"/>
      <c r="G33" s="516"/>
      <c r="H33" s="516"/>
      <c r="I33" s="516"/>
      <c r="J33" s="521"/>
    </row>
    <row r="34" spans="1:10" ht="18" customHeight="1" x14ac:dyDescent="0.2">
      <c r="A34" s="521"/>
      <c r="B34" s="523"/>
      <c r="C34" s="494"/>
      <c r="D34" s="494"/>
      <c r="E34" s="494"/>
      <c r="F34" s="494"/>
      <c r="G34" s="494"/>
      <c r="H34" s="494"/>
      <c r="I34" s="494"/>
      <c r="J34" s="498"/>
    </row>
    <row r="35" spans="1:10" ht="18" customHeight="1" x14ac:dyDescent="0.2">
      <c r="A35" s="521"/>
      <c r="B35" s="523"/>
      <c r="C35" s="494"/>
      <c r="D35" s="494"/>
      <c r="E35" s="494"/>
      <c r="F35" s="494"/>
      <c r="G35" s="494"/>
      <c r="H35" s="494"/>
      <c r="I35" s="494"/>
      <c r="J35" s="498"/>
    </row>
    <row r="36" spans="1:10" ht="18" customHeight="1" x14ac:dyDescent="0.2">
      <c r="A36" s="521"/>
      <c r="B36" s="524"/>
      <c r="C36" s="515"/>
      <c r="D36" s="515"/>
      <c r="E36" s="515"/>
      <c r="F36" s="515"/>
      <c r="G36" s="515"/>
      <c r="H36" s="515"/>
      <c r="I36" s="515"/>
      <c r="J36" s="525"/>
    </row>
    <row r="37" spans="1:10" ht="9" customHeight="1" x14ac:dyDescent="0.2">
      <c r="A37" s="277"/>
      <c r="B37" s="274"/>
      <c r="C37" s="269"/>
      <c r="D37" s="269"/>
      <c r="E37" s="269"/>
      <c r="F37" s="269"/>
      <c r="G37" s="269"/>
      <c r="H37" s="269"/>
      <c r="I37" s="269"/>
      <c r="J37" s="269"/>
    </row>
    <row r="38" spans="1:10" ht="15" customHeight="1" x14ac:dyDescent="0.2">
      <c r="A38" s="277"/>
      <c r="B38" s="274"/>
      <c r="C38" s="269"/>
      <c r="D38" s="269"/>
      <c r="E38" s="269"/>
      <c r="F38" s="269"/>
      <c r="G38" s="269"/>
      <c r="H38" s="269"/>
      <c r="I38" s="269"/>
      <c r="J38" s="269"/>
    </row>
  </sheetData>
  <mergeCells count="10">
    <mergeCell ref="F17:J17"/>
    <mergeCell ref="F18:J18"/>
    <mergeCell ref="F19:J19"/>
    <mergeCell ref="E21:J21"/>
    <mergeCell ref="A2:J2"/>
    <mergeCell ref="A3:B3"/>
    <mergeCell ref="C3:H3"/>
    <mergeCell ref="I3:J3"/>
    <mergeCell ref="A11:J11"/>
    <mergeCell ref="F16:J16"/>
  </mergeCells>
  <phoneticPr fontId="2"/>
  <dataValidations count="1">
    <dataValidation type="list" allowBlank="1" showInputMessage="1" showErrorMessage="1" sqref="E13:E20 G13:G15 I13:I15" xr:uid="{00000000-0002-0000-1A00-000000000000}">
      <formula1>"□,■"</formula1>
    </dataValidation>
  </dataValidations>
  <printOptions horizontalCentered="1"/>
  <pageMargins left="0.78740157480314965" right="0.39370078740157483" top="0.59055118110236227" bottom="0.59055118110236227" header="0" footer="0"/>
  <pageSetup paperSize="9" scale="9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99"/>
  </sheetPr>
  <dimension ref="A1:H36"/>
  <sheetViews>
    <sheetView showGridLines="0" view="pageBreakPreview" zoomScaleNormal="100" zoomScaleSheetLayoutView="100" zoomScalePageLayoutView="85" workbookViewId="0"/>
  </sheetViews>
  <sheetFormatPr defaultColWidth="9.59765625" defaultRowHeight="13" x14ac:dyDescent="0.2"/>
  <cols>
    <col min="1" max="1" width="11.59765625" style="303" customWidth="1"/>
    <col min="2" max="2" width="21.8984375" style="303" customWidth="1"/>
    <col min="3" max="4" width="8.09765625" style="303" customWidth="1"/>
    <col min="5" max="5" width="35.09765625" style="303" customWidth="1"/>
    <col min="6" max="6" width="19.69921875" style="303" customWidth="1"/>
    <col min="7" max="16384" width="9.59765625" style="303"/>
  </cols>
  <sheetData>
    <row r="1" spans="1:8" s="293" customFormat="1" ht="21" customHeight="1" x14ac:dyDescent="0.2">
      <c r="A1" s="296"/>
      <c r="B1" s="526"/>
      <c r="C1" s="294"/>
      <c r="D1" s="294"/>
      <c r="E1" s="294"/>
      <c r="F1" s="295" t="s">
        <v>898</v>
      </c>
      <c r="G1" s="294"/>
      <c r="H1" s="294"/>
    </row>
    <row r="2" spans="1:8" s="293" customFormat="1" ht="36" customHeight="1" x14ac:dyDescent="0.2">
      <c r="A2" s="3347" t="s">
        <v>899</v>
      </c>
      <c r="B2" s="3347"/>
      <c r="C2" s="3347"/>
      <c r="D2" s="3347"/>
      <c r="E2" s="3347"/>
      <c r="F2" s="3347"/>
      <c r="G2" s="527"/>
      <c r="H2" s="527"/>
    </row>
    <row r="3" spans="1:8" s="293" customFormat="1" ht="15" customHeight="1" thickBot="1" x14ac:dyDescent="0.25">
      <c r="A3" s="528"/>
      <c r="B3" s="528"/>
      <c r="C3" s="528"/>
      <c r="D3" s="528"/>
      <c r="E3" s="528"/>
      <c r="F3" s="529"/>
      <c r="G3" s="527"/>
      <c r="H3" s="527"/>
    </row>
    <row r="4" spans="1:8" ht="14.25" customHeight="1" x14ac:dyDescent="0.2">
      <c r="A4" s="3348" t="s">
        <v>900</v>
      </c>
      <c r="B4" s="2666"/>
      <c r="C4" s="3348" t="s">
        <v>901</v>
      </c>
      <c r="D4" s="3351"/>
      <c r="E4" s="3351"/>
      <c r="F4" s="3353" t="s">
        <v>902</v>
      </c>
    </row>
    <row r="5" spans="1:8" ht="14.25" customHeight="1" thickBot="1" x14ac:dyDescent="0.25">
      <c r="A5" s="3349"/>
      <c r="B5" s="3350"/>
      <c r="C5" s="3349"/>
      <c r="D5" s="3352"/>
      <c r="E5" s="3352"/>
      <c r="F5" s="3354"/>
    </row>
    <row r="6" spans="1:8" s="348" customFormat="1" ht="36" customHeight="1" x14ac:dyDescent="0.2">
      <c r="A6" s="530" t="s">
        <v>903</v>
      </c>
      <c r="B6" s="531" t="s">
        <v>904</v>
      </c>
      <c r="C6" s="532" t="s">
        <v>905</v>
      </c>
      <c r="D6" s="533"/>
      <c r="E6" s="534"/>
      <c r="F6" s="535">
        <f>'参考様式2-2'!G54</f>
        <v>0</v>
      </c>
    </row>
    <row r="7" spans="1:8" s="348" customFormat="1" ht="36" customHeight="1" x14ac:dyDescent="0.2">
      <c r="A7" s="536"/>
      <c r="B7" s="537" t="s">
        <v>906</v>
      </c>
      <c r="C7" s="538" t="s">
        <v>907</v>
      </c>
      <c r="D7" s="455"/>
      <c r="E7" s="539"/>
      <c r="F7" s="540">
        <f>'参考様式2-3'!F26</f>
        <v>0</v>
      </c>
    </row>
    <row r="8" spans="1:8" s="348" customFormat="1" ht="36" customHeight="1" x14ac:dyDescent="0.2">
      <c r="A8" s="536"/>
      <c r="B8" s="537" t="s">
        <v>908</v>
      </c>
      <c r="C8" s="538" t="s">
        <v>909</v>
      </c>
      <c r="D8" s="541"/>
      <c r="E8" s="542"/>
      <c r="F8" s="543">
        <f>'参考様式2-3'!F36</f>
        <v>0</v>
      </c>
    </row>
    <row r="9" spans="1:8" s="348" customFormat="1" ht="36" customHeight="1" thickBot="1" x14ac:dyDescent="0.25">
      <c r="A9" s="544"/>
      <c r="B9" s="545" t="s">
        <v>910</v>
      </c>
      <c r="C9" s="546" t="s">
        <v>911</v>
      </c>
      <c r="D9" s="547"/>
      <c r="E9" s="548"/>
      <c r="F9" s="549">
        <f>SUM(F6:F8)</f>
        <v>0</v>
      </c>
    </row>
    <row r="10" spans="1:8" s="348" customFormat="1" ht="36" customHeight="1" x14ac:dyDescent="0.2">
      <c r="A10" s="3344" t="s">
        <v>912</v>
      </c>
      <c r="B10" s="3343" t="s">
        <v>904</v>
      </c>
      <c r="C10" s="550" t="s">
        <v>913</v>
      </c>
      <c r="D10" s="551"/>
      <c r="E10" s="552" t="s">
        <v>914</v>
      </c>
      <c r="F10" s="553">
        <f>'参考様式2-2'!F12+'参考様式2-2'!F52</f>
        <v>0</v>
      </c>
    </row>
    <row r="11" spans="1:8" s="348" customFormat="1" ht="36" customHeight="1" x14ac:dyDescent="0.2">
      <c r="A11" s="3342"/>
      <c r="B11" s="3336"/>
      <c r="C11" s="555" t="s">
        <v>915</v>
      </c>
      <c r="D11" s="556"/>
      <c r="E11" s="557" t="s">
        <v>916</v>
      </c>
      <c r="F11" s="558">
        <f>'参考様式2-2'!F30</f>
        <v>0</v>
      </c>
    </row>
    <row r="12" spans="1:8" s="348" customFormat="1" ht="36" customHeight="1" x14ac:dyDescent="0.2">
      <c r="A12" s="536"/>
      <c r="B12" s="3337"/>
      <c r="C12" s="538" t="s">
        <v>731</v>
      </c>
      <c r="D12" s="457"/>
      <c r="E12" s="559" t="s">
        <v>917</v>
      </c>
      <c r="F12" s="540">
        <f>SUM(F10:F11)</f>
        <v>0</v>
      </c>
    </row>
    <row r="13" spans="1:8" s="348" customFormat="1" ht="36" customHeight="1" x14ac:dyDescent="0.2">
      <c r="A13" s="536"/>
      <c r="B13" s="3335" t="s">
        <v>906</v>
      </c>
      <c r="C13" s="3338" t="s">
        <v>918</v>
      </c>
      <c r="D13" s="3339"/>
      <c r="E13" s="3340"/>
      <c r="F13" s="540">
        <f>IF(F7&gt;=1000,MIN(F6*0.1,F7),F7)</f>
        <v>0</v>
      </c>
    </row>
    <row r="14" spans="1:8" s="348" customFormat="1" ht="36" customHeight="1" x14ac:dyDescent="0.2">
      <c r="A14" s="536"/>
      <c r="B14" s="3336"/>
      <c r="C14" s="3341" t="s">
        <v>919</v>
      </c>
      <c r="D14" s="561" t="s">
        <v>920</v>
      </c>
      <c r="E14" s="562" t="s">
        <v>921</v>
      </c>
      <c r="F14" s="563">
        <f>IF(ISERROR(F13*'参考様式2-3'!F25/'参考様式2-3'!F26),0,F13*'参考様式2-3'!F25/'参考様式2-3'!F26)</f>
        <v>0</v>
      </c>
    </row>
    <row r="15" spans="1:8" s="348" customFormat="1" ht="36" customHeight="1" x14ac:dyDescent="0.2">
      <c r="A15" s="564"/>
      <c r="B15" s="3337"/>
      <c r="C15" s="3342"/>
      <c r="D15" s="565" t="s">
        <v>922</v>
      </c>
      <c r="E15" s="566" t="s">
        <v>923</v>
      </c>
      <c r="F15" s="567">
        <f>F13-F14</f>
        <v>0</v>
      </c>
    </row>
    <row r="16" spans="1:8" s="348" customFormat="1" ht="36" customHeight="1" thickBot="1" x14ac:dyDescent="0.25">
      <c r="A16" s="564"/>
      <c r="B16" s="537" t="s">
        <v>908</v>
      </c>
      <c r="C16" s="568" t="s">
        <v>924</v>
      </c>
      <c r="D16" s="569"/>
      <c r="E16" s="570"/>
      <c r="F16" s="543">
        <f>F8</f>
        <v>0</v>
      </c>
    </row>
    <row r="17" spans="1:6" s="348" customFormat="1" ht="36" customHeight="1" x14ac:dyDescent="0.2">
      <c r="A17" s="571" t="s">
        <v>925</v>
      </c>
      <c r="B17" s="3343" t="s">
        <v>926</v>
      </c>
      <c r="C17" s="550" t="s">
        <v>913</v>
      </c>
      <c r="D17" s="572"/>
      <c r="E17" s="573" t="s">
        <v>927</v>
      </c>
      <c r="F17" s="553">
        <f>ROUNDDOWN((F10+F14)/3,0)</f>
        <v>0</v>
      </c>
    </row>
    <row r="18" spans="1:6" s="348" customFormat="1" ht="36" customHeight="1" x14ac:dyDescent="0.2">
      <c r="A18" s="564"/>
      <c r="B18" s="3336"/>
      <c r="C18" s="574" t="s">
        <v>915</v>
      </c>
      <c r="D18" s="575"/>
      <c r="E18" s="576" t="s">
        <v>928</v>
      </c>
      <c r="F18" s="567">
        <f>ROUNDDOWN((F11+F15)/3,0)</f>
        <v>0</v>
      </c>
    </row>
    <row r="19" spans="1:6" s="348" customFormat="1" ht="36" customHeight="1" thickBot="1" x14ac:dyDescent="0.25">
      <c r="A19" s="564"/>
      <c r="B19" s="577" t="s">
        <v>929</v>
      </c>
      <c r="C19" s="578" t="s">
        <v>930</v>
      </c>
      <c r="D19" s="579"/>
      <c r="E19" s="580"/>
      <c r="F19" s="549">
        <f>ROUNDDOWN(F16/3,0)</f>
        <v>0</v>
      </c>
    </row>
    <row r="20" spans="1:6" s="348" customFormat="1" ht="36" customHeight="1" x14ac:dyDescent="0.2">
      <c r="A20" s="3344" t="s">
        <v>931</v>
      </c>
      <c r="B20" s="3343" t="s">
        <v>932</v>
      </c>
      <c r="C20" s="581" t="s">
        <v>913</v>
      </c>
      <c r="D20" s="582"/>
      <c r="E20" s="583" t="s">
        <v>933</v>
      </c>
      <c r="F20" s="584">
        <f>F17</f>
        <v>0</v>
      </c>
    </row>
    <row r="21" spans="1:6" s="348" customFormat="1" ht="36" customHeight="1" x14ac:dyDescent="0.2">
      <c r="A21" s="3342"/>
      <c r="B21" s="3336"/>
      <c r="C21" s="574" t="s">
        <v>922</v>
      </c>
      <c r="D21" s="575"/>
      <c r="E21" s="585" t="s">
        <v>934</v>
      </c>
      <c r="F21" s="567">
        <f>MIN(F18,25000)</f>
        <v>0</v>
      </c>
    </row>
    <row r="22" spans="1:6" s="348" customFormat="1" ht="36" customHeight="1" x14ac:dyDescent="0.2">
      <c r="A22" s="564"/>
      <c r="B22" s="3336"/>
      <c r="C22" s="3345" t="s">
        <v>935</v>
      </c>
      <c r="D22" s="3346"/>
      <c r="E22" s="560" t="s">
        <v>936</v>
      </c>
      <c r="F22" s="540">
        <f>F19</f>
        <v>0</v>
      </c>
    </row>
    <row r="23" spans="1:6" s="348" customFormat="1" ht="36" customHeight="1" x14ac:dyDescent="0.2">
      <c r="A23" s="564"/>
      <c r="B23" s="3337"/>
      <c r="C23" s="538" t="s">
        <v>731</v>
      </c>
      <c r="D23" s="455"/>
      <c r="E23" s="537" t="s">
        <v>937</v>
      </c>
      <c r="F23" s="587">
        <f>SUM(F20:F22)</f>
        <v>0</v>
      </c>
    </row>
    <row r="24" spans="1:6" s="348" customFormat="1" ht="36" customHeight="1" thickBot="1" x14ac:dyDescent="0.25">
      <c r="A24" s="564"/>
      <c r="B24" s="588" t="s">
        <v>938</v>
      </c>
      <c r="C24" s="589" t="s">
        <v>939</v>
      </c>
      <c r="D24" s="590"/>
      <c r="E24" s="591"/>
      <c r="F24" s="592"/>
    </row>
    <row r="25" spans="1:6" s="348" customFormat="1" ht="36" customHeight="1" thickTop="1" thickBot="1" x14ac:dyDescent="0.25">
      <c r="A25" s="593"/>
      <c r="B25" s="594" t="s">
        <v>940</v>
      </c>
      <c r="C25" s="595" t="s">
        <v>941</v>
      </c>
      <c r="D25" s="596"/>
      <c r="E25" s="597"/>
      <c r="F25" s="598">
        <f>MIN(F23+F24,50000)</f>
        <v>0</v>
      </c>
    </row>
    <row r="26" spans="1:6" s="348" customFormat="1" ht="6" customHeight="1" x14ac:dyDescent="0.2">
      <c r="B26" s="416"/>
    </row>
    <row r="27" spans="1:6" s="348" customFormat="1" ht="14.25" customHeight="1" x14ac:dyDescent="0.2">
      <c r="A27" s="303" t="s">
        <v>942</v>
      </c>
      <c r="B27" s="303"/>
      <c r="C27" s="303"/>
      <c r="D27" s="303"/>
      <c r="E27" s="303"/>
    </row>
    <row r="28" spans="1:6" s="348" customFormat="1" ht="14.25" customHeight="1" x14ac:dyDescent="0.2">
      <c r="A28" s="3325" t="s">
        <v>943</v>
      </c>
      <c r="B28" s="3325"/>
      <c r="C28" s="3325"/>
      <c r="D28" s="3325"/>
      <c r="E28" s="3325"/>
      <c r="F28" s="3325"/>
    </row>
    <row r="29" spans="1:6" s="348" customFormat="1" ht="6" customHeight="1" thickBot="1" x14ac:dyDescent="0.25">
      <c r="B29" s="297"/>
    </row>
    <row r="30" spans="1:6" s="348" customFormat="1" ht="14.25" customHeight="1" x14ac:dyDescent="0.2">
      <c r="A30" s="3326"/>
      <c r="B30" s="3327"/>
      <c r="C30" s="3327"/>
      <c r="D30" s="3327"/>
      <c r="E30" s="3327"/>
      <c r="F30" s="3328"/>
    </row>
    <row r="31" spans="1:6" s="348" customFormat="1" ht="14.25" customHeight="1" x14ac:dyDescent="0.2">
      <c r="A31" s="3329"/>
      <c r="B31" s="3330"/>
      <c r="C31" s="3330"/>
      <c r="D31" s="3330"/>
      <c r="E31" s="3330"/>
      <c r="F31" s="3331"/>
    </row>
    <row r="32" spans="1:6" s="348" customFormat="1" ht="14.25" customHeight="1" thickBot="1" x14ac:dyDescent="0.25">
      <c r="A32" s="3332"/>
      <c r="B32" s="3333"/>
      <c r="C32" s="3333"/>
      <c r="D32" s="3333"/>
      <c r="E32" s="3333"/>
      <c r="F32" s="3334"/>
    </row>
    <row r="33" spans="1:2" s="348" customFormat="1" ht="6" customHeight="1" x14ac:dyDescent="0.2">
      <c r="B33" s="297"/>
    </row>
    <row r="34" spans="1:2" s="348" customFormat="1" ht="14.25" customHeight="1" x14ac:dyDescent="0.2">
      <c r="A34" s="348" t="s">
        <v>944</v>
      </c>
      <c r="B34" s="599"/>
    </row>
    <row r="35" spans="1:2" s="348" customFormat="1" ht="14.25" customHeight="1" x14ac:dyDescent="0.2">
      <c r="A35" s="348" t="s">
        <v>945</v>
      </c>
      <c r="B35" s="599"/>
    </row>
    <row r="36" spans="1:2" ht="14.25" customHeight="1" x14ac:dyDescent="0.2">
      <c r="A36" s="599"/>
      <c r="B36" s="600"/>
    </row>
  </sheetData>
  <sheetProtection formatCells="0" formatColumns="0" formatRows="0" insertColumns="0" insertRows="0" insertHyperlinks="0" deleteColumns="0" deleteRows="0" sort="0" autoFilter="0" pivotTables="0"/>
  <mergeCells count="15">
    <mergeCell ref="A2:F2"/>
    <mergeCell ref="A4:B5"/>
    <mergeCell ref="C4:E5"/>
    <mergeCell ref="F4:F5"/>
    <mergeCell ref="A10:A11"/>
    <mergeCell ref="B10:B12"/>
    <mergeCell ref="A28:F28"/>
    <mergeCell ref="A30:F32"/>
    <mergeCell ref="B13:B15"/>
    <mergeCell ref="C13:E13"/>
    <mergeCell ref="C14:C15"/>
    <mergeCell ref="B17:B18"/>
    <mergeCell ref="A20:A21"/>
    <mergeCell ref="B20:B23"/>
    <mergeCell ref="C22:D22"/>
  </mergeCells>
  <phoneticPr fontId="2"/>
  <printOptions horizontalCentered="1"/>
  <pageMargins left="0.78740157480314965" right="0.39370078740157483" top="0.59055118110236227" bottom="0.59055118110236227" header="0" footer="0"/>
  <pageSetup paperSize="9" scale="83" fitToWidth="0"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99"/>
  </sheetPr>
  <dimension ref="A1:G44"/>
  <sheetViews>
    <sheetView showGridLines="0" view="pageBreakPreview" zoomScaleNormal="100" zoomScaleSheetLayoutView="100" workbookViewId="0">
      <selection activeCell="H24" sqref="H24"/>
    </sheetView>
  </sheetViews>
  <sheetFormatPr defaultColWidth="9.59765625" defaultRowHeight="13" x14ac:dyDescent="0.2"/>
  <cols>
    <col min="1" max="1" width="11.59765625" style="303" customWidth="1"/>
    <col min="2" max="2" width="21.8984375" style="303" customWidth="1"/>
    <col min="3" max="4" width="8.09765625" style="303" customWidth="1"/>
    <col min="5" max="5" width="35.09765625" style="303" customWidth="1"/>
    <col min="6" max="6" width="19.69921875" style="303" customWidth="1"/>
    <col min="7" max="7" width="9.59765625" style="303" customWidth="1"/>
    <col min="8" max="16384" width="9.59765625" style="303"/>
  </cols>
  <sheetData>
    <row r="1" spans="1:7" s="293" customFormat="1" ht="21" customHeight="1" x14ac:dyDescent="0.2">
      <c r="A1" s="296"/>
      <c r="B1" s="526"/>
      <c r="C1" s="294"/>
      <c r="D1" s="294"/>
      <c r="E1" s="294"/>
      <c r="F1" s="295" t="s">
        <v>946</v>
      </c>
      <c r="G1" s="294"/>
    </row>
    <row r="2" spans="1:7" s="293" customFormat="1" ht="36" customHeight="1" x14ac:dyDescent="0.2">
      <c r="A2" s="3347" t="s">
        <v>947</v>
      </c>
      <c r="B2" s="3347"/>
      <c r="C2" s="3347"/>
      <c r="D2" s="3347"/>
      <c r="E2" s="3347"/>
      <c r="F2" s="3347"/>
      <c r="G2" s="527"/>
    </row>
    <row r="3" spans="1:7" s="293" customFormat="1" ht="15" customHeight="1" thickBot="1" x14ac:dyDescent="0.25">
      <c r="A3" s="528"/>
      <c r="B3" s="528"/>
      <c r="C3" s="528"/>
      <c r="D3" s="528"/>
      <c r="E3" s="528"/>
      <c r="F3" s="529"/>
      <c r="G3" s="527"/>
    </row>
    <row r="4" spans="1:7" ht="14.25" customHeight="1" x14ac:dyDescent="0.2">
      <c r="A4" s="3348" t="s">
        <v>900</v>
      </c>
      <c r="B4" s="2666"/>
      <c r="C4" s="3348" t="s">
        <v>901</v>
      </c>
      <c r="D4" s="3351"/>
      <c r="E4" s="3351"/>
      <c r="F4" s="3353" t="s">
        <v>902</v>
      </c>
    </row>
    <row r="5" spans="1:7" ht="14.25" customHeight="1" thickBot="1" x14ac:dyDescent="0.25">
      <c r="A5" s="3349"/>
      <c r="B5" s="3350"/>
      <c r="C5" s="3349"/>
      <c r="D5" s="3352"/>
      <c r="E5" s="3352"/>
      <c r="F5" s="3354"/>
    </row>
    <row r="6" spans="1:7" s="382" customFormat="1" ht="26.25" customHeight="1" x14ac:dyDescent="0.2">
      <c r="A6" s="601" t="s">
        <v>903</v>
      </c>
      <c r="B6" s="602" t="s">
        <v>904</v>
      </c>
      <c r="C6" s="603" t="s">
        <v>905</v>
      </c>
      <c r="D6" s="308"/>
      <c r="E6" s="604"/>
      <c r="F6" s="535">
        <f>'参考様式2-2'!G54</f>
        <v>0</v>
      </c>
    </row>
    <row r="7" spans="1:7" s="382" customFormat="1" ht="26.25" customHeight="1" x14ac:dyDescent="0.2">
      <c r="A7" s="605"/>
      <c r="B7" s="606" t="s">
        <v>906</v>
      </c>
      <c r="C7" s="314" t="s">
        <v>907</v>
      </c>
      <c r="D7" s="315"/>
      <c r="E7" s="392"/>
      <c r="F7" s="540">
        <f>'参考様式2-3'!F26</f>
        <v>0</v>
      </c>
    </row>
    <row r="8" spans="1:7" s="382" customFormat="1" ht="26.25" customHeight="1" x14ac:dyDescent="0.2">
      <c r="A8" s="605"/>
      <c r="B8" s="606" t="s">
        <v>908</v>
      </c>
      <c r="C8" s="314" t="s">
        <v>948</v>
      </c>
      <c r="D8" s="315"/>
      <c r="E8" s="392"/>
      <c r="F8" s="540">
        <f>'参考様式2-3'!F36</f>
        <v>0</v>
      </c>
    </row>
    <row r="9" spans="1:7" s="382" customFormat="1" ht="26.25" customHeight="1" x14ac:dyDescent="0.2">
      <c r="A9" s="605"/>
      <c r="B9" s="606" t="s">
        <v>949</v>
      </c>
      <c r="C9" s="607" t="s">
        <v>950</v>
      </c>
      <c r="D9" s="315"/>
      <c r="E9" s="392"/>
      <c r="F9" s="540">
        <f>'参考様式2-4'!I27</f>
        <v>0</v>
      </c>
    </row>
    <row r="10" spans="1:7" s="382" customFormat="1" ht="26.25" customHeight="1" thickBot="1" x14ac:dyDescent="0.25">
      <c r="A10" s="608"/>
      <c r="B10" s="609" t="s">
        <v>910</v>
      </c>
      <c r="C10" s="610" t="s">
        <v>951</v>
      </c>
      <c r="D10" s="611"/>
      <c r="E10" s="612"/>
      <c r="F10" s="613">
        <f>SUM(F6:F9)</f>
        <v>0</v>
      </c>
    </row>
    <row r="11" spans="1:7" s="382" customFormat="1" ht="26.25" customHeight="1" x14ac:dyDescent="0.2">
      <c r="A11" s="3379" t="s">
        <v>912</v>
      </c>
      <c r="B11" s="3381" t="s">
        <v>904</v>
      </c>
      <c r="C11" s="3383" t="s">
        <v>913</v>
      </c>
      <c r="D11" s="3384"/>
      <c r="E11" s="614" t="s">
        <v>914</v>
      </c>
      <c r="F11" s="553">
        <f>'参考様式2-2'!F12+'参考様式2-2'!F52</f>
        <v>0</v>
      </c>
    </row>
    <row r="12" spans="1:7" s="382" customFormat="1" ht="26.25" customHeight="1" x14ac:dyDescent="0.2">
      <c r="A12" s="3380"/>
      <c r="B12" s="3362"/>
      <c r="C12" s="3392" t="s">
        <v>915</v>
      </c>
      <c r="D12" s="3393"/>
      <c r="E12" s="615" t="s">
        <v>916</v>
      </c>
      <c r="F12" s="558">
        <f>'参考様式2-2'!F30</f>
        <v>0</v>
      </c>
    </row>
    <row r="13" spans="1:7" s="382" customFormat="1" ht="26.25" customHeight="1" x14ac:dyDescent="0.2">
      <c r="A13" s="605"/>
      <c r="B13" s="3382"/>
      <c r="C13" s="3366" t="s">
        <v>952</v>
      </c>
      <c r="D13" s="3367"/>
      <c r="E13" s="388" t="s">
        <v>917</v>
      </c>
      <c r="F13" s="540">
        <f>SUM(F11:F12)</f>
        <v>0</v>
      </c>
    </row>
    <row r="14" spans="1:7" s="382" customFormat="1" ht="26.25" customHeight="1" x14ac:dyDescent="0.2">
      <c r="A14" s="605"/>
      <c r="B14" s="3361" t="s">
        <v>906</v>
      </c>
      <c r="C14" s="3388" t="s">
        <v>918</v>
      </c>
      <c r="D14" s="3389"/>
      <c r="E14" s="3390"/>
      <c r="F14" s="543">
        <f>IF(F7&gt;=1000,MIN(F6*0.1,F7),F7)</f>
        <v>0</v>
      </c>
    </row>
    <row r="15" spans="1:7" s="382" customFormat="1" ht="26.25" customHeight="1" x14ac:dyDescent="0.2">
      <c r="A15" s="605"/>
      <c r="B15" s="3362"/>
      <c r="C15" s="3391" t="s">
        <v>919</v>
      </c>
      <c r="D15" s="616" t="s">
        <v>913</v>
      </c>
      <c r="E15" s="617" t="s">
        <v>921</v>
      </c>
      <c r="F15" s="563">
        <f>IF(ISERROR(F14*'参考様式2-3'!F25/'参考様式2-3'!F26),0,F14*'参考様式2-3'!F25/'参考様式2-3'!F26)</f>
        <v>0</v>
      </c>
    </row>
    <row r="16" spans="1:7" s="382" customFormat="1" ht="26.25" customHeight="1" x14ac:dyDescent="0.2">
      <c r="A16" s="618"/>
      <c r="B16" s="3362"/>
      <c r="C16" s="3380"/>
      <c r="D16" s="619" t="s">
        <v>915</v>
      </c>
      <c r="E16" s="620" t="s">
        <v>953</v>
      </c>
      <c r="F16" s="567">
        <f>F14-F15</f>
        <v>0</v>
      </c>
    </row>
    <row r="17" spans="1:6" s="382" customFormat="1" ht="26.25" customHeight="1" x14ac:dyDescent="0.2">
      <c r="A17" s="618"/>
      <c r="B17" s="606" t="s">
        <v>908</v>
      </c>
      <c r="C17" s="621" t="s">
        <v>954</v>
      </c>
      <c r="D17" s="622"/>
      <c r="E17" s="623"/>
      <c r="F17" s="540">
        <f>F8</f>
        <v>0</v>
      </c>
    </row>
    <row r="18" spans="1:6" s="382" customFormat="1" ht="26.25" customHeight="1" thickBot="1" x14ac:dyDescent="0.25">
      <c r="A18" s="618"/>
      <c r="B18" s="624" t="s">
        <v>955</v>
      </c>
      <c r="C18" s="323" t="s">
        <v>956</v>
      </c>
      <c r="D18" s="625"/>
      <c r="E18" s="626"/>
      <c r="F18" s="549">
        <f>F9</f>
        <v>0</v>
      </c>
    </row>
    <row r="19" spans="1:6" s="382" customFormat="1" ht="26.25" customHeight="1" x14ac:dyDescent="0.2">
      <c r="A19" s="627" t="s">
        <v>925</v>
      </c>
      <c r="B19" s="3381" t="s">
        <v>957</v>
      </c>
      <c r="C19" s="3383" t="s">
        <v>913</v>
      </c>
      <c r="D19" s="3384"/>
      <c r="E19" s="628" t="s">
        <v>958</v>
      </c>
      <c r="F19" s="584">
        <f>ROUNDDOWN((F11+F15)/3,0)</f>
        <v>0</v>
      </c>
    </row>
    <row r="20" spans="1:6" s="382" customFormat="1" ht="26.25" customHeight="1" x14ac:dyDescent="0.2">
      <c r="A20" s="629"/>
      <c r="B20" s="3362"/>
      <c r="C20" s="3385" t="s">
        <v>922</v>
      </c>
      <c r="D20" s="3386"/>
      <c r="E20" s="630" t="s">
        <v>959</v>
      </c>
      <c r="F20" s="558">
        <f>ROUNDDOWN((F12+F16)/3,0)</f>
        <v>0</v>
      </c>
    </row>
    <row r="21" spans="1:6" s="382" customFormat="1" ht="26.25" customHeight="1" x14ac:dyDescent="0.2">
      <c r="A21" s="629"/>
      <c r="B21" s="3362"/>
      <c r="C21" s="3366" t="s">
        <v>952</v>
      </c>
      <c r="D21" s="3367"/>
      <c r="E21" s="623" t="s">
        <v>960</v>
      </c>
      <c r="F21" s="587">
        <f>SUM(F19:F20)</f>
        <v>0</v>
      </c>
    </row>
    <row r="22" spans="1:6" s="382" customFormat="1" ht="26.25" customHeight="1" x14ac:dyDescent="0.2">
      <c r="A22" s="618"/>
      <c r="B22" s="3382"/>
      <c r="C22" s="3375" t="s">
        <v>961</v>
      </c>
      <c r="D22" s="3387"/>
      <c r="E22" s="623" t="s">
        <v>962</v>
      </c>
      <c r="F22" s="540">
        <f>ROUNDDOWN(F17/3,0)</f>
        <v>0</v>
      </c>
    </row>
    <row r="23" spans="1:6" s="382" customFormat="1" ht="26.25" customHeight="1" thickBot="1" x14ac:dyDescent="0.25">
      <c r="A23" s="631"/>
      <c r="B23" s="624" t="s">
        <v>963</v>
      </c>
      <c r="C23" s="323" t="s">
        <v>964</v>
      </c>
      <c r="D23" s="324"/>
      <c r="E23" s="395"/>
      <c r="F23" s="549">
        <f>ROUNDDOWN(F18/3,0)</f>
        <v>0</v>
      </c>
    </row>
    <row r="24" spans="1:6" s="382" customFormat="1" ht="26.25" customHeight="1" x14ac:dyDescent="0.2">
      <c r="A24" s="3379" t="s">
        <v>931</v>
      </c>
      <c r="B24" s="3381" t="s">
        <v>965</v>
      </c>
      <c r="C24" s="3383" t="s">
        <v>913</v>
      </c>
      <c r="D24" s="3384"/>
      <c r="E24" s="628" t="s">
        <v>936</v>
      </c>
      <c r="F24" s="584">
        <f>F19</f>
        <v>0</v>
      </c>
    </row>
    <row r="25" spans="1:6" s="382" customFormat="1" ht="26.25" customHeight="1" x14ac:dyDescent="0.2">
      <c r="A25" s="3380"/>
      <c r="B25" s="3362"/>
      <c r="C25" s="3385" t="s">
        <v>922</v>
      </c>
      <c r="D25" s="3386"/>
      <c r="E25" s="632" t="s">
        <v>966</v>
      </c>
      <c r="F25" s="558">
        <f>MIN(F20,25000)</f>
        <v>0</v>
      </c>
    </row>
    <row r="26" spans="1:6" s="382" customFormat="1" ht="26.25" customHeight="1" x14ac:dyDescent="0.2">
      <c r="A26" s="618"/>
      <c r="B26" s="3362"/>
      <c r="C26" s="3375" t="s">
        <v>967</v>
      </c>
      <c r="D26" s="3387"/>
      <c r="E26" s="633" t="s">
        <v>968</v>
      </c>
      <c r="F26" s="587">
        <f>F22</f>
        <v>0</v>
      </c>
    </row>
    <row r="27" spans="1:6" s="382" customFormat="1" ht="26.25" customHeight="1" x14ac:dyDescent="0.2">
      <c r="A27" s="618"/>
      <c r="B27" s="3362"/>
      <c r="C27" s="3366" t="s">
        <v>969</v>
      </c>
      <c r="D27" s="3367"/>
      <c r="E27" s="634" t="s">
        <v>970</v>
      </c>
      <c r="F27" s="635"/>
    </row>
    <row r="28" spans="1:6" s="382" customFormat="1" ht="26.25" customHeight="1" x14ac:dyDescent="0.2">
      <c r="A28" s="618"/>
      <c r="B28" s="3382"/>
      <c r="C28" s="3366" t="s">
        <v>971</v>
      </c>
      <c r="D28" s="3367"/>
      <c r="E28" s="623" t="s">
        <v>972</v>
      </c>
      <c r="F28" s="540">
        <f>SUM(F24:F27)</f>
        <v>0</v>
      </c>
    </row>
    <row r="29" spans="1:6" s="382" customFormat="1" ht="26.25" customHeight="1" x14ac:dyDescent="0.2">
      <c r="A29" s="618"/>
      <c r="B29" s="3361" t="s">
        <v>973</v>
      </c>
      <c r="C29" s="3364" t="s">
        <v>920</v>
      </c>
      <c r="D29" s="3365"/>
      <c r="E29" s="636" t="s">
        <v>974</v>
      </c>
      <c r="F29" s="540">
        <f>F23</f>
        <v>0</v>
      </c>
    </row>
    <row r="30" spans="1:6" s="382" customFormat="1" ht="26.25" customHeight="1" x14ac:dyDescent="0.2">
      <c r="A30" s="618"/>
      <c r="B30" s="3362"/>
      <c r="C30" s="3366" t="s">
        <v>969</v>
      </c>
      <c r="D30" s="3367"/>
      <c r="E30" s="634" t="s">
        <v>975</v>
      </c>
      <c r="F30" s="635"/>
    </row>
    <row r="31" spans="1:6" s="382" customFormat="1" ht="26.25" customHeight="1" thickBot="1" x14ac:dyDescent="0.25">
      <c r="A31" s="618"/>
      <c r="B31" s="3363"/>
      <c r="C31" s="3368" t="s">
        <v>971</v>
      </c>
      <c r="D31" s="3369"/>
      <c r="E31" s="623" t="s">
        <v>976</v>
      </c>
      <c r="F31" s="587">
        <f>SUM(F29:F30)</f>
        <v>0</v>
      </c>
    </row>
    <row r="32" spans="1:6" s="382" customFormat="1" ht="26.25" customHeight="1" thickTop="1" x14ac:dyDescent="0.2">
      <c r="A32" s="618"/>
      <c r="B32" s="3370" t="s">
        <v>940</v>
      </c>
      <c r="C32" s="3373" t="s">
        <v>977</v>
      </c>
      <c r="D32" s="3374"/>
      <c r="E32" s="637" t="s">
        <v>978</v>
      </c>
      <c r="F32" s="638">
        <f>MIN(F28,50000)</f>
        <v>0</v>
      </c>
    </row>
    <row r="33" spans="1:6" s="382" customFormat="1" ht="26.25" customHeight="1" x14ac:dyDescent="0.2">
      <c r="A33" s="618"/>
      <c r="B33" s="3371"/>
      <c r="C33" s="3375" t="s">
        <v>979</v>
      </c>
      <c r="D33" s="3376"/>
      <c r="E33" s="634" t="s">
        <v>980</v>
      </c>
      <c r="F33" s="540">
        <f>MIN(F31,25000)</f>
        <v>0</v>
      </c>
    </row>
    <row r="34" spans="1:6" s="382" customFormat="1" ht="26.25" customHeight="1" thickBot="1" x14ac:dyDescent="0.25">
      <c r="A34" s="631"/>
      <c r="B34" s="3372"/>
      <c r="C34" s="3377" t="s">
        <v>731</v>
      </c>
      <c r="D34" s="3378"/>
      <c r="E34" s="444" t="s">
        <v>981</v>
      </c>
      <c r="F34" s="613">
        <f>SUM(F32:F33)</f>
        <v>0</v>
      </c>
    </row>
    <row r="35" spans="1:6" ht="4.5" customHeight="1" x14ac:dyDescent="0.2">
      <c r="B35" s="331"/>
      <c r="E35" s="639"/>
    </row>
    <row r="36" spans="1:6" ht="13.5" customHeight="1" x14ac:dyDescent="0.2">
      <c r="A36" s="348" t="s">
        <v>942</v>
      </c>
    </row>
    <row r="37" spans="1:6" s="402" customFormat="1" ht="13.5" customHeight="1" x14ac:dyDescent="0.2">
      <c r="A37" s="3355" t="s">
        <v>943</v>
      </c>
      <c r="B37" s="3355"/>
      <c r="C37" s="3355"/>
      <c r="D37" s="3355"/>
      <c r="E37" s="3355"/>
      <c r="F37" s="3355"/>
    </row>
    <row r="38" spans="1:6" s="402" customFormat="1" ht="4.5" customHeight="1" thickBot="1" x14ac:dyDescent="0.25">
      <c r="A38" s="348" t="s">
        <v>982</v>
      </c>
      <c r="B38" s="348"/>
      <c r="C38" s="348"/>
      <c r="D38" s="348"/>
      <c r="E38" s="348"/>
    </row>
    <row r="39" spans="1:6" ht="13.5" customHeight="1" x14ac:dyDescent="0.2">
      <c r="A39" s="3356"/>
      <c r="B39" s="3357"/>
      <c r="C39" s="3357"/>
      <c r="D39" s="3357"/>
      <c r="E39" s="3357"/>
      <c r="F39" s="3358"/>
    </row>
    <row r="40" spans="1:6" ht="13.5" customHeight="1" thickBot="1" x14ac:dyDescent="0.25">
      <c r="A40" s="2611"/>
      <c r="B40" s="3359"/>
      <c r="C40" s="3359"/>
      <c r="D40" s="3359"/>
      <c r="E40" s="3359"/>
      <c r="F40" s="3360"/>
    </row>
    <row r="41" spans="1:6" ht="4.5" customHeight="1" x14ac:dyDescent="0.2">
      <c r="A41" s="640"/>
      <c r="B41" s="640"/>
      <c r="C41" s="640"/>
      <c r="D41" s="640"/>
      <c r="E41" s="640"/>
    </row>
    <row r="42" spans="1:6" ht="13.5" customHeight="1" x14ac:dyDescent="0.2">
      <c r="A42" s="348" t="s">
        <v>944</v>
      </c>
      <c r="B42" s="641"/>
      <c r="C42" s="348"/>
      <c r="D42" s="348"/>
      <c r="E42" s="348"/>
    </row>
    <row r="43" spans="1:6" ht="13.5" customHeight="1" x14ac:dyDescent="0.2">
      <c r="A43" s="348" t="s">
        <v>945</v>
      </c>
      <c r="B43" s="641"/>
      <c r="C43" s="348"/>
      <c r="D43" s="348"/>
      <c r="E43" s="348"/>
    </row>
    <row r="44" spans="1:6" ht="13.5" customHeight="1" x14ac:dyDescent="0.2">
      <c r="A44" s="599"/>
      <c r="B44" s="641"/>
      <c r="C44" s="348"/>
      <c r="D44" s="348"/>
      <c r="E44" s="348"/>
    </row>
  </sheetData>
  <sheetProtection formatCells="0" formatColumns="0" formatRows="0" insertColumns="0" insertRows="0" insertHyperlinks="0" deleteColumns="0" deleteRows="0" sort="0" autoFilter="0" pivotTables="0"/>
  <mergeCells count="34">
    <mergeCell ref="A2:F2"/>
    <mergeCell ref="A4:B5"/>
    <mergeCell ref="C4:E5"/>
    <mergeCell ref="F4:F5"/>
    <mergeCell ref="A11:A12"/>
    <mergeCell ref="B11:B13"/>
    <mergeCell ref="C11:D11"/>
    <mergeCell ref="C12:D12"/>
    <mergeCell ref="C13:D13"/>
    <mergeCell ref="B14:B16"/>
    <mergeCell ref="C14:E14"/>
    <mergeCell ref="C15:C16"/>
    <mergeCell ref="B19:B22"/>
    <mergeCell ref="C19:D19"/>
    <mergeCell ref="C20:D20"/>
    <mergeCell ref="C21:D21"/>
    <mergeCell ref="C22:D22"/>
    <mergeCell ref="A24:A25"/>
    <mergeCell ref="B24:B28"/>
    <mergeCell ref="C24:D24"/>
    <mergeCell ref="C25:D25"/>
    <mergeCell ref="C26:D26"/>
    <mergeCell ref="C27:D27"/>
    <mergeCell ref="C28:D28"/>
    <mergeCell ref="A37:F37"/>
    <mergeCell ref="A39:F40"/>
    <mergeCell ref="B29:B31"/>
    <mergeCell ref="C29:D29"/>
    <mergeCell ref="C30:D30"/>
    <mergeCell ref="C31:D31"/>
    <mergeCell ref="B32:B34"/>
    <mergeCell ref="C32:D32"/>
    <mergeCell ref="C33:D33"/>
    <mergeCell ref="C34:D34"/>
  </mergeCells>
  <phoneticPr fontId="2"/>
  <printOptions horizontalCentered="1"/>
  <pageMargins left="0.78740157480314965" right="0.39370078740157483" top="0.59055118110236227" bottom="0.59055118110236227" header="0" footer="0"/>
  <pageSetup paperSize="9" scale="8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99"/>
  </sheetPr>
  <dimension ref="A1:J57"/>
  <sheetViews>
    <sheetView showGridLines="0" showRuler="0" view="pageBreakPreview" zoomScaleNormal="100" zoomScaleSheetLayoutView="100" zoomScalePageLayoutView="91" workbookViewId="0"/>
  </sheetViews>
  <sheetFormatPr defaultColWidth="9.59765625" defaultRowHeight="13" x14ac:dyDescent="0.2"/>
  <cols>
    <col min="1" max="1" width="2.59765625" style="303" customWidth="1"/>
    <col min="2" max="2" width="17.8984375" style="303" customWidth="1"/>
    <col min="3" max="3" width="28" style="303" customWidth="1"/>
    <col min="4" max="5" width="11.09765625" style="383" customWidth="1"/>
    <col min="6" max="6" width="19.09765625" style="331" customWidth="1"/>
    <col min="7" max="7" width="20.8984375" style="331" customWidth="1"/>
    <col min="8" max="8" width="9.3984375" style="303" customWidth="1"/>
    <col min="9" max="9" width="9.59765625" style="303" hidden="1" customWidth="1"/>
    <col min="10" max="10" width="0" style="303" hidden="1" customWidth="1"/>
    <col min="11" max="16384" width="9.59765625" style="303"/>
  </cols>
  <sheetData>
    <row r="1" spans="1:10" s="293" customFormat="1" ht="21" customHeight="1" x14ac:dyDescent="0.2">
      <c r="A1" s="296"/>
      <c r="B1" s="294"/>
      <c r="C1" s="294"/>
      <c r="D1" s="295"/>
      <c r="E1" s="294"/>
      <c r="F1" s="642"/>
      <c r="G1" s="295" t="s">
        <v>983</v>
      </c>
      <c r="H1" s="295"/>
      <c r="I1" s="295"/>
      <c r="J1" s="296"/>
    </row>
    <row r="2" spans="1:10" s="293" customFormat="1" ht="36" customHeight="1" x14ac:dyDescent="0.2">
      <c r="A2" s="3406" t="s">
        <v>984</v>
      </c>
      <c r="B2" s="3406"/>
      <c r="C2" s="3406"/>
      <c r="D2" s="3406"/>
      <c r="E2" s="3406"/>
      <c r="F2" s="3406"/>
      <c r="G2" s="3406"/>
      <c r="H2" s="527"/>
      <c r="I2" s="527"/>
      <c r="J2" s="527"/>
    </row>
    <row r="3" spans="1:10" s="293" customFormat="1" ht="15" customHeight="1" thickBot="1" x14ac:dyDescent="0.25">
      <c r="A3" s="528"/>
      <c r="B3" s="527" t="s">
        <v>985</v>
      </c>
      <c r="C3" s="528"/>
      <c r="D3" s="528"/>
      <c r="E3" s="528"/>
      <c r="F3" s="528"/>
      <c r="G3" s="529"/>
      <c r="H3" s="527"/>
      <c r="I3" s="527"/>
      <c r="J3" s="527"/>
    </row>
    <row r="4" spans="1:10" s="348" customFormat="1" ht="14.25" customHeight="1" x14ac:dyDescent="0.2">
      <c r="A4" s="3407" t="s">
        <v>986</v>
      </c>
      <c r="B4" s="3408"/>
      <c r="C4" s="3411" t="s">
        <v>987</v>
      </c>
      <c r="D4" s="3413" t="s">
        <v>988</v>
      </c>
      <c r="E4" s="3413" t="s">
        <v>989</v>
      </c>
      <c r="F4" s="2699" t="s">
        <v>902</v>
      </c>
      <c r="G4" s="3416" t="s">
        <v>693</v>
      </c>
    </row>
    <row r="5" spans="1:10" s="348" customFormat="1" ht="14.25" customHeight="1" thickBot="1" x14ac:dyDescent="0.25">
      <c r="A5" s="3409"/>
      <c r="B5" s="3410"/>
      <c r="C5" s="3412"/>
      <c r="D5" s="3414"/>
      <c r="E5" s="3414"/>
      <c r="F5" s="3415"/>
      <c r="G5" s="3417"/>
    </row>
    <row r="6" spans="1:10" s="348" customFormat="1" ht="17.25" customHeight="1" x14ac:dyDescent="0.2">
      <c r="A6" s="644" t="s">
        <v>990</v>
      </c>
      <c r="B6" s="645"/>
      <c r="C6" s="646"/>
      <c r="D6" s="647"/>
      <c r="E6" s="648"/>
      <c r="F6" s="649"/>
      <c r="G6" s="650"/>
    </row>
    <row r="7" spans="1:10" s="348" customFormat="1" ht="17.25" customHeight="1" x14ac:dyDescent="0.2">
      <c r="A7" s="3399"/>
      <c r="B7" s="3405"/>
      <c r="C7" s="651"/>
      <c r="D7" s="652"/>
      <c r="E7" s="653"/>
      <c r="F7" s="654"/>
      <c r="G7" s="655"/>
      <c r="I7" s="348">
        <f>ROUNDDOWN(IF(COUNTIF($A7,"*フィルム*")+COUNTIF($A7,"*ﾌｨﾙﾑ*"),F7/2,F7),0)</f>
        <v>0</v>
      </c>
    </row>
    <row r="8" spans="1:10" s="348" customFormat="1" ht="17.25" customHeight="1" x14ac:dyDescent="0.2">
      <c r="A8" s="3399"/>
      <c r="B8" s="3400"/>
      <c r="C8" s="651"/>
      <c r="D8" s="652"/>
      <c r="E8" s="653"/>
      <c r="F8" s="654"/>
      <c r="G8" s="655"/>
      <c r="I8" s="348">
        <f>ROUNDDOWN(IF(COUNTIF($A8,"*フィルム*")+COUNTIF($A8,"*ﾌｨﾙﾑ*"),F8/2,F8),0)</f>
        <v>0</v>
      </c>
    </row>
    <row r="9" spans="1:10" s="348" customFormat="1" ht="17.25" customHeight="1" x14ac:dyDescent="0.2">
      <c r="A9" s="3399"/>
      <c r="B9" s="3400"/>
      <c r="C9" s="651"/>
      <c r="D9" s="652"/>
      <c r="E9" s="653"/>
      <c r="F9" s="654"/>
      <c r="G9" s="655"/>
      <c r="I9" s="348">
        <f>ROUNDDOWN(IF(COUNTIF($A9,"*フィルム*")+COUNTIF($A9,"*ﾌｨﾙﾑ*"),F9/2,F9),0)</f>
        <v>0</v>
      </c>
    </row>
    <row r="10" spans="1:10" s="348" customFormat="1" ht="17.25" customHeight="1" thickBot="1" x14ac:dyDescent="0.25">
      <c r="A10" s="3401"/>
      <c r="B10" s="3402"/>
      <c r="C10" s="656"/>
      <c r="D10" s="657"/>
      <c r="E10" s="658"/>
      <c r="F10" s="654"/>
      <c r="G10" s="659"/>
      <c r="I10" s="348">
        <f>ROUNDDOWN(IF(COUNTIF($A10,"*フィルム*")+COUNTIF($A10,"*ﾌｨﾙﾑ*"),F10/2,F10),0)</f>
        <v>0</v>
      </c>
    </row>
    <row r="11" spans="1:10" s="348" customFormat="1" ht="21" customHeight="1" thickTop="1" x14ac:dyDescent="0.2">
      <c r="A11" s="660"/>
      <c r="B11" s="661" t="s">
        <v>991</v>
      </c>
      <c r="C11" s="662"/>
      <c r="D11" s="662"/>
      <c r="E11" s="663"/>
      <c r="F11" s="664">
        <f>SUM(F7:F10)</f>
        <v>0</v>
      </c>
      <c r="G11" s="665"/>
    </row>
    <row r="12" spans="1:10" s="348" customFormat="1" ht="21" customHeight="1" thickBot="1" x14ac:dyDescent="0.25">
      <c r="A12" s="666"/>
      <c r="B12" s="667" t="s">
        <v>992</v>
      </c>
      <c r="C12" s="668"/>
      <c r="D12" s="668"/>
      <c r="E12" s="669"/>
      <c r="F12" s="670">
        <f>SUM(I7:I10)</f>
        <v>0</v>
      </c>
      <c r="G12" s="671"/>
    </row>
    <row r="13" spans="1:10" s="348" customFormat="1" ht="17.25" customHeight="1" x14ac:dyDescent="0.2">
      <c r="A13" s="672" t="s">
        <v>993</v>
      </c>
      <c r="B13" s="673"/>
      <c r="C13" s="674"/>
      <c r="D13" s="675"/>
      <c r="E13" s="676"/>
      <c r="F13" s="677"/>
      <c r="G13" s="678"/>
    </row>
    <row r="14" spans="1:10" s="348" customFormat="1" ht="17.25" customHeight="1" x14ac:dyDescent="0.2">
      <c r="A14" s="3399" t="s">
        <v>998</v>
      </c>
      <c r="B14" s="3405"/>
      <c r="C14" s="651"/>
      <c r="D14" s="652"/>
      <c r="E14" s="653"/>
      <c r="F14" s="654"/>
      <c r="G14" s="655"/>
    </row>
    <row r="15" spans="1:10" s="348" customFormat="1" ht="17.25" customHeight="1" x14ac:dyDescent="0.2">
      <c r="A15" s="3399"/>
      <c r="B15" s="3405"/>
      <c r="C15" s="651"/>
      <c r="D15" s="652"/>
      <c r="E15" s="653"/>
      <c r="F15" s="654"/>
      <c r="G15" s="655"/>
    </row>
    <row r="16" spans="1:10" s="348" customFormat="1" ht="17.25" customHeight="1" x14ac:dyDescent="0.2">
      <c r="A16" s="3399"/>
      <c r="B16" s="3400"/>
      <c r="C16" s="651"/>
      <c r="D16" s="652"/>
      <c r="E16" s="653"/>
      <c r="F16" s="654"/>
      <c r="G16" s="655"/>
    </row>
    <row r="17" spans="1:7" s="348" customFormat="1" ht="17.25" customHeight="1" x14ac:dyDescent="0.2">
      <c r="A17" s="3403"/>
      <c r="B17" s="3404"/>
      <c r="C17" s="679"/>
      <c r="D17" s="680"/>
      <c r="E17" s="681"/>
      <c r="F17" s="682"/>
      <c r="G17" s="683"/>
    </row>
    <row r="18" spans="1:7" s="348" customFormat="1" ht="17.25" customHeight="1" x14ac:dyDescent="0.2">
      <c r="A18" s="3397" t="s">
        <v>999</v>
      </c>
      <c r="B18" s="3398"/>
      <c r="C18" s="684"/>
      <c r="D18" s="647"/>
      <c r="E18" s="648"/>
      <c r="F18" s="685"/>
      <c r="G18" s="650"/>
    </row>
    <row r="19" spans="1:7" s="348" customFormat="1" ht="17.25" customHeight="1" x14ac:dyDescent="0.2">
      <c r="A19" s="3399"/>
      <c r="B19" s="3400"/>
      <c r="C19" s="684"/>
      <c r="D19" s="647"/>
      <c r="E19" s="648"/>
      <c r="F19" s="654"/>
      <c r="G19" s="650"/>
    </row>
    <row r="20" spans="1:7" s="348" customFormat="1" ht="17.25" customHeight="1" x14ac:dyDescent="0.2">
      <c r="A20" s="3399"/>
      <c r="B20" s="3400"/>
      <c r="C20" s="651"/>
      <c r="D20" s="652"/>
      <c r="E20" s="653"/>
      <c r="F20" s="654"/>
      <c r="G20" s="655"/>
    </row>
    <row r="21" spans="1:7" s="348" customFormat="1" ht="17.25" customHeight="1" x14ac:dyDescent="0.2">
      <c r="A21" s="3403"/>
      <c r="B21" s="3404"/>
      <c r="C21" s="679"/>
      <c r="D21" s="680"/>
      <c r="E21" s="681"/>
      <c r="F21" s="682"/>
      <c r="G21" s="683"/>
    </row>
    <row r="22" spans="1:7" s="348" customFormat="1" ht="17.25" customHeight="1" x14ac:dyDescent="0.2">
      <c r="A22" s="3397" t="s">
        <v>994</v>
      </c>
      <c r="B22" s="3398"/>
      <c r="C22" s="686"/>
      <c r="D22" s="687"/>
      <c r="E22" s="688"/>
      <c r="F22" s="685"/>
      <c r="G22" s="689"/>
    </row>
    <row r="23" spans="1:7" s="348" customFormat="1" ht="17.25" customHeight="1" x14ac:dyDescent="0.2">
      <c r="A23" s="3399"/>
      <c r="B23" s="3400"/>
      <c r="C23" s="684"/>
      <c r="D23" s="647"/>
      <c r="E23" s="648"/>
      <c r="F23" s="654"/>
      <c r="G23" s="650"/>
    </row>
    <row r="24" spans="1:7" s="348" customFormat="1" ht="17.25" customHeight="1" x14ac:dyDescent="0.2">
      <c r="A24" s="3399"/>
      <c r="B24" s="3400"/>
      <c r="C24" s="651"/>
      <c r="D24" s="652"/>
      <c r="E24" s="653"/>
      <c r="F24" s="654"/>
      <c r="G24" s="655"/>
    </row>
    <row r="25" spans="1:7" s="348" customFormat="1" ht="17.25" customHeight="1" x14ac:dyDescent="0.2">
      <c r="A25" s="3403"/>
      <c r="B25" s="3404"/>
      <c r="C25" s="679"/>
      <c r="D25" s="680"/>
      <c r="E25" s="681"/>
      <c r="F25" s="682"/>
      <c r="G25" s="683"/>
    </row>
    <row r="26" spans="1:7" s="348" customFormat="1" ht="17.25" customHeight="1" x14ac:dyDescent="0.2">
      <c r="A26" s="3397" t="s">
        <v>995</v>
      </c>
      <c r="B26" s="3398"/>
      <c r="C26" s="684"/>
      <c r="D26" s="647"/>
      <c r="E26" s="648"/>
      <c r="F26" s="685"/>
      <c r="G26" s="650"/>
    </row>
    <row r="27" spans="1:7" s="348" customFormat="1" ht="17.25" customHeight="1" x14ac:dyDescent="0.2">
      <c r="A27" s="3399"/>
      <c r="B27" s="3400"/>
      <c r="C27" s="684"/>
      <c r="D27" s="647"/>
      <c r="E27" s="648"/>
      <c r="F27" s="654"/>
      <c r="G27" s="650"/>
    </row>
    <row r="28" spans="1:7" s="348" customFormat="1" ht="17.25" customHeight="1" x14ac:dyDescent="0.2">
      <c r="A28" s="3399"/>
      <c r="B28" s="3400"/>
      <c r="C28" s="651"/>
      <c r="D28" s="652"/>
      <c r="E28" s="653"/>
      <c r="F28" s="654"/>
      <c r="G28" s="655"/>
    </row>
    <row r="29" spans="1:7" s="348" customFormat="1" ht="17.25" customHeight="1" thickBot="1" x14ac:dyDescent="0.25">
      <c r="A29" s="3401"/>
      <c r="B29" s="3402"/>
      <c r="C29" s="651"/>
      <c r="D29" s="652"/>
      <c r="E29" s="653"/>
      <c r="F29" s="654"/>
      <c r="G29" s="655"/>
    </row>
    <row r="30" spans="1:7" s="348" customFormat="1" ht="21" customHeight="1" thickTop="1" thickBot="1" x14ac:dyDescent="0.25">
      <c r="A30" s="690"/>
      <c r="B30" s="691" t="s">
        <v>996</v>
      </c>
      <c r="C30" s="692"/>
      <c r="D30" s="692"/>
      <c r="E30" s="693"/>
      <c r="F30" s="694">
        <f>SUM(F14:F29)</f>
        <v>0</v>
      </c>
      <c r="G30" s="695"/>
    </row>
    <row r="31" spans="1:7" s="348" customFormat="1" ht="17.25" customHeight="1" x14ac:dyDescent="0.2">
      <c r="A31" s="696" t="s">
        <v>997</v>
      </c>
      <c r="B31" s="697"/>
      <c r="C31" s="698"/>
      <c r="D31" s="675"/>
      <c r="E31" s="676"/>
      <c r="F31" s="677"/>
      <c r="G31" s="678"/>
    </row>
    <row r="32" spans="1:7" s="348" customFormat="1" ht="17.25" customHeight="1" x14ac:dyDescent="0.2">
      <c r="A32" s="3399" t="s">
        <v>998</v>
      </c>
      <c r="B32" s="3400"/>
      <c r="C32" s="651"/>
      <c r="D32" s="652"/>
      <c r="E32" s="653"/>
      <c r="F32" s="654"/>
      <c r="G32" s="655"/>
    </row>
    <row r="33" spans="1:7" s="348" customFormat="1" ht="17.25" customHeight="1" x14ac:dyDescent="0.2">
      <c r="A33" s="3399"/>
      <c r="B33" s="3400"/>
      <c r="C33" s="651"/>
      <c r="D33" s="652"/>
      <c r="E33" s="653"/>
      <c r="F33" s="654"/>
      <c r="G33" s="655"/>
    </row>
    <row r="34" spans="1:7" s="348" customFormat="1" ht="17.25" customHeight="1" x14ac:dyDescent="0.2">
      <c r="A34" s="3399"/>
      <c r="B34" s="3400"/>
      <c r="C34" s="651"/>
      <c r="D34" s="652"/>
      <c r="E34" s="653"/>
      <c r="F34" s="654"/>
      <c r="G34" s="655"/>
    </row>
    <row r="35" spans="1:7" s="348" customFormat="1" ht="17.25" customHeight="1" x14ac:dyDescent="0.2">
      <c r="A35" s="3399"/>
      <c r="B35" s="3400"/>
      <c r="C35" s="651"/>
      <c r="D35" s="652"/>
      <c r="E35" s="653"/>
      <c r="F35" s="654"/>
      <c r="G35" s="655"/>
    </row>
    <row r="36" spans="1:7" s="348" customFormat="1" ht="17.25" customHeight="1" x14ac:dyDescent="0.2">
      <c r="A36" s="3403"/>
      <c r="B36" s="3404"/>
      <c r="C36" s="679"/>
      <c r="D36" s="680"/>
      <c r="E36" s="681"/>
      <c r="F36" s="682"/>
      <c r="G36" s="683"/>
    </row>
    <row r="37" spans="1:7" s="348" customFormat="1" ht="17.25" customHeight="1" x14ac:dyDescent="0.2">
      <c r="A37" s="3397" t="s">
        <v>999</v>
      </c>
      <c r="B37" s="3398"/>
      <c r="C37" s="686"/>
      <c r="D37" s="687"/>
      <c r="E37" s="688"/>
      <c r="F37" s="685"/>
      <c r="G37" s="689"/>
    </row>
    <row r="38" spans="1:7" s="348" customFormat="1" ht="17.25" customHeight="1" x14ac:dyDescent="0.2">
      <c r="A38" s="3399"/>
      <c r="B38" s="3400"/>
      <c r="C38" s="651"/>
      <c r="D38" s="652"/>
      <c r="E38" s="653"/>
      <c r="F38" s="654"/>
      <c r="G38" s="655"/>
    </row>
    <row r="39" spans="1:7" s="348" customFormat="1" ht="17.25" customHeight="1" x14ac:dyDescent="0.2">
      <c r="A39" s="3399"/>
      <c r="B39" s="3400"/>
      <c r="C39" s="651"/>
      <c r="D39" s="652"/>
      <c r="E39" s="653"/>
      <c r="F39" s="654"/>
      <c r="G39" s="655"/>
    </row>
    <row r="40" spans="1:7" s="348" customFormat="1" ht="17.25" customHeight="1" x14ac:dyDescent="0.2">
      <c r="A40" s="3399"/>
      <c r="B40" s="3400"/>
      <c r="C40" s="651"/>
      <c r="D40" s="652"/>
      <c r="E40" s="653"/>
      <c r="F40" s="654"/>
      <c r="G40" s="655"/>
    </row>
    <row r="41" spans="1:7" s="348" customFormat="1" ht="17.25" customHeight="1" x14ac:dyDescent="0.2">
      <c r="A41" s="3403"/>
      <c r="B41" s="3404"/>
      <c r="C41" s="679"/>
      <c r="D41" s="680"/>
      <c r="E41" s="681"/>
      <c r="F41" s="682"/>
      <c r="G41" s="683"/>
    </row>
    <row r="42" spans="1:7" s="348" customFormat="1" ht="17.25" customHeight="1" x14ac:dyDescent="0.2">
      <c r="A42" s="3397" t="s">
        <v>994</v>
      </c>
      <c r="B42" s="3398"/>
      <c r="C42" s="686"/>
      <c r="D42" s="687"/>
      <c r="E42" s="688"/>
      <c r="F42" s="685"/>
      <c r="G42" s="689"/>
    </row>
    <row r="43" spans="1:7" s="348" customFormat="1" ht="17.25" customHeight="1" x14ac:dyDescent="0.2">
      <c r="A43" s="3399"/>
      <c r="B43" s="3400"/>
      <c r="C43" s="651"/>
      <c r="D43" s="652"/>
      <c r="E43" s="653"/>
      <c r="F43" s="654"/>
      <c r="G43" s="655"/>
    </row>
    <row r="44" spans="1:7" s="348" customFormat="1" ht="17.25" customHeight="1" x14ac:dyDescent="0.2">
      <c r="A44" s="3399"/>
      <c r="B44" s="3400"/>
      <c r="C44" s="651"/>
      <c r="D44" s="652"/>
      <c r="E44" s="653"/>
      <c r="F44" s="654"/>
      <c r="G44" s="655"/>
    </row>
    <row r="45" spans="1:7" s="348" customFormat="1" ht="17.25" customHeight="1" x14ac:dyDescent="0.2">
      <c r="A45" s="3399"/>
      <c r="B45" s="3400"/>
      <c r="C45" s="651"/>
      <c r="D45" s="652"/>
      <c r="E45" s="653"/>
      <c r="F45" s="654"/>
      <c r="G45" s="655"/>
    </row>
    <row r="46" spans="1:7" s="348" customFormat="1" ht="17.25" customHeight="1" x14ac:dyDescent="0.2">
      <c r="A46" s="3403"/>
      <c r="B46" s="3404"/>
      <c r="C46" s="679"/>
      <c r="D46" s="680"/>
      <c r="E46" s="681"/>
      <c r="F46" s="682"/>
      <c r="G46" s="683"/>
    </row>
    <row r="47" spans="1:7" s="348" customFormat="1" ht="17.25" customHeight="1" x14ac:dyDescent="0.2">
      <c r="A47" s="3397" t="s">
        <v>995</v>
      </c>
      <c r="B47" s="3398"/>
      <c r="C47" s="684"/>
      <c r="D47" s="647"/>
      <c r="E47" s="648"/>
      <c r="F47" s="685"/>
      <c r="G47" s="650"/>
    </row>
    <row r="48" spans="1:7" s="348" customFormat="1" ht="17.25" customHeight="1" x14ac:dyDescent="0.2">
      <c r="A48" s="3399"/>
      <c r="B48" s="3400"/>
      <c r="C48" s="651"/>
      <c r="D48" s="652"/>
      <c r="E48" s="653"/>
      <c r="F48" s="654"/>
      <c r="G48" s="655"/>
    </row>
    <row r="49" spans="1:7" s="348" customFormat="1" ht="17.25" customHeight="1" x14ac:dyDescent="0.2">
      <c r="A49" s="3399"/>
      <c r="B49" s="3400"/>
      <c r="C49" s="651"/>
      <c r="D49" s="652"/>
      <c r="E49" s="653"/>
      <c r="F49" s="654"/>
      <c r="G49" s="655"/>
    </row>
    <row r="50" spans="1:7" s="348" customFormat="1" ht="17.25" customHeight="1" x14ac:dyDescent="0.2">
      <c r="A50" s="3399"/>
      <c r="B50" s="3400"/>
      <c r="C50" s="651"/>
      <c r="D50" s="652"/>
      <c r="E50" s="653"/>
      <c r="F50" s="654"/>
      <c r="G50" s="655"/>
    </row>
    <row r="51" spans="1:7" s="348" customFormat="1" ht="17.25" customHeight="1" thickBot="1" x14ac:dyDescent="0.25">
      <c r="A51" s="3401"/>
      <c r="B51" s="3402"/>
      <c r="C51" s="651"/>
      <c r="D51" s="652"/>
      <c r="E51" s="653"/>
      <c r="F51" s="654"/>
      <c r="G51" s="699"/>
    </row>
    <row r="52" spans="1:7" s="348" customFormat="1" ht="21" customHeight="1" thickTop="1" thickBot="1" x14ac:dyDescent="0.25">
      <c r="A52" s="690"/>
      <c r="B52" s="691" t="s">
        <v>1000</v>
      </c>
      <c r="C52" s="692"/>
      <c r="D52" s="692"/>
      <c r="E52" s="693"/>
      <c r="F52" s="700">
        <f>SUM(F32:F51)</f>
        <v>0</v>
      </c>
      <c r="G52" s="701"/>
    </row>
    <row r="53" spans="1:7" s="348" customFormat="1" ht="5.25" customHeight="1" thickBot="1" x14ac:dyDescent="0.25">
      <c r="A53" s="297"/>
      <c r="B53" s="297"/>
      <c r="C53" s="297"/>
      <c r="D53" s="378"/>
      <c r="E53" s="378"/>
      <c r="F53" s="390"/>
      <c r="G53" s="378"/>
    </row>
    <row r="54" spans="1:7" s="348" customFormat="1" ht="21" customHeight="1" thickBot="1" x14ac:dyDescent="0.25">
      <c r="A54" s="3394" t="s">
        <v>1001</v>
      </c>
      <c r="B54" s="3395"/>
      <c r="C54" s="3395"/>
      <c r="D54" s="3395"/>
      <c r="E54" s="3395"/>
      <c r="F54" s="3396"/>
      <c r="G54" s="702">
        <f>F11+F30+F52</f>
        <v>0</v>
      </c>
    </row>
    <row r="55" spans="1:7" s="348" customFormat="1" ht="5.25" customHeight="1" thickBot="1" x14ac:dyDescent="0.25">
      <c r="A55" s="297"/>
      <c r="B55" s="297"/>
      <c r="C55" s="297"/>
      <c r="D55" s="378"/>
      <c r="E55" s="378"/>
      <c r="F55" s="390"/>
      <c r="G55" s="378"/>
    </row>
    <row r="56" spans="1:7" s="348" customFormat="1" ht="21" customHeight="1" thickBot="1" x14ac:dyDescent="0.25">
      <c r="A56" s="3394" t="s">
        <v>1002</v>
      </c>
      <c r="B56" s="3395"/>
      <c r="C56" s="3395"/>
      <c r="D56" s="3395"/>
      <c r="E56" s="3395"/>
      <c r="F56" s="3396"/>
      <c r="G56" s="702">
        <f>F12+F30+F52</f>
        <v>0</v>
      </c>
    </row>
    <row r="57" spans="1:7" s="348" customFormat="1" ht="14.25" customHeight="1" x14ac:dyDescent="0.2">
      <c r="B57" s="599"/>
      <c r="D57" s="703"/>
      <c r="E57" s="703"/>
      <c r="F57" s="297"/>
      <c r="G57" s="704"/>
    </row>
  </sheetData>
  <sheetProtection selectLockedCells="1"/>
  <protectedRanges>
    <protectedRange password="CC0B" sqref="F14:F29 F7:F10 F32:F51" name="範囲1"/>
  </protectedRanges>
  <dataConsolidate/>
  <mergeCells count="49">
    <mergeCell ref="A2:G2"/>
    <mergeCell ref="A4:B5"/>
    <mergeCell ref="C4:C5"/>
    <mergeCell ref="D4:D5"/>
    <mergeCell ref="E4:E5"/>
    <mergeCell ref="F4:F5"/>
    <mergeCell ref="G4:G5"/>
    <mergeCell ref="A7:B7"/>
    <mergeCell ref="A8:B8"/>
    <mergeCell ref="A9:B9"/>
    <mergeCell ref="A10:B10"/>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4:F54"/>
    <mergeCell ref="A56:F56"/>
    <mergeCell ref="A47:B47"/>
    <mergeCell ref="A48:B48"/>
    <mergeCell ref="A49:B49"/>
    <mergeCell ref="A50:B50"/>
    <mergeCell ref="A51:B51"/>
  </mergeCells>
  <phoneticPr fontId="2"/>
  <printOptions horizontalCentered="1"/>
  <pageMargins left="0.78740157480314965" right="0.39370078740157483" top="0.59055118110236227" bottom="0.59055118110236227" header="0" footer="0"/>
  <pageSetup paperSize="9" scale="8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99"/>
  </sheetPr>
  <dimension ref="A1:H42"/>
  <sheetViews>
    <sheetView showGridLines="0" showRuler="0" view="pageBreakPreview" zoomScaleNormal="100" zoomScaleSheetLayoutView="100" workbookViewId="0"/>
  </sheetViews>
  <sheetFormatPr defaultColWidth="9.59765625" defaultRowHeight="13" x14ac:dyDescent="0.2"/>
  <cols>
    <col min="1" max="1" width="2.59765625" style="303" customWidth="1"/>
    <col min="2" max="2" width="17.8984375" style="303" customWidth="1"/>
    <col min="3" max="3" width="28" style="303" customWidth="1"/>
    <col min="4" max="5" width="11.09765625" style="383" customWidth="1"/>
    <col min="6" max="6" width="19.09765625" style="331" customWidth="1"/>
    <col min="7" max="7" width="20.8984375" style="331" customWidth="1"/>
    <col min="8" max="16384" width="9.59765625" style="303"/>
  </cols>
  <sheetData>
    <row r="1" spans="1:8" s="293" customFormat="1" ht="21" customHeight="1" x14ac:dyDescent="0.2">
      <c r="A1" s="296"/>
      <c r="B1" s="294"/>
      <c r="C1" s="294"/>
      <c r="D1" s="295"/>
      <c r="E1" s="294"/>
      <c r="F1" s="294"/>
      <c r="G1" s="295" t="s">
        <v>1003</v>
      </c>
      <c r="H1" s="295"/>
    </row>
    <row r="2" spans="1:8" s="293" customFormat="1" ht="36" customHeight="1" x14ac:dyDescent="0.2">
      <c r="A2" s="3406" t="s">
        <v>984</v>
      </c>
      <c r="B2" s="3406"/>
      <c r="C2" s="3406"/>
      <c r="D2" s="3406"/>
      <c r="E2" s="3406"/>
      <c r="F2" s="3406"/>
      <c r="G2" s="3406"/>
      <c r="H2" s="527"/>
    </row>
    <row r="3" spans="1:8" s="293" customFormat="1" ht="15" customHeight="1" thickBot="1" x14ac:dyDescent="0.25">
      <c r="A3" s="528"/>
      <c r="B3" s="527" t="s">
        <v>1004</v>
      </c>
      <c r="C3" s="528"/>
      <c r="D3" s="528"/>
      <c r="E3" s="528"/>
      <c r="F3" s="528"/>
      <c r="G3" s="529"/>
      <c r="H3" s="527"/>
    </row>
    <row r="4" spans="1:8" s="348" customFormat="1" ht="14.25" customHeight="1" x14ac:dyDescent="0.2">
      <c r="A4" s="3407" t="s">
        <v>986</v>
      </c>
      <c r="B4" s="3408"/>
      <c r="C4" s="3411" t="s">
        <v>987</v>
      </c>
      <c r="D4" s="3413" t="s">
        <v>988</v>
      </c>
      <c r="E4" s="3413" t="s">
        <v>989</v>
      </c>
      <c r="F4" s="2699" t="s">
        <v>902</v>
      </c>
      <c r="G4" s="3416" t="s">
        <v>693</v>
      </c>
    </row>
    <row r="5" spans="1:8" s="348" customFormat="1" ht="14.25" customHeight="1" thickBot="1" x14ac:dyDescent="0.25">
      <c r="A5" s="3409"/>
      <c r="B5" s="3410"/>
      <c r="C5" s="3412"/>
      <c r="D5" s="3414"/>
      <c r="E5" s="3414"/>
      <c r="F5" s="3415"/>
      <c r="G5" s="3417"/>
    </row>
    <row r="6" spans="1:8" s="348" customFormat="1" ht="17.25" customHeight="1" x14ac:dyDescent="0.2">
      <c r="A6" s="705" t="s">
        <v>1005</v>
      </c>
      <c r="B6" s="706"/>
      <c r="C6" s="707"/>
      <c r="D6" s="708"/>
      <c r="E6" s="406"/>
      <c r="F6" s="709"/>
      <c r="G6" s="710"/>
    </row>
    <row r="7" spans="1:8" s="348" customFormat="1" ht="17.25" customHeight="1" x14ac:dyDescent="0.2">
      <c r="A7" s="3420"/>
      <c r="B7" s="3421"/>
      <c r="C7" s="651"/>
      <c r="D7" s="652"/>
      <c r="E7" s="653"/>
      <c r="F7" s="654"/>
      <c r="G7" s="655"/>
    </row>
    <row r="8" spans="1:8" s="348" customFormat="1" ht="17.25" customHeight="1" x14ac:dyDescent="0.2">
      <c r="A8" s="3420"/>
      <c r="B8" s="3421"/>
      <c r="C8" s="651"/>
      <c r="D8" s="652"/>
      <c r="E8" s="653"/>
      <c r="F8" s="654"/>
      <c r="G8" s="655"/>
    </row>
    <row r="9" spans="1:8" s="348" customFormat="1" ht="17.25" customHeight="1" x14ac:dyDescent="0.2">
      <c r="A9" s="3420"/>
      <c r="B9" s="3421"/>
      <c r="C9" s="651"/>
      <c r="D9" s="652"/>
      <c r="E9" s="653"/>
      <c r="F9" s="654"/>
      <c r="G9" s="655"/>
    </row>
    <row r="10" spans="1:8" s="348" customFormat="1" ht="17.25" customHeight="1" x14ac:dyDescent="0.2">
      <c r="A10" s="3420"/>
      <c r="B10" s="3421"/>
      <c r="C10" s="651"/>
      <c r="D10" s="652"/>
      <c r="E10" s="653"/>
      <c r="F10" s="654"/>
      <c r="G10" s="655"/>
    </row>
    <row r="11" spans="1:8" s="348" customFormat="1" ht="17.25" customHeight="1" x14ac:dyDescent="0.2">
      <c r="A11" s="3420"/>
      <c r="B11" s="3421"/>
      <c r="C11" s="651"/>
      <c r="D11" s="652"/>
      <c r="E11" s="653"/>
      <c r="F11" s="654"/>
      <c r="G11" s="655"/>
    </row>
    <row r="12" spans="1:8" s="348" customFormat="1" ht="17.25" customHeight="1" x14ac:dyDescent="0.2">
      <c r="A12" s="3420"/>
      <c r="B12" s="3421"/>
      <c r="C12" s="651"/>
      <c r="D12" s="652"/>
      <c r="E12" s="653"/>
      <c r="F12" s="654"/>
      <c r="G12" s="655"/>
    </row>
    <row r="13" spans="1:8" s="348" customFormat="1" ht="17.25" customHeight="1" x14ac:dyDescent="0.2">
      <c r="A13" s="3420"/>
      <c r="B13" s="3421"/>
      <c r="C13" s="651"/>
      <c r="D13" s="652"/>
      <c r="E13" s="653"/>
      <c r="F13" s="654"/>
      <c r="G13" s="655"/>
    </row>
    <row r="14" spans="1:8" s="348" customFormat="1" ht="17.25" customHeight="1" thickBot="1" x14ac:dyDescent="0.25">
      <c r="A14" s="3422"/>
      <c r="B14" s="3423"/>
      <c r="C14" s="651"/>
      <c r="D14" s="652"/>
      <c r="E14" s="653"/>
      <c r="F14" s="654"/>
      <c r="G14" s="655"/>
    </row>
    <row r="15" spans="1:8" s="348" customFormat="1" ht="21" customHeight="1" thickTop="1" thickBot="1" x14ac:dyDescent="0.25">
      <c r="A15" s="690"/>
      <c r="B15" s="691" t="s">
        <v>1006</v>
      </c>
      <c r="C15" s="692"/>
      <c r="D15" s="692"/>
      <c r="E15" s="693"/>
      <c r="F15" s="694">
        <f>SUM(F7:F14)</f>
        <v>0</v>
      </c>
      <c r="G15" s="695"/>
    </row>
    <row r="16" spans="1:8" s="348" customFormat="1" ht="17.25" customHeight="1" x14ac:dyDescent="0.2">
      <c r="A16" s="696" t="s">
        <v>1007</v>
      </c>
      <c r="B16" s="697"/>
      <c r="C16" s="698"/>
      <c r="D16" s="675"/>
      <c r="E16" s="676"/>
      <c r="F16" s="677"/>
      <c r="G16" s="678"/>
    </row>
    <row r="17" spans="1:7" s="348" customFormat="1" ht="17.25" customHeight="1" x14ac:dyDescent="0.2">
      <c r="A17" s="3420"/>
      <c r="B17" s="3421"/>
      <c r="C17" s="651"/>
      <c r="D17" s="652"/>
      <c r="E17" s="653"/>
      <c r="F17" s="654"/>
      <c r="G17" s="655"/>
    </row>
    <row r="18" spans="1:7" s="348" customFormat="1" ht="17.25" customHeight="1" x14ac:dyDescent="0.2">
      <c r="A18" s="3420"/>
      <c r="B18" s="3421"/>
      <c r="C18" s="651"/>
      <c r="D18" s="652"/>
      <c r="E18" s="653"/>
      <c r="F18" s="654"/>
      <c r="G18" s="655"/>
    </row>
    <row r="19" spans="1:7" s="348" customFormat="1" ht="17.25" customHeight="1" x14ac:dyDescent="0.2">
      <c r="A19" s="3420"/>
      <c r="B19" s="3421"/>
      <c r="C19" s="651"/>
      <c r="D19" s="652"/>
      <c r="E19" s="653"/>
      <c r="F19" s="654"/>
      <c r="G19" s="655"/>
    </row>
    <row r="20" spans="1:7" s="348" customFormat="1" ht="17.25" customHeight="1" x14ac:dyDescent="0.2">
      <c r="A20" s="3420"/>
      <c r="B20" s="3421"/>
      <c r="C20" s="651"/>
      <c r="D20" s="652"/>
      <c r="E20" s="653"/>
      <c r="F20" s="654"/>
      <c r="G20" s="655"/>
    </row>
    <row r="21" spans="1:7" s="348" customFormat="1" ht="17.25" customHeight="1" x14ac:dyDescent="0.2">
      <c r="A21" s="3420"/>
      <c r="B21" s="3421"/>
      <c r="C21" s="651"/>
      <c r="D21" s="652"/>
      <c r="E21" s="653"/>
      <c r="F21" s="654"/>
      <c r="G21" s="655"/>
    </row>
    <row r="22" spans="1:7" s="348" customFormat="1" ht="17.25" customHeight="1" x14ac:dyDescent="0.2">
      <c r="A22" s="3420"/>
      <c r="B22" s="3421"/>
      <c r="C22" s="651"/>
      <c r="D22" s="652"/>
      <c r="E22" s="653"/>
      <c r="F22" s="654"/>
      <c r="G22" s="655"/>
    </row>
    <row r="23" spans="1:7" s="348" customFormat="1" ht="17.25" customHeight="1" x14ac:dyDescent="0.2">
      <c r="A23" s="3420"/>
      <c r="B23" s="3421"/>
      <c r="C23" s="651"/>
      <c r="D23" s="652"/>
      <c r="E23" s="653"/>
      <c r="F23" s="654"/>
      <c r="G23" s="655"/>
    </row>
    <row r="24" spans="1:7" s="348" customFormat="1" ht="17.25" customHeight="1" thickBot="1" x14ac:dyDescent="0.25">
      <c r="A24" s="3422"/>
      <c r="B24" s="3423"/>
      <c r="C24" s="651"/>
      <c r="D24" s="652"/>
      <c r="E24" s="653"/>
      <c r="F24" s="654"/>
      <c r="G24" s="655"/>
    </row>
    <row r="25" spans="1:7" s="348" customFormat="1" ht="21" customHeight="1" thickTop="1" thickBot="1" x14ac:dyDescent="0.25">
      <c r="A25" s="690"/>
      <c r="B25" s="691" t="s">
        <v>1008</v>
      </c>
      <c r="C25" s="692"/>
      <c r="D25" s="692"/>
      <c r="E25" s="693"/>
      <c r="F25" s="694">
        <f>SUM(F17:F24)</f>
        <v>0</v>
      </c>
      <c r="G25" s="695"/>
    </row>
    <row r="26" spans="1:7" s="348" customFormat="1" ht="21" customHeight="1" thickBot="1" x14ac:dyDescent="0.25">
      <c r="A26" s="3424" t="s">
        <v>1009</v>
      </c>
      <c r="B26" s="3425"/>
      <c r="C26" s="3425"/>
      <c r="D26" s="3425"/>
      <c r="E26" s="3426"/>
      <c r="F26" s="711">
        <f>F15+F25</f>
        <v>0</v>
      </c>
      <c r="G26" s="712"/>
    </row>
    <row r="27" spans="1:7" s="348" customFormat="1" ht="22.5" customHeight="1" x14ac:dyDescent="0.2">
      <c r="A27" s="297"/>
      <c r="B27" s="297"/>
      <c r="C27" s="297"/>
      <c r="D27" s="378"/>
      <c r="E27" s="378"/>
      <c r="F27" s="390"/>
      <c r="G27" s="378"/>
    </row>
    <row r="28" spans="1:7" s="348" customFormat="1" ht="22.5" customHeight="1" thickBot="1" x14ac:dyDescent="0.25">
      <c r="A28" s="713"/>
      <c r="B28" s="714" t="s">
        <v>1010</v>
      </c>
      <c r="C28" s="713"/>
      <c r="D28" s="713"/>
      <c r="E28" s="713"/>
      <c r="F28" s="713"/>
      <c r="G28" s="715"/>
    </row>
    <row r="29" spans="1:7" s="348" customFormat="1" ht="15" customHeight="1" x14ac:dyDescent="0.2">
      <c r="A29" s="2553" t="s">
        <v>901</v>
      </c>
      <c r="B29" s="2595"/>
      <c r="C29" s="3413" t="s">
        <v>987</v>
      </c>
      <c r="D29" s="3413" t="s">
        <v>988</v>
      </c>
      <c r="E29" s="3413" t="s">
        <v>989</v>
      </c>
      <c r="F29" s="2699" t="s">
        <v>902</v>
      </c>
      <c r="G29" s="3418" t="s">
        <v>693</v>
      </c>
    </row>
    <row r="30" spans="1:7" s="348" customFormat="1" ht="15" customHeight="1" thickBot="1" x14ac:dyDescent="0.25">
      <c r="A30" s="3427"/>
      <c r="B30" s="3428"/>
      <c r="C30" s="3414"/>
      <c r="D30" s="3414"/>
      <c r="E30" s="3414"/>
      <c r="F30" s="3415"/>
      <c r="G30" s="3419"/>
    </row>
    <row r="31" spans="1:7" s="348" customFormat="1" ht="17.25" customHeight="1" x14ac:dyDescent="0.2">
      <c r="A31" s="629" t="s">
        <v>1011</v>
      </c>
      <c r="B31" s="297"/>
      <c r="C31" s="708"/>
      <c r="D31" s="708"/>
      <c r="E31" s="406"/>
      <c r="F31" s="716"/>
      <c r="G31" s="710"/>
    </row>
    <row r="32" spans="1:7" s="348" customFormat="1" ht="17.25" customHeight="1" x14ac:dyDescent="0.2">
      <c r="A32" s="3420"/>
      <c r="B32" s="3421"/>
      <c r="C32" s="651"/>
      <c r="D32" s="652"/>
      <c r="E32" s="653"/>
      <c r="F32" s="717"/>
      <c r="G32" s="655"/>
    </row>
    <row r="33" spans="1:7" s="348" customFormat="1" ht="17.25" customHeight="1" x14ac:dyDescent="0.2">
      <c r="A33" s="3420"/>
      <c r="B33" s="3421"/>
      <c r="C33" s="651"/>
      <c r="D33" s="652"/>
      <c r="E33" s="653"/>
      <c r="F33" s="717"/>
      <c r="G33" s="655"/>
    </row>
    <row r="34" spans="1:7" s="348" customFormat="1" ht="17.25" customHeight="1" x14ac:dyDescent="0.2">
      <c r="A34" s="3420"/>
      <c r="B34" s="3421"/>
      <c r="C34" s="651"/>
      <c r="D34" s="652"/>
      <c r="E34" s="653"/>
      <c r="F34" s="717"/>
      <c r="G34" s="655"/>
    </row>
    <row r="35" spans="1:7" s="348" customFormat="1" ht="17.25" customHeight="1" thickBot="1" x14ac:dyDescent="0.25">
      <c r="A35" s="3422"/>
      <c r="B35" s="3423"/>
      <c r="C35" s="651"/>
      <c r="D35" s="652"/>
      <c r="E35" s="653"/>
      <c r="F35" s="717"/>
      <c r="G35" s="655"/>
    </row>
    <row r="36" spans="1:7" s="348" customFormat="1" ht="21" customHeight="1" thickTop="1" thickBot="1" x14ac:dyDescent="0.25">
      <c r="A36" s="690"/>
      <c r="B36" s="691" t="s">
        <v>1012</v>
      </c>
      <c r="C36" s="692"/>
      <c r="D36" s="692"/>
      <c r="E36" s="693"/>
      <c r="F36" s="718">
        <f>SUM(F32:F35)</f>
        <v>0</v>
      </c>
      <c r="G36" s="695"/>
    </row>
    <row r="37" spans="1:7" s="348" customFormat="1" ht="9.75" customHeight="1" x14ac:dyDescent="0.2">
      <c r="A37" s="599"/>
      <c r="B37" s="599"/>
      <c r="D37" s="703"/>
      <c r="E37" s="703"/>
      <c r="F37" s="297"/>
      <c r="G37" s="704"/>
    </row>
    <row r="38" spans="1:7" s="348" customFormat="1" ht="16.5" customHeight="1" x14ac:dyDescent="0.2">
      <c r="A38" s="348" t="s">
        <v>1013</v>
      </c>
      <c r="B38" s="348" t="s">
        <v>1014</v>
      </c>
      <c r="D38" s="703"/>
      <c r="E38" s="703"/>
      <c r="F38" s="297"/>
      <c r="G38" s="297"/>
    </row>
    <row r="39" spans="1:7" s="348" customFormat="1" ht="16.5" customHeight="1" x14ac:dyDescent="0.2">
      <c r="B39" s="348" t="s">
        <v>1015</v>
      </c>
      <c r="D39" s="703"/>
      <c r="E39" s="703"/>
      <c r="F39" s="297"/>
      <c r="G39" s="297"/>
    </row>
    <row r="40" spans="1:7" s="348" customFormat="1" ht="16.5" customHeight="1" x14ac:dyDescent="0.2">
      <c r="B40" s="348" t="s">
        <v>1016</v>
      </c>
      <c r="D40" s="703"/>
      <c r="E40" s="703"/>
      <c r="F40" s="297"/>
      <c r="G40" s="297"/>
    </row>
    <row r="41" spans="1:7" s="348" customFormat="1" ht="16.5" customHeight="1" x14ac:dyDescent="0.2">
      <c r="A41" s="599"/>
      <c r="B41" s="599"/>
      <c r="D41" s="703"/>
      <c r="E41" s="703"/>
      <c r="F41" s="297"/>
      <c r="G41" s="297"/>
    </row>
    <row r="42" spans="1:7" ht="16.5" customHeight="1" x14ac:dyDescent="0.2">
      <c r="A42" s="599"/>
      <c r="B42" s="599"/>
      <c r="C42" s="348"/>
    </row>
  </sheetData>
  <sheetProtection selectLockedCells="1"/>
  <protectedRanges>
    <protectedRange password="CC0B" sqref="F31:F35 F6:F14 F17:F24" name="範囲1"/>
  </protectedRanges>
  <mergeCells count="34">
    <mergeCell ref="A32:B32"/>
    <mergeCell ref="A33:B33"/>
    <mergeCell ref="A34:B34"/>
    <mergeCell ref="A35:B35"/>
    <mergeCell ref="A2:G2"/>
    <mergeCell ref="A4:B5"/>
    <mergeCell ref="C4:C5"/>
    <mergeCell ref="D4:D5"/>
    <mergeCell ref="E4:E5"/>
    <mergeCell ref="F4:F5"/>
    <mergeCell ref="G4:G5"/>
    <mergeCell ref="A7:B7"/>
    <mergeCell ref="A8:B8"/>
    <mergeCell ref="A9:B9"/>
    <mergeCell ref="A10:B10"/>
    <mergeCell ref="A11:B11"/>
    <mergeCell ref="A12:B12"/>
    <mergeCell ref="E29:E30"/>
    <mergeCell ref="A13:B13"/>
    <mergeCell ref="A14:B14"/>
    <mergeCell ref="A17:B17"/>
    <mergeCell ref="A18:B18"/>
    <mergeCell ref="A19:B19"/>
    <mergeCell ref="A20:B20"/>
    <mergeCell ref="F29:F30"/>
    <mergeCell ref="G29:G30"/>
    <mergeCell ref="A21:B21"/>
    <mergeCell ref="A22:B22"/>
    <mergeCell ref="A23:B23"/>
    <mergeCell ref="A24:B24"/>
    <mergeCell ref="A26:E26"/>
    <mergeCell ref="A29:B30"/>
    <mergeCell ref="C29:C30"/>
    <mergeCell ref="D29:D30"/>
  </mergeCells>
  <phoneticPr fontId="2"/>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99"/>
  </sheetPr>
  <dimension ref="A1:K32"/>
  <sheetViews>
    <sheetView showGridLines="0" view="pageBreakPreview" zoomScaleNormal="100" zoomScaleSheetLayoutView="100" workbookViewId="0"/>
  </sheetViews>
  <sheetFormatPr defaultColWidth="9.59765625" defaultRowHeight="13" x14ac:dyDescent="0.2"/>
  <cols>
    <col min="1" max="1" width="9.09765625" style="303" customWidth="1"/>
    <col min="2" max="5" width="11.09765625" style="303" customWidth="1"/>
    <col min="6" max="6" width="6.09765625" style="303" customWidth="1"/>
    <col min="7" max="8" width="6.8984375" style="383" customWidth="1"/>
    <col min="9" max="9" width="16.09765625" style="331" customWidth="1"/>
    <col min="10" max="10" width="17.3984375" style="331" customWidth="1"/>
    <col min="11" max="16384" width="9.59765625" style="303"/>
  </cols>
  <sheetData>
    <row r="1" spans="1:11" s="293" customFormat="1" ht="21" customHeight="1" x14ac:dyDescent="0.2">
      <c r="A1" s="294"/>
      <c r="B1" s="294"/>
      <c r="C1" s="294"/>
      <c r="D1" s="294"/>
      <c r="E1" s="294"/>
      <c r="F1" s="294"/>
      <c r="G1" s="295"/>
      <c r="H1" s="294"/>
      <c r="I1" s="294"/>
      <c r="J1" s="295" t="s">
        <v>1017</v>
      </c>
      <c r="K1" s="295"/>
    </row>
    <row r="2" spans="1:11" s="293" customFormat="1" ht="36" customHeight="1" x14ac:dyDescent="0.2">
      <c r="A2" s="3406" t="s">
        <v>984</v>
      </c>
      <c r="B2" s="3406"/>
      <c r="C2" s="3406"/>
      <c r="D2" s="3406"/>
      <c r="E2" s="3406"/>
      <c r="F2" s="3406"/>
      <c r="G2" s="3406"/>
      <c r="H2" s="3406"/>
      <c r="I2" s="3406"/>
      <c r="J2" s="3406"/>
      <c r="K2" s="527"/>
    </row>
    <row r="3" spans="1:11" s="293" customFormat="1" ht="5.25" customHeight="1" x14ac:dyDescent="0.2">
      <c r="A3" s="528"/>
      <c r="B3" s="528"/>
      <c r="C3" s="528"/>
      <c r="D3" s="528"/>
      <c r="E3" s="528"/>
      <c r="F3" s="528"/>
      <c r="G3" s="528"/>
      <c r="H3" s="528"/>
      <c r="I3" s="528"/>
      <c r="J3" s="528"/>
      <c r="K3" s="527"/>
    </row>
    <row r="4" spans="1:11" s="293" customFormat="1" ht="26.15" customHeight="1" x14ac:dyDescent="0.2">
      <c r="A4" s="528"/>
      <c r="B4" s="528"/>
      <c r="C4" s="528"/>
      <c r="D4" s="528"/>
      <c r="E4" s="528"/>
      <c r="F4" s="528"/>
      <c r="G4" s="528"/>
      <c r="H4" s="528"/>
      <c r="I4" s="528"/>
      <c r="J4" s="528"/>
      <c r="K4" s="527"/>
    </row>
    <row r="5" spans="1:11" s="293" customFormat="1" ht="16.5" customHeight="1" x14ac:dyDescent="0.2">
      <c r="A5" s="528"/>
      <c r="B5" s="528"/>
      <c r="C5" s="528"/>
      <c r="D5" s="528"/>
      <c r="E5" s="528"/>
      <c r="F5" s="528"/>
      <c r="G5" s="528"/>
      <c r="H5" s="528"/>
      <c r="I5" s="528"/>
      <c r="J5" s="528"/>
      <c r="K5" s="527"/>
    </row>
    <row r="6" spans="1:11" s="293" customFormat="1" ht="22.5" customHeight="1" x14ac:dyDescent="0.2">
      <c r="A6" s="527" t="s">
        <v>1018</v>
      </c>
      <c r="B6" s="528"/>
      <c r="C6" s="528"/>
      <c r="D6" s="528"/>
      <c r="E6" s="528"/>
      <c r="F6" s="528"/>
      <c r="G6" s="528"/>
      <c r="H6" s="528"/>
      <c r="I6" s="528"/>
      <c r="J6" s="528"/>
      <c r="K6" s="527"/>
    </row>
    <row r="7" spans="1:11" s="293" customFormat="1" ht="10.5" customHeight="1" x14ac:dyDescent="0.2">
      <c r="A7" s="528"/>
      <c r="B7" s="528"/>
      <c r="C7" s="528"/>
      <c r="D7" s="528"/>
      <c r="E7" s="528"/>
      <c r="F7" s="528"/>
      <c r="G7" s="528"/>
      <c r="H7" s="528"/>
      <c r="I7" s="528"/>
      <c r="J7" s="528"/>
      <c r="K7" s="527"/>
    </row>
    <row r="8" spans="1:11" s="293" customFormat="1" ht="18" customHeight="1" x14ac:dyDescent="0.2">
      <c r="A8" s="719" t="s">
        <v>1019</v>
      </c>
      <c r="B8" s="720" t="s">
        <v>1020</v>
      </c>
      <c r="C8" s="720"/>
      <c r="D8" s="720"/>
      <c r="E8" s="720"/>
      <c r="F8" s="720"/>
      <c r="G8" s="720"/>
      <c r="H8" s="720"/>
      <c r="I8" s="720"/>
      <c r="J8" s="720"/>
      <c r="K8" s="527"/>
    </row>
    <row r="9" spans="1:11" s="293" customFormat="1" ht="18" customHeight="1" x14ac:dyDescent="0.2">
      <c r="A9" s="721"/>
      <c r="B9" s="720" t="s">
        <v>1021</v>
      </c>
      <c r="C9" s="720"/>
      <c r="D9" s="720"/>
      <c r="E9" s="720"/>
      <c r="F9" s="720"/>
      <c r="G9" s="720"/>
      <c r="H9" s="720"/>
      <c r="I9" s="720"/>
      <c r="J9" s="720"/>
      <c r="K9" s="527"/>
    </row>
    <row r="10" spans="1:11" s="293" customFormat="1" ht="18" customHeight="1" x14ac:dyDescent="0.2">
      <c r="A10" s="722"/>
      <c r="B10" s="720" t="s">
        <v>1022</v>
      </c>
      <c r="C10" s="720"/>
      <c r="D10" s="720"/>
      <c r="E10" s="720"/>
      <c r="F10" s="720"/>
      <c r="G10" s="720"/>
      <c r="H10" s="720"/>
      <c r="I10" s="720"/>
      <c r="J10" s="720"/>
      <c r="K10" s="527"/>
    </row>
    <row r="11" spans="1:11" s="293" customFormat="1" ht="18" customHeight="1" x14ac:dyDescent="0.2">
      <c r="A11" s="719"/>
      <c r="B11" s="722" t="s">
        <v>1023</v>
      </c>
      <c r="C11" s="722"/>
      <c r="D11" s="722"/>
      <c r="E11" s="722"/>
      <c r="F11" s="722"/>
      <c r="G11" s="722"/>
      <c r="H11" s="722"/>
      <c r="I11" s="722"/>
      <c r="J11" s="722"/>
      <c r="K11" s="527"/>
    </row>
    <row r="12" spans="1:11" s="293" customFormat="1" ht="18" customHeight="1" x14ac:dyDescent="0.2">
      <c r="A12" s="719" t="s">
        <v>1024</v>
      </c>
      <c r="B12" s="722" t="s">
        <v>1025</v>
      </c>
      <c r="C12" s="722"/>
      <c r="D12" s="722"/>
      <c r="E12" s="722"/>
      <c r="F12" s="722"/>
      <c r="G12" s="722"/>
      <c r="H12" s="722"/>
      <c r="I12" s="722"/>
      <c r="J12" s="722"/>
      <c r="K12" s="527"/>
    </row>
    <row r="13" spans="1:11" s="293" customFormat="1" ht="18" customHeight="1" x14ac:dyDescent="0.2">
      <c r="A13" s="528"/>
      <c r="B13" s="721"/>
      <c r="C13" s="721"/>
      <c r="D13" s="721"/>
      <c r="E13" s="721"/>
      <c r="F13" s="721"/>
      <c r="G13" s="721"/>
      <c r="H13" s="721"/>
      <c r="I13" s="721"/>
      <c r="J13" s="721"/>
      <c r="K13" s="527"/>
    </row>
    <row r="14" spans="1:11" s="293" customFormat="1" ht="18" customHeight="1" thickBot="1" x14ac:dyDescent="0.25">
      <c r="A14" s="722"/>
      <c r="B14" s="528"/>
      <c r="C14" s="528"/>
      <c r="D14" s="528"/>
      <c r="E14" s="528"/>
      <c r="F14" s="528"/>
      <c r="G14" s="528"/>
      <c r="H14" s="528"/>
      <c r="I14" s="528"/>
      <c r="J14" s="529"/>
      <c r="K14" s="527"/>
    </row>
    <row r="15" spans="1:11" s="293" customFormat="1" ht="16.5" customHeight="1" x14ac:dyDescent="0.2">
      <c r="A15" s="3407" t="s">
        <v>1026</v>
      </c>
      <c r="B15" s="3408"/>
      <c r="C15" s="3408"/>
      <c r="D15" s="3408"/>
      <c r="E15" s="3436"/>
      <c r="F15" s="3438" t="s">
        <v>1027</v>
      </c>
      <c r="G15" s="3440" t="s">
        <v>1028</v>
      </c>
      <c r="H15" s="3436"/>
      <c r="I15" s="3442" t="s">
        <v>902</v>
      </c>
      <c r="J15" s="3416" t="s">
        <v>693</v>
      </c>
      <c r="K15" s="527"/>
    </row>
    <row r="16" spans="1:11" s="293" customFormat="1" ht="16.5" customHeight="1" thickBot="1" x14ac:dyDescent="0.25">
      <c r="A16" s="3409"/>
      <c r="B16" s="3410"/>
      <c r="C16" s="3410"/>
      <c r="D16" s="3410"/>
      <c r="E16" s="3437"/>
      <c r="F16" s="3439"/>
      <c r="G16" s="3441"/>
      <c r="H16" s="3437"/>
      <c r="I16" s="3412"/>
      <c r="J16" s="3417"/>
      <c r="K16" s="527"/>
    </row>
    <row r="17" spans="1:11" s="293" customFormat="1" ht="25" customHeight="1" x14ac:dyDescent="0.2">
      <c r="A17" s="3433" t="s">
        <v>1029</v>
      </c>
      <c r="B17" s="3434"/>
      <c r="C17" s="3434"/>
      <c r="D17" s="3434"/>
      <c r="E17" s="3435"/>
      <c r="F17" s="723" t="s">
        <v>163</v>
      </c>
      <c r="G17" s="724"/>
      <c r="H17" s="725" t="s">
        <v>1030</v>
      </c>
      <c r="I17" s="726"/>
      <c r="J17" s="727"/>
      <c r="K17" s="527"/>
    </row>
    <row r="18" spans="1:11" s="293" customFormat="1" ht="25" customHeight="1" x14ac:dyDescent="0.2">
      <c r="A18" s="3429" t="s">
        <v>1031</v>
      </c>
      <c r="B18" s="3430"/>
      <c r="C18" s="3430"/>
      <c r="D18" s="3430"/>
      <c r="E18" s="3431"/>
      <c r="F18" s="728" t="s">
        <v>163</v>
      </c>
      <c r="G18" s="729"/>
      <c r="H18" s="730" t="s">
        <v>1030</v>
      </c>
      <c r="I18" s="731"/>
      <c r="J18" s="732"/>
      <c r="K18" s="527"/>
    </row>
    <row r="19" spans="1:11" s="293" customFormat="1" ht="25" customHeight="1" x14ac:dyDescent="0.2">
      <c r="A19" s="3429" t="s">
        <v>1032</v>
      </c>
      <c r="B19" s="3430"/>
      <c r="C19" s="3430"/>
      <c r="D19" s="3430"/>
      <c r="E19" s="3431"/>
      <c r="F19" s="728" t="s">
        <v>163</v>
      </c>
      <c r="G19" s="729"/>
      <c r="H19" s="730" t="s">
        <v>1030</v>
      </c>
      <c r="I19" s="731"/>
      <c r="J19" s="732"/>
      <c r="K19" s="527"/>
    </row>
    <row r="20" spans="1:11" s="293" customFormat="1" ht="25" customHeight="1" x14ac:dyDescent="0.2">
      <c r="A20" s="3429" t="s">
        <v>1033</v>
      </c>
      <c r="B20" s="3430"/>
      <c r="C20" s="3430"/>
      <c r="D20" s="3430"/>
      <c r="E20" s="3431"/>
      <c r="F20" s="728" t="s">
        <v>163</v>
      </c>
      <c r="G20" s="729"/>
      <c r="H20" s="730" t="s">
        <v>1030</v>
      </c>
      <c r="I20" s="731"/>
      <c r="J20" s="732"/>
      <c r="K20" s="527"/>
    </row>
    <row r="21" spans="1:11" s="293" customFormat="1" ht="25" customHeight="1" x14ac:dyDescent="0.2">
      <c r="A21" s="3429" t="s">
        <v>1034</v>
      </c>
      <c r="B21" s="3430"/>
      <c r="C21" s="3430"/>
      <c r="D21" s="3430"/>
      <c r="E21" s="3431"/>
      <c r="F21" s="728" t="s">
        <v>163</v>
      </c>
      <c r="G21" s="729"/>
      <c r="H21" s="730" t="s">
        <v>1030</v>
      </c>
      <c r="I21" s="731"/>
      <c r="J21" s="732"/>
      <c r="K21" s="527"/>
    </row>
    <row r="22" spans="1:11" s="293" customFormat="1" ht="25" customHeight="1" x14ac:dyDescent="0.2">
      <c r="A22" s="3429" t="s">
        <v>1035</v>
      </c>
      <c r="B22" s="3430"/>
      <c r="C22" s="3430"/>
      <c r="D22" s="3430"/>
      <c r="E22" s="3431"/>
      <c r="F22" s="728" t="s">
        <v>163</v>
      </c>
      <c r="G22" s="729"/>
      <c r="H22" s="730" t="s">
        <v>1030</v>
      </c>
      <c r="I22" s="731"/>
      <c r="J22" s="732"/>
      <c r="K22" s="527"/>
    </row>
    <row r="23" spans="1:11" s="293" customFormat="1" ht="25" customHeight="1" x14ac:dyDescent="0.2">
      <c r="A23" s="3429" t="s">
        <v>1036</v>
      </c>
      <c r="B23" s="3430"/>
      <c r="C23" s="3430"/>
      <c r="D23" s="3430"/>
      <c r="E23" s="3431"/>
      <c r="F23" s="728" t="s">
        <v>163</v>
      </c>
      <c r="G23" s="729"/>
      <c r="H23" s="730" t="s">
        <v>1030</v>
      </c>
      <c r="I23" s="731"/>
      <c r="J23" s="732"/>
      <c r="K23" s="527"/>
    </row>
    <row r="24" spans="1:11" s="293" customFormat="1" ht="25" customHeight="1" x14ac:dyDescent="0.2">
      <c r="A24" s="733"/>
      <c r="B24" s="3432" t="s">
        <v>1037</v>
      </c>
      <c r="C24" s="3430"/>
      <c r="D24" s="3430"/>
      <c r="E24" s="3431"/>
      <c r="F24" s="728" t="s">
        <v>163</v>
      </c>
      <c r="G24" s="729"/>
      <c r="H24" s="730" t="s">
        <v>1030</v>
      </c>
      <c r="I24" s="731"/>
      <c r="J24" s="732"/>
      <c r="K24" s="527"/>
    </row>
    <row r="25" spans="1:11" s="293" customFormat="1" ht="25" customHeight="1" x14ac:dyDescent="0.2">
      <c r="A25" s="734" t="s">
        <v>1038</v>
      </c>
      <c r="B25" s="3432" t="s">
        <v>1039</v>
      </c>
      <c r="C25" s="3430"/>
      <c r="D25" s="3430"/>
      <c r="E25" s="3431"/>
      <c r="F25" s="728" t="s">
        <v>163</v>
      </c>
      <c r="G25" s="729"/>
      <c r="H25" s="730" t="s">
        <v>1030</v>
      </c>
      <c r="I25" s="731"/>
      <c r="J25" s="732"/>
      <c r="K25" s="527"/>
    </row>
    <row r="26" spans="1:11" s="293" customFormat="1" ht="25" customHeight="1" thickBot="1" x14ac:dyDescent="0.25">
      <c r="A26" s="735"/>
      <c r="B26" s="3432" t="s">
        <v>1040</v>
      </c>
      <c r="C26" s="3430"/>
      <c r="D26" s="3430"/>
      <c r="E26" s="3431"/>
      <c r="F26" s="736" t="s">
        <v>163</v>
      </c>
      <c r="G26" s="729"/>
      <c r="H26" s="730" t="s">
        <v>1030</v>
      </c>
      <c r="I26" s="731"/>
      <c r="J26" s="732"/>
      <c r="K26" s="527"/>
    </row>
    <row r="27" spans="1:11" s="293" customFormat="1" ht="30" customHeight="1" thickTop="1" thickBot="1" x14ac:dyDescent="0.25">
      <c r="A27" s="690" t="s">
        <v>1041</v>
      </c>
      <c r="B27" s="737"/>
      <c r="C27" s="691"/>
      <c r="D27" s="691"/>
      <c r="E27" s="691"/>
      <c r="F27" s="596"/>
      <c r="G27" s="738">
        <f>SUM(G17:G26)</f>
        <v>0</v>
      </c>
      <c r="H27" s="739" t="s">
        <v>1042</v>
      </c>
      <c r="I27" s="740">
        <f>SUM(I17:I26)</f>
        <v>0</v>
      </c>
      <c r="J27" s="741"/>
      <c r="K27" s="527"/>
    </row>
    <row r="28" spans="1:11" ht="4.5" customHeight="1" x14ac:dyDescent="0.2"/>
    <row r="29" spans="1:11" ht="16.5" customHeight="1" x14ac:dyDescent="0.2">
      <c r="A29" s="348" t="s">
        <v>944</v>
      </c>
      <c r="B29" s="348"/>
      <c r="C29" s="348"/>
      <c r="D29" s="348"/>
      <c r="E29" s="348"/>
      <c r="F29" s="348"/>
    </row>
    <row r="30" spans="1:11" ht="16.5" customHeight="1" x14ac:dyDescent="0.2">
      <c r="A30" s="348" t="s">
        <v>1043</v>
      </c>
      <c r="B30" s="348"/>
      <c r="C30" s="348"/>
      <c r="D30" s="348"/>
      <c r="E30" s="348"/>
      <c r="F30" s="348"/>
    </row>
    <row r="31" spans="1:11" ht="16.5" customHeight="1" x14ac:dyDescent="0.2">
      <c r="A31" s="599"/>
      <c r="B31" s="348"/>
      <c r="C31" s="348"/>
      <c r="D31" s="348"/>
      <c r="E31" s="348"/>
      <c r="F31" s="348"/>
    </row>
    <row r="32" spans="1:11" ht="16.5" customHeight="1" x14ac:dyDescent="0.2">
      <c r="A32" s="599"/>
      <c r="B32" s="348"/>
      <c r="C32" s="348"/>
      <c r="D32" s="348"/>
      <c r="E32" s="348"/>
      <c r="F32" s="348"/>
    </row>
  </sheetData>
  <sheetProtection selectLockedCells="1"/>
  <mergeCells count="16">
    <mergeCell ref="A2:J2"/>
    <mergeCell ref="A15:E16"/>
    <mergeCell ref="F15:F16"/>
    <mergeCell ref="G15:H16"/>
    <mergeCell ref="I15:I16"/>
    <mergeCell ref="J15:J16"/>
    <mergeCell ref="A23:E23"/>
    <mergeCell ref="B24:E24"/>
    <mergeCell ref="B25:E25"/>
    <mergeCell ref="B26:E26"/>
    <mergeCell ref="A17:E17"/>
    <mergeCell ref="A18:E18"/>
    <mergeCell ref="A19:E19"/>
    <mergeCell ref="A20:E20"/>
    <mergeCell ref="A21:E21"/>
    <mergeCell ref="A22:E22"/>
  </mergeCells>
  <phoneticPr fontId="2"/>
  <conditionalFormatting sqref="I17:I26">
    <cfRule type="expression" dxfId="0" priority="1" stopIfTrue="1">
      <formula>(#REF!="")</formula>
    </cfRule>
  </conditionalFormatting>
  <dataValidations count="1">
    <dataValidation type="list" allowBlank="1" showInputMessage="1" showErrorMessage="1" sqref="F17:F26" xr:uid="{00000000-0002-0000-1F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99"/>
  </sheetPr>
  <dimension ref="A1:I79"/>
  <sheetViews>
    <sheetView showGridLines="0" view="pageBreakPreview" zoomScaleNormal="100" zoomScaleSheetLayoutView="100" workbookViewId="0">
      <selection activeCell="H14" sqref="H14"/>
    </sheetView>
  </sheetViews>
  <sheetFormatPr defaultColWidth="9.59765625" defaultRowHeight="13" x14ac:dyDescent="0.2"/>
  <cols>
    <col min="1" max="1" width="11.09765625" style="303" customWidth="1"/>
    <col min="2" max="2" width="19.8984375" style="303" customWidth="1"/>
    <col min="3" max="3" width="9.09765625" style="303" customWidth="1"/>
    <col min="4" max="5" width="8.09765625" style="303" customWidth="1"/>
    <col min="6" max="6" width="24.09765625" style="303" customWidth="1"/>
    <col min="7" max="7" width="13.3984375" style="303" customWidth="1"/>
    <col min="8" max="8" width="13.3984375" style="331" customWidth="1"/>
    <col min="9" max="16384" width="9.59765625" style="303"/>
  </cols>
  <sheetData>
    <row r="1" spans="1:9" s="293" customFormat="1" ht="21" customHeight="1" thickBot="1" x14ac:dyDescent="0.25">
      <c r="A1" s="742" t="s">
        <v>1044</v>
      </c>
      <c r="B1" s="743"/>
      <c r="C1" s="744"/>
      <c r="D1" s="744"/>
      <c r="E1" s="744"/>
      <c r="F1" s="744"/>
      <c r="G1" s="294"/>
      <c r="H1" s="295" t="s">
        <v>1045</v>
      </c>
      <c r="I1" s="294"/>
    </row>
    <row r="2" spans="1:9" s="293" customFormat="1" ht="36" customHeight="1" x14ac:dyDescent="0.2">
      <c r="A2" s="3347" t="s">
        <v>1046</v>
      </c>
      <c r="B2" s="3464"/>
      <c r="C2" s="3464"/>
      <c r="D2" s="3464"/>
      <c r="E2" s="3464"/>
      <c r="F2" s="3464"/>
      <c r="G2" s="3464"/>
      <c r="H2" s="3464"/>
      <c r="I2" s="527"/>
    </row>
    <row r="3" spans="1:9" s="293" customFormat="1" ht="4.5" customHeight="1" x14ac:dyDescent="0.2">
      <c r="A3" s="721"/>
      <c r="B3" s="643"/>
      <c r="C3" s="643"/>
      <c r="D3" s="643"/>
      <c r="E3" s="643"/>
      <c r="F3" s="643"/>
      <c r="G3" s="643"/>
      <c r="H3" s="643"/>
      <c r="I3" s="527"/>
    </row>
    <row r="4" spans="1:9" s="293" customFormat="1" ht="12" customHeight="1" x14ac:dyDescent="0.2">
      <c r="B4" s="745"/>
      <c r="C4" s="745"/>
      <c r="D4" s="745"/>
      <c r="E4" s="745"/>
      <c r="F4" s="745"/>
      <c r="G4" s="745"/>
      <c r="H4" s="745"/>
      <c r="I4" s="527"/>
    </row>
    <row r="5" spans="1:9" s="293" customFormat="1" ht="12" customHeight="1" x14ac:dyDescent="0.2">
      <c r="A5" s="3466" t="s">
        <v>1047</v>
      </c>
      <c r="B5" s="3466"/>
      <c r="C5" s="3466"/>
      <c r="D5" s="3466"/>
      <c r="E5" s="3466"/>
      <c r="F5" s="3466"/>
      <c r="G5" s="3466"/>
      <c r="H5" s="3466"/>
      <c r="I5" s="527"/>
    </row>
    <row r="6" spans="1:9" s="293" customFormat="1" ht="4.5" customHeight="1" thickBot="1" x14ac:dyDescent="0.25">
      <c r="A6" s="721"/>
      <c r="B6" s="643"/>
      <c r="C6" s="643"/>
      <c r="D6" s="643"/>
      <c r="E6" s="643"/>
      <c r="F6" s="643"/>
      <c r="G6" s="643"/>
      <c r="H6" s="643"/>
      <c r="I6" s="527"/>
    </row>
    <row r="7" spans="1:9" ht="16.5" customHeight="1" x14ac:dyDescent="0.2">
      <c r="A7" s="3348" t="s">
        <v>900</v>
      </c>
      <c r="B7" s="2666"/>
      <c r="C7" s="3348" t="s">
        <v>901</v>
      </c>
      <c r="D7" s="3351"/>
      <c r="E7" s="3351"/>
      <c r="F7" s="3351"/>
      <c r="G7" s="2666"/>
      <c r="H7" s="3353" t="s">
        <v>1048</v>
      </c>
    </row>
    <row r="8" spans="1:9" ht="16.5" customHeight="1" thickBot="1" x14ac:dyDescent="0.25">
      <c r="A8" s="3349"/>
      <c r="B8" s="3350"/>
      <c r="C8" s="3349"/>
      <c r="D8" s="3352"/>
      <c r="E8" s="3352"/>
      <c r="F8" s="3352"/>
      <c r="G8" s="3350"/>
      <c r="H8" s="3354"/>
    </row>
    <row r="9" spans="1:9" ht="21" customHeight="1" x14ac:dyDescent="0.2">
      <c r="A9" s="530" t="s">
        <v>903</v>
      </c>
      <c r="B9" s="3343" t="s">
        <v>1049</v>
      </c>
      <c r="C9" s="746"/>
      <c r="D9" s="747" t="s">
        <v>1050</v>
      </c>
      <c r="E9" s="748"/>
      <c r="F9" s="749"/>
      <c r="G9" s="750" t="s">
        <v>905</v>
      </c>
      <c r="H9" s="751"/>
      <c r="I9" s="432"/>
    </row>
    <row r="10" spans="1:9" ht="21" customHeight="1" x14ac:dyDescent="0.2">
      <c r="A10" s="536"/>
      <c r="B10" s="3336"/>
      <c r="C10" s="752"/>
      <c r="D10" s="753" t="s">
        <v>1051</v>
      </c>
      <c r="E10" s="754"/>
      <c r="F10" s="755"/>
      <c r="G10" s="756" t="s">
        <v>905</v>
      </c>
      <c r="H10" s="757"/>
      <c r="I10" s="432"/>
    </row>
    <row r="11" spans="1:9" ht="21" customHeight="1" x14ac:dyDescent="0.2">
      <c r="A11" s="536"/>
      <c r="B11" s="554"/>
      <c r="C11" s="758"/>
      <c r="D11" s="460" t="s">
        <v>1052</v>
      </c>
      <c r="E11" s="458"/>
      <c r="F11" s="759"/>
      <c r="G11" s="756" t="s">
        <v>905</v>
      </c>
      <c r="H11" s="760"/>
      <c r="I11" s="432"/>
    </row>
    <row r="12" spans="1:9" ht="21" customHeight="1" x14ac:dyDescent="0.2">
      <c r="A12" s="536"/>
      <c r="B12" s="761"/>
      <c r="C12" s="762"/>
      <c r="D12" s="456" t="s">
        <v>1053</v>
      </c>
      <c r="E12" s="455"/>
      <c r="F12" s="457"/>
      <c r="G12" s="763" t="s">
        <v>1054</v>
      </c>
      <c r="H12" s="764"/>
      <c r="I12" s="432"/>
    </row>
    <row r="13" spans="1:9" ht="21" customHeight="1" x14ac:dyDescent="0.2">
      <c r="A13" s="536"/>
      <c r="B13" s="3335" t="s">
        <v>906</v>
      </c>
      <c r="C13" s="765"/>
      <c r="D13" s="766" t="s">
        <v>1050</v>
      </c>
      <c r="E13" s="767"/>
      <c r="F13" s="768"/>
      <c r="G13" s="769" t="s">
        <v>1055</v>
      </c>
      <c r="H13" s="770"/>
      <c r="I13" s="432"/>
    </row>
    <row r="14" spans="1:9" ht="21" customHeight="1" x14ac:dyDescent="0.2">
      <c r="A14" s="536"/>
      <c r="B14" s="3336"/>
      <c r="C14" s="752"/>
      <c r="D14" s="753" t="s">
        <v>1051</v>
      </c>
      <c r="E14" s="754"/>
      <c r="F14" s="755"/>
      <c r="G14" s="756" t="s">
        <v>1055</v>
      </c>
      <c r="H14" s="757"/>
      <c r="I14" s="432"/>
    </row>
    <row r="15" spans="1:9" ht="21" customHeight="1" x14ac:dyDescent="0.2">
      <c r="A15" s="536"/>
      <c r="B15" s="554"/>
      <c r="C15" s="758"/>
      <c r="D15" s="460" t="s">
        <v>1052</v>
      </c>
      <c r="E15" s="458"/>
      <c r="F15" s="759"/>
      <c r="G15" s="756" t="s">
        <v>1055</v>
      </c>
      <c r="H15" s="771"/>
      <c r="I15" s="432"/>
    </row>
    <row r="16" spans="1:9" ht="21" customHeight="1" x14ac:dyDescent="0.2">
      <c r="A16" s="536"/>
      <c r="B16" s="586"/>
      <c r="C16" s="762"/>
      <c r="D16" s="456" t="s">
        <v>1053</v>
      </c>
      <c r="E16" s="455"/>
      <c r="F16" s="457"/>
      <c r="G16" s="772" t="s">
        <v>1056</v>
      </c>
      <c r="H16" s="773"/>
      <c r="I16" s="432"/>
    </row>
    <row r="17" spans="1:9" ht="21" customHeight="1" x14ac:dyDescent="0.2">
      <c r="A17" s="536"/>
      <c r="B17" s="3335" t="s">
        <v>1057</v>
      </c>
      <c r="C17" s="765"/>
      <c r="D17" s="766" t="s">
        <v>1050</v>
      </c>
      <c r="E17" s="767"/>
      <c r="F17" s="768"/>
      <c r="G17" s="769" t="s">
        <v>1058</v>
      </c>
      <c r="H17" s="770"/>
      <c r="I17" s="432"/>
    </row>
    <row r="18" spans="1:9" ht="21" customHeight="1" x14ac:dyDescent="0.2">
      <c r="A18" s="536"/>
      <c r="B18" s="3336"/>
      <c r="C18" s="752"/>
      <c r="D18" s="753" t="s">
        <v>1051</v>
      </c>
      <c r="E18" s="754"/>
      <c r="F18" s="755"/>
      <c r="G18" s="756" t="s">
        <v>948</v>
      </c>
      <c r="H18" s="757"/>
      <c r="I18" s="432"/>
    </row>
    <row r="19" spans="1:9" ht="21" customHeight="1" x14ac:dyDescent="0.2">
      <c r="A19" s="536"/>
      <c r="B19" s="554"/>
      <c r="C19" s="758"/>
      <c r="D19" s="460" t="s">
        <v>1052</v>
      </c>
      <c r="E19" s="458"/>
      <c r="F19" s="759"/>
      <c r="G19" s="756" t="s">
        <v>948</v>
      </c>
      <c r="H19" s="771"/>
      <c r="I19" s="432"/>
    </row>
    <row r="20" spans="1:9" ht="21" customHeight="1" x14ac:dyDescent="0.2">
      <c r="A20" s="536"/>
      <c r="B20" s="586"/>
      <c r="C20" s="762"/>
      <c r="D20" s="456" t="s">
        <v>1053</v>
      </c>
      <c r="E20" s="455"/>
      <c r="F20" s="457"/>
      <c r="G20" s="772" t="s">
        <v>1059</v>
      </c>
      <c r="H20" s="773"/>
      <c r="I20" s="432"/>
    </row>
    <row r="21" spans="1:9" ht="21" customHeight="1" thickBot="1" x14ac:dyDescent="0.25">
      <c r="A21" s="544"/>
      <c r="B21" s="545" t="s">
        <v>910</v>
      </c>
      <c r="C21" s="546" t="s">
        <v>1060</v>
      </c>
      <c r="D21" s="547"/>
      <c r="E21" s="547"/>
      <c r="F21" s="547"/>
      <c r="G21" s="548"/>
      <c r="H21" s="774"/>
      <c r="I21" s="432"/>
    </row>
    <row r="22" spans="1:9" ht="21" customHeight="1" x14ac:dyDescent="0.2">
      <c r="A22" s="3344" t="s">
        <v>912</v>
      </c>
      <c r="B22" s="3343" t="s">
        <v>1061</v>
      </c>
      <c r="C22" s="571"/>
      <c r="D22" s="775" t="s">
        <v>1062</v>
      </c>
      <c r="E22" s="748"/>
      <c r="F22" s="749"/>
      <c r="G22" s="750" t="s">
        <v>914</v>
      </c>
      <c r="H22" s="751"/>
      <c r="I22" s="432"/>
    </row>
    <row r="23" spans="1:9" ht="21" customHeight="1" x14ac:dyDescent="0.2">
      <c r="A23" s="3342"/>
      <c r="B23" s="3336"/>
      <c r="C23" s="564" t="s">
        <v>1063</v>
      </c>
      <c r="D23" s="776" t="s">
        <v>1064</v>
      </c>
      <c r="E23" s="754"/>
      <c r="F23" s="755"/>
      <c r="G23" s="756" t="s">
        <v>1065</v>
      </c>
      <c r="H23" s="757"/>
      <c r="I23" s="432"/>
    </row>
    <row r="24" spans="1:9" ht="21" customHeight="1" x14ac:dyDescent="0.2">
      <c r="A24" s="536"/>
      <c r="B24" s="554"/>
      <c r="C24" s="564"/>
      <c r="D24" s="777" t="s">
        <v>1052</v>
      </c>
      <c r="E24" s="458"/>
      <c r="F24" s="759"/>
      <c r="G24" s="756" t="s">
        <v>1065</v>
      </c>
      <c r="H24" s="771"/>
      <c r="I24" s="432"/>
    </row>
    <row r="25" spans="1:9" ht="21" customHeight="1" x14ac:dyDescent="0.2">
      <c r="A25" s="536"/>
      <c r="B25" s="778"/>
      <c r="C25" s="779"/>
      <c r="D25" s="780" t="s">
        <v>1066</v>
      </c>
      <c r="E25" s="455"/>
      <c r="F25" s="457"/>
      <c r="G25" s="772" t="s">
        <v>1067</v>
      </c>
      <c r="H25" s="764"/>
      <c r="I25" s="432"/>
    </row>
    <row r="26" spans="1:9" ht="21" customHeight="1" x14ac:dyDescent="0.2">
      <c r="A26" s="536"/>
      <c r="B26" s="778"/>
      <c r="C26" s="781"/>
      <c r="D26" s="782" t="s">
        <v>1062</v>
      </c>
      <c r="E26" s="767"/>
      <c r="F26" s="768"/>
      <c r="G26" s="769" t="s">
        <v>916</v>
      </c>
      <c r="H26" s="770"/>
      <c r="I26" s="432"/>
    </row>
    <row r="27" spans="1:9" ht="21" customHeight="1" x14ac:dyDescent="0.2">
      <c r="A27" s="536"/>
      <c r="B27" s="778"/>
      <c r="C27" s="564" t="s">
        <v>1068</v>
      </c>
      <c r="D27" s="776" t="s">
        <v>1064</v>
      </c>
      <c r="E27" s="754"/>
      <c r="F27" s="755"/>
      <c r="G27" s="756" t="s">
        <v>1069</v>
      </c>
      <c r="H27" s="757"/>
      <c r="I27" s="432"/>
    </row>
    <row r="28" spans="1:9" ht="21" customHeight="1" x14ac:dyDescent="0.2">
      <c r="A28" s="536"/>
      <c r="B28" s="778"/>
      <c r="C28" s="564"/>
      <c r="D28" s="777" t="s">
        <v>1070</v>
      </c>
      <c r="E28" s="458"/>
      <c r="F28" s="759"/>
      <c r="G28" s="756" t="s">
        <v>1069</v>
      </c>
      <c r="H28" s="771"/>
      <c r="I28" s="432"/>
    </row>
    <row r="29" spans="1:9" ht="21" customHeight="1" x14ac:dyDescent="0.2">
      <c r="A29" s="536"/>
      <c r="B29" s="778"/>
      <c r="C29" s="779"/>
      <c r="D29" s="780" t="s">
        <v>1066</v>
      </c>
      <c r="E29" s="455"/>
      <c r="F29" s="457"/>
      <c r="G29" s="772" t="s">
        <v>1071</v>
      </c>
      <c r="H29" s="764"/>
      <c r="I29" s="432"/>
    </row>
    <row r="30" spans="1:9" ht="21" customHeight="1" x14ac:dyDescent="0.2">
      <c r="A30" s="536"/>
      <c r="B30" s="778"/>
      <c r="C30" s="538"/>
      <c r="D30" s="470" t="s">
        <v>1066</v>
      </c>
      <c r="E30" s="457"/>
      <c r="F30" s="763" t="s">
        <v>1072</v>
      </c>
      <c r="G30" s="539"/>
      <c r="H30" s="764"/>
      <c r="I30" s="432"/>
    </row>
    <row r="31" spans="1:9" ht="21" customHeight="1" x14ac:dyDescent="0.2">
      <c r="A31" s="783"/>
      <c r="B31" s="3335" t="s">
        <v>906</v>
      </c>
      <c r="C31" s="765"/>
      <c r="D31" s="766" t="s">
        <v>1073</v>
      </c>
      <c r="E31" s="784"/>
      <c r="F31" s="784"/>
      <c r="G31" s="769" t="s">
        <v>1074</v>
      </c>
      <c r="H31" s="770"/>
      <c r="I31" s="785"/>
    </row>
    <row r="32" spans="1:9" ht="21" customHeight="1" x14ac:dyDescent="0.2">
      <c r="A32" s="783"/>
      <c r="B32" s="3336"/>
      <c r="C32" s="752"/>
      <c r="D32" s="753" t="s">
        <v>1075</v>
      </c>
      <c r="E32" s="786"/>
      <c r="F32" s="786"/>
      <c r="G32" s="756" t="s">
        <v>1076</v>
      </c>
      <c r="H32" s="757"/>
      <c r="I32" s="785"/>
    </row>
    <row r="33" spans="1:9" ht="21" customHeight="1" x14ac:dyDescent="0.2">
      <c r="A33" s="783"/>
      <c r="B33" s="554"/>
      <c r="C33" s="758"/>
      <c r="D33" s="460" t="s">
        <v>1077</v>
      </c>
      <c r="E33" s="459"/>
      <c r="F33" s="459"/>
      <c r="G33" s="756" t="s">
        <v>1076</v>
      </c>
      <c r="H33" s="771"/>
      <c r="I33" s="785"/>
    </row>
    <row r="34" spans="1:9" ht="21" customHeight="1" x14ac:dyDescent="0.2">
      <c r="A34" s="783"/>
      <c r="B34" s="554"/>
      <c r="C34" s="787"/>
      <c r="D34" s="788" t="s">
        <v>1066</v>
      </c>
      <c r="E34" s="541"/>
      <c r="F34" s="541"/>
      <c r="G34" s="772" t="s">
        <v>1078</v>
      </c>
      <c r="H34" s="773"/>
      <c r="I34" s="785"/>
    </row>
    <row r="35" spans="1:9" ht="21" customHeight="1" x14ac:dyDescent="0.2">
      <c r="A35" s="536"/>
      <c r="B35" s="554"/>
      <c r="C35" s="781"/>
      <c r="D35" s="789" t="s">
        <v>1079</v>
      </c>
      <c r="E35" s="782" t="s">
        <v>1062</v>
      </c>
      <c r="F35" s="784"/>
      <c r="G35" s="769" t="s">
        <v>1080</v>
      </c>
      <c r="H35" s="770"/>
      <c r="I35" s="432"/>
    </row>
    <row r="36" spans="1:9" ht="21" customHeight="1" x14ac:dyDescent="0.2">
      <c r="A36" s="536"/>
      <c r="B36" s="554"/>
      <c r="C36" s="564"/>
      <c r="D36" s="790"/>
      <c r="E36" s="776" t="s">
        <v>1064</v>
      </c>
      <c r="F36" s="786"/>
      <c r="G36" s="756" t="s">
        <v>1081</v>
      </c>
      <c r="H36" s="757"/>
      <c r="I36" s="432"/>
    </row>
    <row r="37" spans="1:9" ht="21" customHeight="1" x14ac:dyDescent="0.2">
      <c r="A37" s="536"/>
      <c r="B37" s="554"/>
      <c r="C37" s="564"/>
      <c r="D37" s="790"/>
      <c r="E37" s="791" t="s">
        <v>1052</v>
      </c>
      <c r="F37" s="459"/>
      <c r="G37" s="756" t="s">
        <v>1081</v>
      </c>
      <c r="H37" s="771"/>
      <c r="I37" s="432"/>
    </row>
    <row r="38" spans="1:9" ht="21" customHeight="1" x14ac:dyDescent="0.2">
      <c r="A38" s="536"/>
      <c r="B38" s="554"/>
      <c r="C38" s="564"/>
      <c r="D38" s="792"/>
      <c r="E38" s="780" t="s">
        <v>1082</v>
      </c>
      <c r="F38" s="457"/>
      <c r="G38" s="772" t="s">
        <v>1083</v>
      </c>
      <c r="H38" s="764"/>
      <c r="I38" s="432"/>
    </row>
    <row r="39" spans="1:9" ht="21" customHeight="1" x14ac:dyDescent="0.2">
      <c r="A39" s="536"/>
      <c r="B39" s="554"/>
      <c r="C39" s="564" t="s">
        <v>919</v>
      </c>
      <c r="D39" s="793" t="s">
        <v>915</v>
      </c>
      <c r="E39" s="782" t="s">
        <v>1062</v>
      </c>
      <c r="F39" s="784"/>
      <c r="G39" s="769" t="s">
        <v>1084</v>
      </c>
      <c r="H39" s="770"/>
      <c r="I39" s="432"/>
    </row>
    <row r="40" spans="1:9" ht="21" customHeight="1" x14ac:dyDescent="0.2">
      <c r="A40" s="564"/>
      <c r="B40" s="554"/>
      <c r="C40" s="564"/>
      <c r="D40" s="790"/>
      <c r="E40" s="776" t="s">
        <v>1064</v>
      </c>
      <c r="F40" s="786"/>
      <c r="G40" s="756" t="s">
        <v>1085</v>
      </c>
      <c r="H40" s="757"/>
      <c r="I40" s="432"/>
    </row>
    <row r="41" spans="1:9" ht="21" customHeight="1" x14ac:dyDescent="0.2">
      <c r="A41" s="564"/>
      <c r="B41" s="554"/>
      <c r="C41" s="564"/>
      <c r="D41" s="790"/>
      <c r="E41" s="791" t="s">
        <v>1052</v>
      </c>
      <c r="F41" s="459"/>
      <c r="G41" s="756" t="s">
        <v>1085</v>
      </c>
      <c r="H41" s="771"/>
      <c r="I41" s="432"/>
    </row>
    <row r="42" spans="1:9" ht="21" customHeight="1" x14ac:dyDescent="0.2">
      <c r="A42" s="564"/>
      <c r="B42" s="554"/>
      <c r="C42" s="794"/>
      <c r="D42" s="795"/>
      <c r="E42" s="796" t="s">
        <v>1082</v>
      </c>
      <c r="F42" s="797"/>
      <c r="G42" s="798" t="s">
        <v>1086</v>
      </c>
      <c r="H42" s="773"/>
      <c r="I42" s="432"/>
    </row>
    <row r="43" spans="1:9" ht="21" customHeight="1" x14ac:dyDescent="0.2">
      <c r="A43" s="564"/>
      <c r="B43" s="3335" t="s">
        <v>1057</v>
      </c>
      <c r="C43" s="765"/>
      <c r="D43" s="766" t="s">
        <v>1073</v>
      </c>
      <c r="E43" s="784"/>
      <c r="F43" s="784"/>
      <c r="G43" s="769" t="s">
        <v>909</v>
      </c>
      <c r="H43" s="770"/>
      <c r="I43" s="331"/>
    </row>
    <row r="44" spans="1:9" ht="21" customHeight="1" x14ac:dyDescent="0.2">
      <c r="A44" s="564"/>
      <c r="B44" s="3336"/>
      <c r="C44" s="752"/>
      <c r="D44" s="753" t="s">
        <v>1075</v>
      </c>
      <c r="E44" s="786"/>
      <c r="F44" s="786"/>
      <c r="G44" s="756" t="s">
        <v>948</v>
      </c>
      <c r="H44" s="757"/>
      <c r="I44" s="331"/>
    </row>
    <row r="45" spans="1:9" ht="21" customHeight="1" x14ac:dyDescent="0.2">
      <c r="A45" s="564"/>
      <c r="B45" s="554"/>
      <c r="C45" s="758"/>
      <c r="D45" s="460" t="s">
        <v>1077</v>
      </c>
      <c r="E45" s="459"/>
      <c r="F45" s="459"/>
      <c r="G45" s="756" t="s">
        <v>948</v>
      </c>
      <c r="H45" s="771"/>
      <c r="I45" s="331"/>
    </row>
    <row r="46" spans="1:9" ht="21" customHeight="1" thickBot="1" x14ac:dyDescent="0.25">
      <c r="A46" s="593"/>
      <c r="B46" s="799"/>
      <c r="C46" s="578"/>
      <c r="D46" s="800" t="s">
        <v>1066</v>
      </c>
      <c r="E46" s="801"/>
      <c r="F46" s="801"/>
      <c r="G46" s="802" t="s">
        <v>1059</v>
      </c>
      <c r="H46" s="774"/>
      <c r="I46" s="331"/>
    </row>
    <row r="47" spans="1:9" ht="5.15" customHeight="1" thickBot="1" x14ac:dyDescent="0.25">
      <c r="A47" s="803"/>
      <c r="B47" s="293"/>
      <c r="C47" s="804"/>
      <c r="D47" s="804"/>
      <c r="E47" s="293"/>
      <c r="F47" s="293"/>
      <c r="G47" s="293"/>
      <c r="H47" s="805"/>
      <c r="I47" s="331"/>
    </row>
    <row r="48" spans="1:9" s="807" customFormat="1" ht="21" customHeight="1" thickBot="1" x14ac:dyDescent="0.25">
      <c r="A48" s="742" t="s">
        <v>1044</v>
      </c>
      <c r="B48" s="743"/>
      <c r="C48" s="744"/>
      <c r="D48" s="744"/>
      <c r="E48" s="744"/>
      <c r="F48" s="744"/>
      <c r="G48" s="744"/>
      <c r="H48" s="295" t="s">
        <v>1087</v>
      </c>
      <c r="I48" s="806"/>
    </row>
    <row r="49" spans="1:9" s="807" customFormat="1" ht="36" customHeight="1" x14ac:dyDescent="0.2">
      <c r="A49" s="3347" t="s">
        <v>1088</v>
      </c>
      <c r="B49" s="3464"/>
      <c r="C49" s="3464"/>
      <c r="D49" s="3464"/>
      <c r="E49" s="3464"/>
      <c r="F49" s="3464"/>
      <c r="G49" s="3464"/>
      <c r="H49" s="3464"/>
      <c r="I49" s="806"/>
    </row>
    <row r="50" spans="1:9" s="807" customFormat="1" ht="16.5" customHeight="1" thickBot="1" x14ac:dyDescent="0.25">
      <c r="A50" s="808"/>
      <c r="B50" s="809"/>
      <c r="C50" s="809"/>
      <c r="D50" s="809"/>
      <c r="E50" s="809"/>
      <c r="F50" s="809"/>
      <c r="G50" s="809"/>
      <c r="H50" s="809"/>
      <c r="I50" s="806"/>
    </row>
    <row r="51" spans="1:9" ht="22.5" customHeight="1" x14ac:dyDescent="0.2">
      <c r="A51" s="571" t="s">
        <v>925</v>
      </c>
      <c r="B51" s="3343" t="s">
        <v>1089</v>
      </c>
      <c r="C51" s="810" t="s">
        <v>1090</v>
      </c>
      <c r="D51" s="811"/>
      <c r="E51" s="812" t="s">
        <v>913</v>
      </c>
      <c r="F51" s="813" t="s">
        <v>1091</v>
      </c>
      <c r="G51" s="814"/>
      <c r="H51" s="751"/>
      <c r="I51" s="432"/>
    </row>
    <row r="52" spans="1:9" ht="22.5" customHeight="1" x14ac:dyDescent="0.2">
      <c r="A52" s="564"/>
      <c r="B52" s="3336"/>
      <c r="C52" s="815"/>
      <c r="D52" s="816"/>
      <c r="E52" s="817" t="s">
        <v>915</v>
      </c>
      <c r="F52" s="559" t="s">
        <v>1092</v>
      </c>
      <c r="G52" s="818"/>
      <c r="H52" s="819"/>
      <c r="I52" s="432"/>
    </row>
    <row r="53" spans="1:9" ht="22.5" customHeight="1" x14ac:dyDescent="0.2">
      <c r="A53" s="564"/>
      <c r="B53" s="3336"/>
      <c r="C53" s="787" t="s">
        <v>1093</v>
      </c>
      <c r="D53" s="797"/>
      <c r="E53" s="820" t="s">
        <v>913</v>
      </c>
      <c r="F53" s="784" t="s">
        <v>1094</v>
      </c>
      <c r="G53" s="821"/>
      <c r="H53" s="770"/>
      <c r="I53" s="432"/>
    </row>
    <row r="54" spans="1:9" ht="22.5" customHeight="1" x14ac:dyDescent="0.2">
      <c r="A54" s="564"/>
      <c r="B54" s="554"/>
      <c r="C54" s="815"/>
      <c r="D54" s="816"/>
      <c r="E54" s="817" t="s">
        <v>915</v>
      </c>
      <c r="F54" s="559" t="s">
        <v>1095</v>
      </c>
      <c r="G54" s="818"/>
      <c r="H54" s="819"/>
      <c r="I54" s="432"/>
    </row>
    <row r="55" spans="1:9" ht="22.5" customHeight="1" x14ac:dyDescent="0.2">
      <c r="A55" s="564"/>
      <c r="B55" s="554"/>
      <c r="C55" s="787" t="s">
        <v>1096</v>
      </c>
      <c r="D55" s="797"/>
      <c r="E55" s="820" t="s">
        <v>913</v>
      </c>
      <c r="F55" s="784" t="s">
        <v>1094</v>
      </c>
      <c r="G55" s="821"/>
      <c r="H55" s="770"/>
      <c r="I55" s="432"/>
    </row>
    <row r="56" spans="1:9" ht="22.5" customHeight="1" x14ac:dyDescent="0.2">
      <c r="A56" s="564"/>
      <c r="B56" s="554"/>
      <c r="C56" s="815"/>
      <c r="D56" s="816"/>
      <c r="E56" s="817" t="s">
        <v>915</v>
      </c>
      <c r="F56" s="559" t="s">
        <v>1095</v>
      </c>
      <c r="G56" s="818"/>
      <c r="H56" s="819"/>
      <c r="I56" s="432"/>
    </row>
    <row r="57" spans="1:9" ht="22.5" customHeight="1" x14ac:dyDescent="0.2">
      <c r="A57" s="564"/>
      <c r="B57" s="554"/>
      <c r="C57" s="2642" t="s">
        <v>1066</v>
      </c>
      <c r="D57" s="2643"/>
      <c r="E57" s="820" t="s">
        <v>913</v>
      </c>
      <c r="F57" s="784" t="s">
        <v>1097</v>
      </c>
      <c r="G57" s="821"/>
      <c r="H57" s="770"/>
      <c r="I57" s="432"/>
    </row>
    <row r="58" spans="1:9" ht="22.5" customHeight="1" x14ac:dyDescent="0.2">
      <c r="A58" s="564"/>
      <c r="B58" s="554"/>
      <c r="C58" s="3465"/>
      <c r="D58" s="2444"/>
      <c r="E58" s="790" t="s">
        <v>915</v>
      </c>
      <c r="F58" s="459" t="s">
        <v>1098</v>
      </c>
      <c r="G58" s="822"/>
      <c r="H58" s="771"/>
      <c r="I58" s="432"/>
    </row>
    <row r="59" spans="1:9" ht="22.5" customHeight="1" x14ac:dyDescent="0.2">
      <c r="A59" s="564"/>
      <c r="B59" s="3335" t="s">
        <v>1099</v>
      </c>
      <c r="C59" s="765" t="s">
        <v>1062</v>
      </c>
      <c r="D59" s="823"/>
      <c r="E59" s="3455" t="s">
        <v>1100</v>
      </c>
      <c r="F59" s="3456"/>
      <c r="G59" s="3457"/>
      <c r="H59" s="770"/>
      <c r="I59" s="432"/>
    </row>
    <row r="60" spans="1:9" ht="22.5" customHeight="1" x14ac:dyDescent="0.2">
      <c r="A60" s="564"/>
      <c r="B60" s="3336"/>
      <c r="C60" s="752" t="s">
        <v>1064</v>
      </c>
      <c r="D60" s="824"/>
      <c r="E60" s="825" t="s">
        <v>1101</v>
      </c>
      <c r="F60" s="826"/>
      <c r="G60" s="827"/>
      <c r="H60" s="757"/>
      <c r="I60" s="432"/>
    </row>
    <row r="61" spans="1:9" ht="22.5" customHeight="1" x14ac:dyDescent="0.2">
      <c r="A61" s="564"/>
      <c r="B61" s="554"/>
      <c r="C61" s="758" t="s">
        <v>1052</v>
      </c>
      <c r="D61" s="828"/>
      <c r="E61" s="829" t="s">
        <v>1101</v>
      </c>
      <c r="F61" s="830"/>
      <c r="G61" s="831"/>
      <c r="H61" s="760"/>
      <c r="I61" s="432"/>
    </row>
    <row r="62" spans="1:9" ht="22.5" customHeight="1" thickBot="1" x14ac:dyDescent="0.25">
      <c r="A62" s="564"/>
      <c r="B62" s="832"/>
      <c r="C62" s="3458" t="s">
        <v>1102</v>
      </c>
      <c r="D62" s="3459"/>
      <c r="E62" s="833" t="s">
        <v>1103</v>
      </c>
      <c r="F62" s="834"/>
      <c r="G62" s="835"/>
      <c r="H62" s="836"/>
      <c r="I62" s="432"/>
    </row>
    <row r="63" spans="1:9" ht="22.5" customHeight="1" thickTop="1" x14ac:dyDescent="0.2">
      <c r="A63" s="3460" t="s">
        <v>931</v>
      </c>
      <c r="B63" s="837"/>
      <c r="C63" s="838" t="s">
        <v>1062</v>
      </c>
      <c r="D63" s="839"/>
      <c r="E63" s="3461" t="s">
        <v>1104</v>
      </c>
      <c r="F63" s="3462"/>
      <c r="G63" s="3463"/>
      <c r="H63" s="840"/>
      <c r="I63" s="432"/>
    </row>
    <row r="64" spans="1:9" ht="22.5" customHeight="1" x14ac:dyDescent="0.2">
      <c r="A64" s="3342"/>
      <c r="B64" s="331"/>
      <c r="C64" s="752" t="s">
        <v>1064</v>
      </c>
      <c r="D64" s="824"/>
      <c r="E64" s="825" t="s">
        <v>1105</v>
      </c>
      <c r="F64" s="826"/>
      <c r="G64" s="827"/>
      <c r="H64" s="757"/>
      <c r="I64" s="432"/>
    </row>
    <row r="65" spans="1:9" ht="22.5" customHeight="1" x14ac:dyDescent="0.2">
      <c r="A65" s="564"/>
      <c r="B65" s="331"/>
      <c r="C65" s="758" t="s">
        <v>1052</v>
      </c>
      <c r="D65" s="828"/>
      <c r="E65" s="825" t="s">
        <v>1105</v>
      </c>
      <c r="F65" s="830"/>
      <c r="G65" s="831"/>
      <c r="H65" s="771"/>
      <c r="I65" s="432"/>
    </row>
    <row r="66" spans="1:9" ht="22.5" customHeight="1" thickBot="1" x14ac:dyDescent="0.25">
      <c r="A66" s="593"/>
      <c r="B66" s="841"/>
      <c r="C66" s="2661" t="s">
        <v>731</v>
      </c>
      <c r="D66" s="2646"/>
      <c r="E66" s="3443" t="s">
        <v>1106</v>
      </c>
      <c r="F66" s="3444"/>
      <c r="G66" s="3445"/>
      <c r="H66" s="774"/>
      <c r="I66" s="432"/>
    </row>
    <row r="67" spans="1:9" ht="5.25" customHeight="1" x14ac:dyDescent="0.2">
      <c r="B67" s="639"/>
    </row>
    <row r="68" spans="1:9" x14ac:dyDescent="0.2">
      <c r="A68" s="303" t="s">
        <v>942</v>
      </c>
    </row>
    <row r="69" spans="1:9" s="402" customFormat="1" ht="13.5" customHeight="1" x14ac:dyDescent="0.2">
      <c r="A69" s="3325" t="s">
        <v>943</v>
      </c>
      <c r="B69" s="3325"/>
      <c r="C69" s="3325"/>
      <c r="D69" s="3325"/>
      <c r="E69" s="3325"/>
      <c r="F69" s="3325"/>
      <c r="G69" s="3325"/>
      <c r="H69" s="3325"/>
    </row>
    <row r="70" spans="1:9" ht="5.25" customHeight="1" thickBot="1" x14ac:dyDescent="0.25">
      <c r="B70" s="331"/>
    </row>
    <row r="71" spans="1:9" x14ac:dyDescent="0.2">
      <c r="A71" s="3446"/>
      <c r="B71" s="3447"/>
      <c r="C71" s="3447"/>
      <c r="D71" s="3447"/>
      <c r="E71" s="3447"/>
      <c r="F71" s="3447"/>
      <c r="G71" s="3447"/>
      <c r="H71" s="3448"/>
    </row>
    <row r="72" spans="1:9" x14ac:dyDescent="0.2">
      <c r="A72" s="3449"/>
      <c r="B72" s="3450"/>
      <c r="C72" s="3450"/>
      <c r="D72" s="3450"/>
      <c r="E72" s="3450"/>
      <c r="F72" s="3450"/>
      <c r="G72" s="3450"/>
      <c r="H72" s="3451"/>
    </row>
    <row r="73" spans="1:9" ht="13.5" thickBot="1" x14ac:dyDescent="0.25">
      <c r="A73" s="3452"/>
      <c r="B73" s="3453"/>
      <c r="C73" s="3453"/>
      <c r="D73" s="3453"/>
      <c r="E73" s="3453"/>
      <c r="F73" s="3453"/>
      <c r="G73" s="3453"/>
      <c r="H73" s="3454"/>
    </row>
    <row r="74" spans="1:9" ht="5.25" customHeight="1" x14ac:dyDescent="0.2">
      <c r="A74" s="294"/>
      <c r="B74" s="333"/>
      <c r="C74" s="333"/>
      <c r="D74" s="333"/>
      <c r="E74" s="333"/>
      <c r="F74" s="333"/>
      <c r="G74" s="333"/>
      <c r="H74" s="333"/>
    </row>
    <row r="75" spans="1:9" x14ac:dyDescent="0.2">
      <c r="A75" s="348" t="s">
        <v>944</v>
      </c>
      <c r="B75" s="600"/>
    </row>
    <row r="76" spans="1:9" x14ac:dyDescent="0.2">
      <c r="A76" s="348" t="s">
        <v>945</v>
      </c>
      <c r="B76" s="600"/>
    </row>
    <row r="77" spans="1:9" x14ac:dyDescent="0.2">
      <c r="A77" s="600"/>
      <c r="B77" s="600"/>
    </row>
    <row r="78" spans="1:9" x14ac:dyDescent="0.2">
      <c r="A78" s="599"/>
      <c r="B78" s="600"/>
    </row>
    <row r="79" spans="1:9" x14ac:dyDescent="0.2">
      <c r="A79" s="599"/>
      <c r="B79" s="600"/>
    </row>
  </sheetData>
  <sheetProtection selectLockedCells="1"/>
  <mergeCells count="24">
    <mergeCell ref="A2:H2"/>
    <mergeCell ref="A5:H5"/>
    <mergeCell ref="A7:B8"/>
    <mergeCell ref="C7:G8"/>
    <mergeCell ref="H7:H8"/>
    <mergeCell ref="B9:B10"/>
    <mergeCell ref="B13:B14"/>
    <mergeCell ref="B17:B18"/>
    <mergeCell ref="A22:A23"/>
    <mergeCell ref="B22:B23"/>
    <mergeCell ref="B31:B32"/>
    <mergeCell ref="B43:B44"/>
    <mergeCell ref="A49:H49"/>
    <mergeCell ref="B51:B53"/>
    <mergeCell ref="C57:D58"/>
    <mergeCell ref="C66:D66"/>
    <mergeCell ref="E66:G66"/>
    <mergeCell ref="A69:H69"/>
    <mergeCell ref="A71:H73"/>
    <mergeCell ref="B59:B60"/>
    <mergeCell ref="E59:G59"/>
    <mergeCell ref="C62:D62"/>
    <mergeCell ref="A63:A64"/>
    <mergeCell ref="E63:G63"/>
  </mergeCells>
  <phoneticPr fontId="2"/>
  <printOptions horizontalCentered="1"/>
  <pageMargins left="0.78740157480314965" right="0.39370078740157483" top="0.59055118110236227" bottom="0.59055118110236227" header="0" footer="0"/>
  <pageSetup paperSize="9" scale="84" orientation="portrait" r:id="rId1"/>
  <headerFooter alignWithMargins="0"/>
  <rowBreaks count="1" manualBreakCount="1">
    <brk id="47" max="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9FF99"/>
  </sheetPr>
  <dimension ref="A1:G39"/>
  <sheetViews>
    <sheetView showGridLines="0" view="pageBreakPreview" zoomScaleNormal="100" zoomScaleSheetLayoutView="100" zoomScalePageLayoutView="85" workbookViewId="0">
      <selection activeCell="F8" sqref="F8"/>
    </sheetView>
  </sheetViews>
  <sheetFormatPr defaultColWidth="9.59765625" defaultRowHeight="13" x14ac:dyDescent="0.2"/>
  <cols>
    <col min="1" max="1" width="11.59765625" style="303" customWidth="1"/>
    <col min="2" max="2" width="21.8984375" style="303" customWidth="1"/>
    <col min="3" max="4" width="8.09765625" style="303" customWidth="1"/>
    <col min="5" max="5" width="35.09765625" style="303" customWidth="1"/>
    <col min="6" max="6" width="19.69921875" style="331" customWidth="1"/>
    <col min="7" max="16384" width="9.59765625" style="303"/>
  </cols>
  <sheetData>
    <row r="1" spans="1:7" s="293" customFormat="1" ht="21" customHeight="1" thickBot="1" x14ac:dyDescent="0.25">
      <c r="A1" s="742" t="s">
        <v>1044</v>
      </c>
      <c r="B1" s="526"/>
      <c r="C1" s="294"/>
      <c r="D1" s="294"/>
      <c r="E1" s="294"/>
      <c r="F1" s="295" t="s">
        <v>1107</v>
      </c>
      <c r="G1" s="294"/>
    </row>
    <row r="2" spans="1:7" s="293" customFormat="1" ht="36" customHeight="1" x14ac:dyDescent="0.2">
      <c r="A2" s="3347" t="s">
        <v>899</v>
      </c>
      <c r="B2" s="3464"/>
      <c r="C2" s="3464"/>
      <c r="D2" s="3464"/>
      <c r="E2" s="3464"/>
      <c r="F2" s="3464"/>
      <c r="G2" s="527"/>
    </row>
    <row r="3" spans="1:7" s="293" customFormat="1" ht="4.5" customHeight="1" thickBot="1" x14ac:dyDescent="0.25">
      <c r="A3" s="296"/>
      <c r="B3" s="294"/>
      <c r="C3" s="294"/>
      <c r="D3" s="295"/>
      <c r="E3" s="294"/>
      <c r="F3" s="294"/>
      <c r="G3" s="295"/>
    </row>
    <row r="4" spans="1:7" s="293" customFormat="1" ht="21" customHeight="1" thickBot="1" x14ac:dyDescent="0.25">
      <c r="A4" s="842" t="s">
        <v>1108</v>
      </c>
      <c r="B4" s="527"/>
      <c r="C4" s="843"/>
      <c r="D4" s="844" t="s">
        <v>417</v>
      </c>
      <c r="E4" s="845"/>
      <c r="F4" s="845" t="s">
        <v>418</v>
      </c>
    </row>
    <row r="5" spans="1:7" s="293" customFormat="1" ht="4.5" customHeight="1" thickBot="1" x14ac:dyDescent="0.25">
      <c r="A5" s="296"/>
      <c r="B5" s="294"/>
      <c r="C5" s="294"/>
      <c r="D5" s="295"/>
      <c r="E5" s="294"/>
      <c r="F5" s="294"/>
      <c r="G5" s="295"/>
    </row>
    <row r="6" spans="1:7" ht="13.5" customHeight="1" x14ac:dyDescent="0.2">
      <c r="A6" s="3348" t="s">
        <v>900</v>
      </c>
      <c r="B6" s="2666"/>
      <c r="C6" s="3348" t="s">
        <v>901</v>
      </c>
      <c r="D6" s="3351"/>
      <c r="E6" s="3351"/>
      <c r="F6" s="3353" t="s">
        <v>1048</v>
      </c>
    </row>
    <row r="7" spans="1:7" ht="13.5" customHeight="1" thickBot="1" x14ac:dyDescent="0.25">
      <c r="A7" s="3349"/>
      <c r="B7" s="3350"/>
      <c r="C7" s="3349"/>
      <c r="D7" s="3352"/>
      <c r="E7" s="3352"/>
      <c r="F7" s="3354"/>
    </row>
    <row r="8" spans="1:7" s="348" customFormat="1" ht="34.5" customHeight="1" x14ac:dyDescent="0.2">
      <c r="A8" s="530" t="s">
        <v>903</v>
      </c>
      <c r="B8" s="531" t="s">
        <v>904</v>
      </c>
      <c r="C8" s="532" t="s">
        <v>905</v>
      </c>
      <c r="D8" s="533"/>
      <c r="E8" s="534"/>
      <c r="F8" s="535">
        <f>'参考様式2-2複数棟用'!G57</f>
        <v>0</v>
      </c>
      <c r="G8" s="629"/>
    </row>
    <row r="9" spans="1:7" s="348" customFormat="1" ht="34.5" customHeight="1" x14ac:dyDescent="0.2">
      <c r="A9" s="536"/>
      <c r="B9" s="537" t="s">
        <v>906</v>
      </c>
      <c r="C9" s="538" t="s">
        <v>907</v>
      </c>
      <c r="D9" s="455"/>
      <c r="E9" s="539"/>
      <c r="F9" s="540">
        <f>'参考様式2-3複数棟用'!F29</f>
        <v>0</v>
      </c>
      <c r="G9" s="629"/>
    </row>
    <row r="10" spans="1:7" s="348" customFormat="1" ht="34.5" customHeight="1" x14ac:dyDescent="0.2">
      <c r="A10" s="536"/>
      <c r="B10" s="537" t="s">
        <v>908</v>
      </c>
      <c r="C10" s="538" t="s">
        <v>909</v>
      </c>
      <c r="D10" s="541"/>
      <c r="E10" s="542"/>
      <c r="F10" s="543">
        <f>'参考様式2-3複数棟用'!F39</f>
        <v>0</v>
      </c>
      <c r="G10" s="629"/>
    </row>
    <row r="11" spans="1:7" s="348" customFormat="1" ht="34.5" customHeight="1" thickBot="1" x14ac:dyDescent="0.25">
      <c r="A11" s="544"/>
      <c r="B11" s="545" t="s">
        <v>910</v>
      </c>
      <c r="C11" s="546" t="s">
        <v>911</v>
      </c>
      <c r="D11" s="547"/>
      <c r="E11" s="548"/>
      <c r="F11" s="549">
        <f>SUM(F8:F10)</f>
        <v>0</v>
      </c>
      <c r="G11" s="629"/>
    </row>
    <row r="12" spans="1:7" s="348" customFormat="1" ht="34.5" customHeight="1" x14ac:dyDescent="0.2">
      <c r="A12" s="3344" t="s">
        <v>912</v>
      </c>
      <c r="B12" s="3343" t="s">
        <v>904</v>
      </c>
      <c r="C12" s="3473" t="s">
        <v>913</v>
      </c>
      <c r="D12" s="3474"/>
      <c r="E12" s="552" t="s">
        <v>914</v>
      </c>
      <c r="F12" s="553">
        <f>'参考様式2-2複数棟用'!F15+'参考様式2-2複数棟用'!F55</f>
        <v>0</v>
      </c>
      <c r="G12" s="629"/>
    </row>
    <row r="13" spans="1:7" s="348" customFormat="1" ht="34.5" customHeight="1" x14ac:dyDescent="0.2">
      <c r="A13" s="3342"/>
      <c r="B13" s="3336"/>
      <c r="C13" s="3469" t="s">
        <v>915</v>
      </c>
      <c r="D13" s="3470"/>
      <c r="E13" s="557" t="s">
        <v>916</v>
      </c>
      <c r="F13" s="558">
        <f>'参考様式2-2複数棟用'!F33</f>
        <v>0</v>
      </c>
      <c r="G13" s="629"/>
    </row>
    <row r="14" spans="1:7" s="348" customFormat="1" ht="34.5" customHeight="1" x14ac:dyDescent="0.2">
      <c r="A14" s="536"/>
      <c r="B14" s="3337"/>
      <c r="C14" s="3471" t="s">
        <v>731</v>
      </c>
      <c r="D14" s="3475"/>
      <c r="E14" s="559" t="s">
        <v>917</v>
      </c>
      <c r="F14" s="540">
        <f>SUM(F12:F13)</f>
        <v>0</v>
      </c>
      <c r="G14" s="629"/>
    </row>
    <row r="15" spans="1:7" s="348" customFormat="1" ht="34.5" customHeight="1" x14ac:dyDescent="0.2">
      <c r="A15" s="536"/>
      <c r="B15" s="3335" t="s">
        <v>906</v>
      </c>
      <c r="C15" s="3338" t="s">
        <v>1109</v>
      </c>
      <c r="D15" s="3339"/>
      <c r="E15" s="3340"/>
      <c r="F15" s="540">
        <f>IF(F9&gt;=1000,MIN(F8*0.1,F9),F9)</f>
        <v>0</v>
      </c>
      <c r="G15" s="846"/>
    </row>
    <row r="16" spans="1:7" s="348" customFormat="1" ht="34.5" customHeight="1" x14ac:dyDescent="0.2">
      <c r="A16" s="536"/>
      <c r="B16" s="3336"/>
      <c r="C16" s="3341" t="s">
        <v>919</v>
      </c>
      <c r="D16" s="561" t="s">
        <v>920</v>
      </c>
      <c r="E16" s="562" t="s">
        <v>921</v>
      </c>
      <c r="F16" s="563">
        <f>IF(ISERROR(F15*'参考様式2-3複数棟用'!F28/'参考様式2-3複数棟用'!F29),0,F15*'参考様式2-3複数棟用'!F28/'参考様式2-3複数棟用'!F29)</f>
        <v>0</v>
      </c>
      <c r="G16" s="629"/>
    </row>
    <row r="17" spans="1:7" s="348" customFormat="1" ht="34.5" customHeight="1" x14ac:dyDescent="0.2">
      <c r="A17" s="564"/>
      <c r="B17" s="3337"/>
      <c r="C17" s="3342"/>
      <c r="D17" s="565" t="s">
        <v>922</v>
      </c>
      <c r="E17" s="566" t="s">
        <v>923</v>
      </c>
      <c r="F17" s="567">
        <f>F15-F16</f>
        <v>0</v>
      </c>
      <c r="G17" s="629"/>
    </row>
    <row r="18" spans="1:7" s="348" customFormat="1" ht="34.5" customHeight="1" thickBot="1" x14ac:dyDescent="0.25">
      <c r="A18" s="564"/>
      <c r="B18" s="537" t="s">
        <v>908</v>
      </c>
      <c r="C18" s="568" t="s">
        <v>924</v>
      </c>
      <c r="D18" s="569"/>
      <c r="E18" s="570"/>
      <c r="F18" s="543">
        <f>F10</f>
        <v>0</v>
      </c>
      <c r="G18" s="629"/>
    </row>
    <row r="19" spans="1:7" s="348" customFormat="1" ht="34.5" customHeight="1" x14ac:dyDescent="0.2">
      <c r="A19" s="571" t="s">
        <v>925</v>
      </c>
      <c r="B19" s="3343" t="s">
        <v>926</v>
      </c>
      <c r="C19" s="3473" t="s">
        <v>913</v>
      </c>
      <c r="D19" s="3474"/>
      <c r="E19" s="573" t="s">
        <v>927</v>
      </c>
      <c r="F19" s="553">
        <f>ROUNDDOWN((F12+F16)/3,0)</f>
        <v>0</v>
      </c>
      <c r="G19" s="629"/>
    </row>
    <row r="20" spans="1:7" s="348" customFormat="1" ht="34.5" customHeight="1" x14ac:dyDescent="0.2">
      <c r="A20" s="564"/>
      <c r="B20" s="3336"/>
      <c r="C20" s="3469" t="s">
        <v>915</v>
      </c>
      <c r="D20" s="3470"/>
      <c r="E20" s="576" t="s">
        <v>928</v>
      </c>
      <c r="F20" s="567">
        <f>ROUNDDOWN((F13+F17)/3,0)</f>
        <v>0</v>
      </c>
      <c r="G20" s="629"/>
    </row>
    <row r="21" spans="1:7" s="348" customFormat="1" ht="34.5" customHeight="1" thickBot="1" x14ac:dyDescent="0.25">
      <c r="A21" s="564"/>
      <c r="B21" s="577" t="s">
        <v>929</v>
      </c>
      <c r="C21" s="578" t="s">
        <v>930</v>
      </c>
      <c r="D21" s="579"/>
      <c r="E21" s="580"/>
      <c r="F21" s="549">
        <f>ROUNDDOWN(F18/3,0)</f>
        <v>0</v>
      </c>
      <c r="G21" s="629"/>
    </row>
    <row r="22" spans="1:7" s="348" customFormat="1" ht="34.5" customHeight="1" x14ac:dyDescent="0.2">
      <c r="A22" s="3344" t="s">
        <v>931</v>
      </c>
      <c r="B22" s="3343" t="s">
        <v>932</v>
      </c>
      <c r="C22" s="3467" t="s">
        <v>913</v>
      </c>
      <c r="D22" s="3468"/>
      <c r="E22" s="583" t="s">
        <v>933</v>
      </c>
      <c r="F22" s="584">
        <f>F19</f>
        <v>0</v>
      </c>
      <c r="G22" s="629"/>
    </row>
    <row r="23" spans="1:7" s="348" customFormat="1" ht="34.5" customHeight="1" x14ac:dyDescent="0.2">
      <c r="A23" s="3342"/>
      <c r="B23" s="3336"/>
      <c r="C23" s="3469" t="s">
        <v>922</v>
      </c>
      <c r="D23" s="3470"/>
      <c r="E23" s="585" t="s">
        <v>934</v>
      </c>
      <c r="F23" s="567">
        <f>MIN(F20,25000)</f>
        <v>0</v>
      </c>
      <c r="G23" s="629"/>
    </row>
    <row r="24" spans="1:7" s="348" customFormat="1" ht="34.5" customHeight="1" x14ac:dyDescent="0.2">
      <c r="A24" s="564"/>
      <c r="B24" s="3336"/>
      <c r="C24" s="3345" t="s">
        <v>935</v>
      </c>
      <c r="D24" s="3346"/>
      <c r="E24" s="560" t="s">
        <v>936</v>
      </c>
      <c r="F24" s="540">
        <f>F21</f>
        <v>0</v>
      </c>
      <c r="G24" s="629"/>
    </row>
    <row r="25" spans="1:7" s="348" customFormat="1" ht="34.5" customHeight="1" x14ac:dyDescent="0.2">
      <c r="A25" s="564"/>
      <c r="B25" s="3337"/>
      <c r="C25" s="3471" t="s">
        <v>731</v>
      </c>
      <c r="D25" s="3472"/>
      <c r="E25" s="537" t="s">
        <v>937</v>
      </c>
      <c r="F25" s="587">
        <f>SUM(F22:F24)</f>
        <v>0</v>
      </c>
      <c r="G25" s="629"/>
    </row>
    <row r="26" spans="1:7" s="348" customFormat="1" ht="34.5" customHeight="1" thickBot="1" x14ac:dyDescent="0.25">
      <c r="A26" s="564"/>
      <c r="B26" s="588" t="s">
        <v>938</v>
      </c>
      <c r="C26" s="589" t="s">
        <v>939</v>
      </c>
      <c r="D26" s="590"/>
      <c r="E26" s="591"/>
      <c r="F26" s="847"/>
      <c r="G26" s="629"/>
    </row>
    <row r="27" spans="1:7" s="348" customFormat="1" ht="34.5" customHeight="1" thickTop="1" thickBot="1" x14ac:dyDescent="0.25">
      <c r="A27" s="593"/>
      <c r="B27" s="594" t="s">
        <v>940</v>
      </c>
      <c r="C27" s="595" t="s">
        <v>941</v>
      </c>
      <c r="D27" s="596"/>
      <c r="E27" s="597"/>
      <c r="F27" s="598">
        <f>MIN(F25+F26,50000)</f>
        <v>0</v>
      </c>
      <c r="G27" s="629"/>
    </row>
    <row r="28" spans="1:7" s="348" customFormat="1" ht="4.5" customHeight="1" x14ac:dyDescent="0.2">
      <c r="B28" s="416"/>
      <c r="F28" s="297"/>
    </row>
    <row r="29" spans="1:7" s="348" customFormat="1" ht="14.25" customHeight="1" x14ac:dyDescent="0.2">
      <c r="A29" s="303" t="s">
        <v>942</v>
      </c>
      <c r="B29" s="303"/>
      <c r="C29" s="303"/>
      <c r="D29" s="303"/>
      <c r="E29" s="303"/>
      <c r="F29" s="451"/>
    </row>
    <row r="30" spans="1:7" s="348" customFormat="1" ht="14.25" customHeight="1" x14ac:dyDescent="0.2">
      <c r="A30" s="3325" t="s">
        <v>943</v>
      </c>
      <c r="B30" s="3325"/>
      <c r="C30" s="3325"/>
      <c r="D30" s="3325"/>
      <c r="E30" s="3325"/>
      <c r="F30" s="3325"/>
    </row>
    <row r="31" spans="1:7" s="348" customFormat="1" ht="4.5" customHeight="1" thickBot="1" x14ac:dyDescent="0.25">
      <c r="B31" s="297"/>
      <c r="F31" s="297"/>
    </row>
    <row r="32" spans="1:7" s="348" customFormat="1" ht="12.75" customHeight="1" x14ac:dyDescent="0.2">
      <c r="A32" s="3446"/>
      <c r="B32" s="3447"/>
      <c r="C32" s="3447"/>
      <c r="D32" s="3447"/>
      <c r="E32" s="3447"/>
      <c r="F32" s="3448"/>
    </row>
    <row r="33" spans="1:6" s="348" customFormat="1" ht="12.75" customHeight="1" x14ac:dyDescent="0.2">
      <c r="A33" s="3449"/>
      <c r="B33" s="3450"/>
      <c r="C33" s="3450"/>
      <c r="D33" s="3450"/>
      <c r="E33" s="3450"/>
      <c r="F33" s="3451"/>
    </row>
    <row r="34" spans="1:6" s="348" customFormat="1" ht="12.75" customHeight="1" thickBot="1" x14ac:dyDescent="0.25">
      <c r="A34" s="3452"/>
      <c r="B34" s="3453"/>
      <c r="C34" s="3453"/>
      <c r="D34" s="3453"/>
      <c r="E34" s="3453"/>
      <c r="F34" s="3454"/>
    </row>
    <row r="35" spans="1:6" s="348" customFormat="1" ht="4.5" customHeight="1" x14ac:dyDescent="0.2">
      <c r="B35" s="416"/>
      <c r="F35" s="297"/>
    </row>
    <row r="36" spans="1:6" s="348" customFormat="1" ht="14.25" customHeight="1" x14ac:dyDescent="0.2">
      <c r="A36" s="348" t="s">
        <v>944</v>
      </c>
      <c r="B36" s="599"/>
      <c r="F36" s="297"/>
    </row>
    <row r="37" spans="1:6" s="348" customFormat="1" ht="12" x14ac:dyDescent="0.2">
      <c r="A37" s="348" t="s">
        <v>945</v>
      </c>
      <c r="B37" s="599"/>
      <c r="F37" s="297"/>
    </row>
    <row r="38" spans="1:6" x14ac:dyDescent="0.2">
      <c r="A38" s="599"/>
      <c r="B38" s="600"/>
    </row>
    <row r="39" spans="1:6" x14ac:dyDescent="0.2">
      <c r="A39" s="599"/>
      <c r="B39" s="600"/>
    </row>
  </sheetData>
  <sheetProtection formatCells="0" formatColumns="0" formatRows="0" insertColumns="0" insertRows="0" insertHyperlinks="0" deleteColumns="0" deleteRows="0" sort="0" autoFilter="0" pivotTables="0"/>
  <protectedRanges>
    <protectedRange password="CC0B" sqref="F26" name="範囲2"/>
  </protectedRanges>
  <mergeCells count="23">
    <mergeCell ref="A2:F2"/>
    <mergeCell ref="A6:B7"/>
    <mergeCell ref="C6:E7"/>
    <mergeCell ref="F6:F7"/>
    <mergeCell ref="A12:A13"/>
    <mergeCell ref="B12:B14"/>
    <mergeCell ref="C12:D12"/>
    <mergeCell ref="C13:D13"/>
    <mergeCell ref="C14:D14"/>
    <mergeCell ref="B15:B17"/>
    <mergeCell ref="C15:E15"/>
    <mergeCell ref="C16:C17"/>
    <mergeCell ref="B19:B20"/>
    <mergeCell ref="C19:D19"/>
    <mergeCell ref="C20:D20"/>
    <mergeCell ref="A30:F30"/>
    <mergeCell ref="A32:F34"/>
    <mergeCell ref="A22:A23"/>
    <mergeCell ref="B22:B25"/>
    <mergeCell ref="C22:D22"/>
    <mergeCell ref="C23:D23"/>
    <mergeCell ref="C24:D24"/>
    <mergeCell ref="C25:D25"/>
  </mergeCells>
  <phoneticPr fontId="2"/>
  <printOptions horizontalCentered="1"/>
  <pageMargins left="0.78740157480314965" right="0.39370078740157483" top="0.59055118110236227" bottom="0.59055118110236227" header="0" footer="0"/>
  <pageSetup paperSize="9" scale="85" fitToWidth="0" fitToHeight="0" orientation="portrait" r:id="rId1"/>
  <headerFooter alignWithMargins="0"/>
  <rowBreaks count="1" manualBreakCount="1">
    <brk id="37" max="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9FF99"/>
  </sheetPr>
  <dimension ref="A1:I88"/>
  <sheetViews>
    <sheetView showGridLines="0" view="pageBreakPreview" zoomScaleNormal="100" zoomScaleSheetLayoutView="100" workbookViewId="0"/>
  </sheetViews>
  <sheetFormatPr defaultColWidth="9.59765625" defaultRowHeight="13" x14ac:dyDescent="0.2"/>
  <cols>
    <col min="1" max="1" width="11.09765625" style="303" customWidth="1"/>
    <col min="2" max="2" width="19.8984375" style="303" customWidth="1"/>
    <col min="3" max="3" width="9.09765625" style="303" customWidth="1"/>
    <col min="4" max="5" width="8.09765625" style="303" customWidth="1"/>
    <col min="6" max="6" width="24.09765625" style="303" customWidth="1"/>
    <col min="7" max="7" width="13.3984375" style="303" customWidth="1"/>
    <col min="8" max="8" width="13.3984375" style="331" customWidth="1"/>
    <col min="9" max="16384" width="9.59765625" style="303"/>
  </cols>
  <sheetData>
    <row r="1" spans="1:9" s="293" customFormat="1" ht="21" customHeight="1" thickBot="1" x14ac:dyDescent="0.25">
      <c r="A1" s="742" t="s">
        <v>1044</v>
      </c>
      <c r="B1" s="743"/>
      <c r="C1" s="744"/>
      <c r="D1" s="744"/>
      <c r="E1" s="744"/>
      <c r="F1" s="744"/>
      <c r="G1" s="294"/>
      <c r="H1" s="295" t="s">
        <v>1045</v>
      </c>
      <c r="I1" s="294"/>
    </row>
    <row r="2" spans="1:9" s="293" customFormat="1" ht="36" customHeight="1" x14ac:dyDescent="0.2">
      <c r="A2" s="3347" t="s">
        <v>1110</v>
      </c>
      <c r="B2" s="3464"/>
      <c r="C2" s="3464"/>
      <c r="D2" s="3464"/>
      <c r="E2" s="3464"/>
      <c r="F2" s="3464"/>
      <c r="G2" s="3464"/>
      <c r="H2" s="3464"/>
      <c r="I2" s="527"/>
    </row>
    <row r="3" spans="1:9" s="293" customFormat="1" ht="4.5" customHeight="1" x14ac:dyDescent="0.2">
      <c r="A3" s="721"/>
      <c r="B3" s="643"/>
      <c r="C3" s="643"/>
      <c r="D3" s="643"/>
      <c r="E3" s="643"/>
      <c r="F3" s="643"/>
      <c r="G3" s="643"/>
      <c r="H3" s="643"/>
      <c r="I3" s="527"/>
    </row>
    <row r="4" spans="1:9" s="293" customFormat="1" ht="12" customHeight="1" x14ac:dyDescent="0.2">
      <c r="A4" s="3488" t="s">
        <v>1111</v>
      </c>
      <c r="B4" s="3488"/>
      <c r="C4" s="3488"/>
      <c r="D4" s="3488"/>
      <c r="E4" s="3488"/>
      <c r="F4" s="3488"/>
      <c r="G4" s="3488"/>
      <c r="H4" s="3488"/>
      <c r="I4" s="527"/>
    </row>
    <row r="5" spans="1:9" s="293" customFormat="1" ht="12" customHeight="1" x14ac:dyDescent="0.2">
      <c r="A5" s="3488"/>
      <c r="B5" s="3488"/>
      <c r="C5" s="3488"/>
      <c r="D5" s="3488"/>
      <c r="E5" s="3488"/>
      <c r="F5" s="3488"/>
      <c r="G5" s="3488"/>
      <c r="H5" s="3488"/>
      <c r="I5" s="527"/>
    </row>
    <row r="6" spans="1:9" s="293" customFormat="1" ht="4.5" customHeight="1" thickBot="1" x14ac:dyDescent="0.25">
      <c r="A6" s="721"/>
      <c r="B6" s="643"/>
      <c r="C6" s="643"/>
      <c r="D6" s="643"/>
      <c r="E6" s="643"/>
      <c r="F6" s="643"/>
      <c r="G6" s="643"/>
      <c r="H6" s="643"/>
      <c r="I6" s="527"/>
    </row>
    <row r="7" spans="1:9" ht="16.5" customHeight="1" x14ac:dyDescent="0.2">
      <c r="A7" s="3348" t="s">
        <v>900</v>
      </c>
      <c r="B7" s="2666"/>
      <c r="C7" s="3348" t="s">
        <v>901</v>
      </c>
      <c r="D7" s="3351"/>
      <c r="E7" s="3351"/>
      <c r="F7" s="3351"/>
      <c r="G7" s="2666"/>
      <c r="H7" s="3353" t="s">
        <v>1048</v>
      </c>
    </row>
    <row r="8" spans="1:9" ht="16.5" customHeight="1" thickBot="1" x14ac:dyDescent="0.25">
      <c r="A8" s="3349"/>
      <c r="B8" s="3350"/>
      <c r="C8" s="3349"/>
      <c r="D8" s="3352"/>
      <c r="E8" s="3352"/>
      <c r="F8" s="3352"/>
      <c r="G8" s="3350"/>
      <c r="H8" s="3354"/>
    </row>
    <row r="9" spans="1:9" ht="17.25" customHeight="1" x14ac:dyDescent="0.2">
      <c r="A9" s="530" t="s">
        <v>903</v>
      </c>
      <c r="B9" s="3343" t="s">
        <v>1049</v>
      </c>
      <c r="C9" s="746"/>
      <c r="D9" s="747" t="s">
        <v>1050</v>
      </c>
      <c r="E9" s="748"/>
      <c r="F9" s="749"/>
      <c r="G9" s="750" t="s">
        <v>905</v>
      </c>
      <c r="H9" s="751"/>
      <c r="I9" s="432"/>
    </row>
    <row r="10" spans="1:9" ht="17.25" customHeight="1" x14ac:dyDescent="0.2">
      <c r="A10" s="536"/>
      <c r="B10" s="3336"/>
      <c r="C10" s="752"/>
      <c r="D10" s="753" t="s">
        <v>1051</v>
      </c>
      <c r="E10" s="754"/>
      <c r="F10" s="755"/>
      <c r="G10" s="756" t="s">
        <v>905</v>
      </c>
      <c r="H10" s="757"/>
      <c r="I10" s="432"/>
    </row>
    <row r="11" spans="1:9" ht="17.25" customHeight="1" x14ac:dyDescent="0.2">
      <c r="A11" s="536"/>
      <c r="B11" s="778"/>
      <c r="C11" s="848"/>
      <c r="D11" s="849" t="s">
        <v>1112</v>
      </c>
      <c r="E11" s="850"/>
      <c r="F11" s="851"/>
      <c r="G11" s="852" t="s">
        <v>905</v>
      </c>
      <c r="H11" s="760"/>
      <c r="I11" s="432"/>
    </row>
    <row r="12" spans="1:9" ht="17.25" customHeight="1" x14ac:dyDescent="0.2">
      <c r="A12" s="536"/>
      <c r="B12" s="761"/>
      <c r="C12" s="762"/>
      <c r="D12" s="456" t="s">
        <v>1053</v>
      </c>
      <c r="E12" s="455"/>
      <c r="F12" s="457"/>
      <c r="G12" s="763" t="s">
        <v>1054</v>
      </c>
      <c r="H12" s="819"/>
      <c r="I12" s="432"/>
    </row>
    <row r="13" spans="1:9" ht="17.25" customHeight="1" x14ac:dyDescent="0.2">
      <c r="A13" s="536"/>
      <c r="B13" s="3335" t="s">
        <v>906</v>
      </c>
      <c r="C13" s="765"/>
      <c r="D13" s="766" t="s">
        <v>1050</v>
      </c>
      <c r="E13" s="767"/>
      <c r="F13" s="768"/>
      <c r="G13" s="769" t="s">
        <v>1055</v>
      </c>
      <c r="H13" s="770"/>
      <c r="I13" s="432"/>
    </row>
    <row r="14" spans="1:9" ht="17.25" customHeight="1" x14ac:dyDescent="0.2">
      <c r="A14" s="536"/>
      <c r="B14" s="3336"/>
      <c r="C14" s="752"/>
      <c r="D14" s="753" t="s">
        <v>1051</v>
      </c>
      <c r="E14" s="754"/>
      <c r="F14" s="755"/>
      <c r="G14" s="756" t="s">
        <v>1055</v>
      </c>
      <c r="H14" s="757"/>
      <c r="I14" s="432"/>
    </row>
    <row r="15" spans="1:9" ht="17.25" customHeight="1" x14ac:dyDescent="0.2">
      <c r="A15" s="536"/>
      <c r="B15" s="554"/>
      <c r="C15" s="848"/>
      <c r="D15" s="849" t="s">
        <v>1052</v>
      </c>
      <c r="E15" s="850"/>
      <c r="F15" s="851"/>
      <c r="G15" s="852" t="s">
        <v>907</v>
      </c>
      <c r="H15" s="760"/>
      <c r="I15" s="432"/>
    </row>
    <row r="16" spans="1:9" ht="17.25" customHeight="1" x14ac:dyDescent="0.2">
      <c r="A16" s="536"/>
      <c r="B16" s="586"/>
      <c r="C16" s="762"/>
      <c r="D16" s="456" t="s">
        <v>1053</v>
      </c>
      <c r="E16" s="455"/>
      <c r="F16" s="457"/>
      <c r="G16" s="772" t="s">
        <v>1056</v>
      </c>
      <c r="H16" s="773"/>
      <c r="I16" s="432"/>
    </row>
    <row r="17" spans="1:9" ht="17.25" customHeight="1" x14ac:dyDescent="0.2">
      <c r="A17" s="536"/>
      <c r="B17" s="3335" t="s">
        <v>1113</v>
      </c>
      <c r="C17" s="765"/>
      <c r="D17" s="766" t="s">
        <v>1050</v>
      </c>
      <c r="E17" s="767"/>
      <c r="F17" s="768"/>
      <c r="G17" s="769" t="s">
        <v>1058</v>
      </c>
      <c r="H17" s="773"/>
      <c r="I17" s="432"/>
    </row>
    <row r="18" spans="1:9" ht="17.25" customHeight="1" x14ac:dyDescent="0.2">
      <c r="A18" s="536"/>
      <c r="B18" s="3336"/>
      <c r="C18" s="752"/>
      <c r="D18" s="753" t="s">
        <v>1051</v>
      </c>
      <c r="E18" s="754"/>
      <c r="F18" s="755"/>
      <c r="G18" s="756" t="s">
        <v>1058</v>
      </c>
      <c r="H18" s="773"/>
      <c r="I18" s="432"/>
    </row>
    <row r="19" spans="1:9" ht="17.25" customHeight="1" x14ac:dyDescent="0.2">
      <c r="A19" s="536"/>
      <c r="B19" s="554"/>
      <c r="C19" s="848"/>
      <c r="D19" s="849" t="s">
        <v>1052</v>
      </c>
      <c r="E19" s="850"/>
      <c r="F19" s="851"/>
      <c r="G19" s="852" t="s">
        <v>909</v>
      </c>
      <c r="H19" s="773"/>
      <c r="I19" s="432"/>
    </row>
    <row r="20" spans="1:9" ht="17.25" customHeight="1" x14ac:dyDescent="0.2">
      <c r="A20" s="536"/>
      <c r="B20" s="554"/>
      <c r="C20" s="762"/>
      <c r="D20" s="456" t="s">
        <v>1053</v>
      </c>
      <c r="E20" s="455"/>
      <c r="F20" s="457"/>
      <c r="G20" s="772" t="s">
        <v>1059</v>
      </c>
      <c r="H20" s="773"/>
      <c r="I20" s="432"/>
    </row>
    <row r="21" spans="1:9" ht="17.25" customHeight="1" x14ac:dyDescent="0.2">
      <c r="A21" s="536"/>
      <c r="B21" s="3335" t="s">
        <v>955</v>
      </c>
      <c r="C21" s="765"/>
      <c r="D21" s="766" t="s">
        <v>1050</v>
      </c>
      <c r="E21" s="767"/>
      <c r="F21" s="768"/>
      <c r="G21" s="853" t="s">
        <v>950</v>
      </c>
      <c r="H21" s="770"/>
      <c r="I21" s="432"/>
    </row>
    <row r="22" spans="1:9" ht="17.25" customHeight="1" x14ac:dyDescent="0.2">
      <c r="A22" s="536"/>
      <c r="B22" s="3336"/>
      <c r="C22" s="752"/>
      <c r="D22" s="753" t="s">
        <v>1051</v>
      </c>
      <c r="E22" s="754"/>
      <c r="F22" s="755"/>
      <c r="G22" s="756" t="s">
        <v>1114</v>
      </c>
      <c r="H22" s="757"/>
      <c r="I22" s="432"/>
    </row>
    <row r="23" spans="1:9" ht="17.25" customHeight="1" x14ac:dyDescent="0.2">
      <c r="A23" s="536"/>
      <c r="B23" s="554"/>
      <c r="C23" s="848"/>
      <c r="D23" s="849" t="s">
        <v>1052</v>
      </c>
      <c r="E23" s="850"/>
      <c r="F23" s="851"/>
      <c r="G23" s="852" t="s">
        <v>1114</v>
      </c>
      <c r="H23" s="760"/>
      <c r="I23" s="432"/>
    </row>
    <row r="24" spans="1:9" ht="17.25" customHeight="1" x14ac:dyDescent="0.2">
      <c r="A24" s="536"/>
      <c r="B24" s="586"/>
      <c r="C24" s="762"/>
      <c r="D24" s="456" t="s">
        <v>1053</v>
      </c>
      <c r="E24" s="455"/>
      <c r="F24" s="457"/>
      <c r="G24" s="772" t="s">
        <v>1115</v>
      </c>
      <c r="H24" s="773"/>
      <c r="I24" s="432"/>
    </row>
    <row r="25" spans="1:9" ht="17.25" customHeight="1" thickBot="1" x14ac:dyDescent="0.25">
      <c r="A25" s="544"/>
      <c r="B25" s="545" t="s">
        <v>910</v>
      </c>
      <c r="C25" s="546" t="s">
        <v>1116</v>
      </c>
      <c r="D25" s="547"/>
      <c r="E25" s="547"/>
      <c r="F25" s="547"/>
      <c r="G25" s="548"/>
      <c r="H25" s="774"/>
      <c r="I25" s="432"/>
    </row>
    <row r="26" spans="1:9" ht="17.25" customHeight="1" x14ac:dyDescent="0.2">
      <c r="A26" s="3344" t="s">
        <v>912</v>
      </c>
      <c r="B26" s="3343" t="s">
        <v>1061</v>
      </c>
      <c r="C26" s="571"/>
      <c r="D26" s="775" t="s">
        <v>1062</v>
      </c>
      <c r="E26" s="748"/>
      <c r="F26" s="749"/>
      <c r="G26" s="750" t="s">
        <v>914</v>
      </c>
      <c r="H26" s="751"/>
      <c r="I26" s="432"/>
    </row>
    <row r="27" spans="1:9" ht="17.25" customHeight="1" x14ac:dyDescent="0.2">
      <c r="A27" s="3342"/>
      <c r="B27" s="3336"/>
      <c r="C27" s="564" t="s">
        <v>1063</v>
      </c>
      <c r="D27" s="776" t="s">
        <v>1064</v>
      </c>
      <c r="E27" s="754"/>
      <c r="F27" s="755"/>
      <c r="G27" s="756" t="s">
        <v>1065</v>
      </c>
      <c r="H27" s="757"/>
      <c r="I27" s="432"/>
    </row>
    <row r="28" spans="1:9" ht="17.25" customHeight="1" x14ac:dyDescent="0.2">
      <c r="A28" s="536"/>
      <c r="B28" s="778"/>
      <c r="C28" s="564"/>
      <c r="D28" s="791" t="s">
        <v>1052</v>
      </c>
      <c r="E28" s="850"/>
      <c r="F28" s="851"/>
      <c r="G28" s="854" t="s">
        <v>1065</v>
      </c>
      <c r="H28" s="760"/>
      <c r="I28" s="432"/>
    </row>
    <row r="29" spans="1:9" ht="17.25" customHeight="1" x14ac:dyDescent="0.2">
      <c r="A29" s="536"/>
      <c r="B29" s="778"/>
      <c r="C29" s="779"/>
      <c r="D29" s="780" t="s">
        <v>301</v>
      </c>
      <c r="E29" s="455"/>
      <c r="F29" s="457"/>
      <c r="G29" s="772" t="s">
        <v>1067</v>
      </c>
      <c r="H29" s="764"/>
      <c r="I29" s="432"/>
    </row>
    <row r="30" spans="1:9" ht="17.25" customHeight="1" x14ac:dyDescent="0.2">
      <c r="A30" s="536"/>
      <c r="B30" s="778"/>
      <c r="C30" s="781"/>
      <c r="D30" s="782" t="s">
        <v>1062</v>
      </c>
      <c r="E30" s="767"/>
      <c r="F30" s="768"/>
      <c r="G30" s="769" t="s">
        <v>916</v>
      </c>
      <c r="H30" s="770"/>
      <c r="I30" s="432"/>
    </row>
    <row r="31" spans="1:9" ht="17.25" customHeight="1" x14ac:dyDescent="0.2">
      <c r="A31" s="536"/>
      <c r="B31" s="778"/>
      <c r="C31" s="564" t="s">
        <v>1068</v>
      </c>
      <c r="D31" s="776" t="s">
        <v>1064</v>
      </c>
      <c r="E31" s="754"/>
      <c r="F31" s="755"/>
      <c r="G31" s="756" t="s">
        <v>1069</v>
      </c>
      <c r="H31" s="757"/>
      <c r="I31" s="432"/>
    </row>
    <row r="32" spans="1:9" ht="17.25" customHeight="1" x14ac:dyDescent="0.2">
      <c r="A32" s="536"/>
      <c r="B32" s="778"/>
      <c r="C32" s="564"/>
      <c r="D32" s="791" t="s">
        <v>1052</v>
      </c>
      <c r="E32" s="850"/>
      <c r="F32" s="851"/>
      <c r="G32" s="854" t="s">
        <v>1069</v>
      </c>
      <c r="H32" s="760"/>
      <c r="I32" s="432"/>
    </row>
    <row r="33" spans="1:9" ht="17.25" customHeight="1" x14ac:dyDescent="0.2">
      <c r="A33" s="536"/>
      <c r="B33" s="778"/>
      <c r="C33" s="779"/>
      <c r="D33" s="780" t="s">
        <v>301</v>
      </c>
      <c r="E33" s="455"/>
      <c r="F33" s="457"/>
      <c r="G33" s="772" t="s">
        <v>1071</v>
      </c>
      <c r="H33" s="764"/>
      <c r="I33" s="432"/>
    </row>
    <row r="34" spans="1:9" ht="17.25" customHeight="1" x14ac:dyDescent="0.2">
      <c r="A34" s="536"/>
      <c r="B34" s="778"/>
      <c r="C34" s="2650" t="s">
        <v>1066</v>
      </c>
      <c r="D34" s="3481"/>
      <c r="E34" s="855" t="s">
        <v>1117</v>
      </c>
      <c r="F34" s="455"/>
      <c r="G34" s="539"/>
      <c r="H34" s="764"/>
      <c r="I34" s="432"/>
    </row>
    <row r="35" spans="1:9" ht="17.25" customHeight="1" x14ac:dyDescent="0.2">
      <c r="A35" s="783"/>
      <c r="B35" s="3335" t="s">
        <v>906</v>
      </c>
      <c r="C35" s="856"/>
      <c r="D35" s="857" t="s">
        <v>1118</v>
      </c>
      <c r="E35" s="784"/>
      <c r="F35" s="784"/>
      <c r="G35" s="769" t="s">
        <v>1074</v>
      </c>
      <c r="H35" s="770"/>
      <c r="I35" s="785"/>
    </row>
    <row r="36" spans="1:9" ht="17.25" customHeight="1" x14ac:dyDescent="0.2">
      <c r="A36" s="783"/>
      <c r="B36" s="3336"/>
      <c r="C36" s="858"/>
      <c r="D36" s="859" t="s">
        <v>1119</v>
      </c>
      <c r="E36" s="786"/>
      <c r="F36" s="786"/>
      <c r="G36" s="756" t="s">
        <v>1076</v>
      </c>
      <c r="H36" s="757"/>
      <c r="I36" s="785"/>
    </row>
    <row r="37" spans="1:9" ht="17.25" customHeight="1" x14ac:dyDescent="0.2">
      <c r="A37" s="783"/>
      <c r="B37" s="554"/>
      <c r="C37" s="860"/>
      <c r="D37" s="861" t="s">
        <v>1120</v>
      </c>
      <c r="E37" s="862"/>
      <c r="F37" s="862"/>
      <c r="G37" s="854" t="s">
        <v>1076</v>
      </c>
      <c r="H37" s="760"/>
      <c r="I37" s="785"/>
    </row>
    <row r="38" spans="1:9" ht="17.25" customHeight="1" x14ac:dyDescent="0.2">
      <c r="A38" s="783"/>
      <c r="B38" s="554"/>
      <c r="C38" s="787"/>
      <c r="D38" s="788" t="s">
        <v>1066</v>
      </c>
      <c r="E38" s="541"/>
      <c r="F38" s="541"/>
      <c r="G38" s="772" t="s">
        <v>1078</v>
      </c>
      <c r="H38" s="773"/>
      <c r="I38" s="785"/>
    </row>
    <row r="39" spans="1:9" ht="17.25" customHeight="1" x14ac:dyDescent="0.2">
      <c r="A39" s="536"/>
      <c r="B39" s="554"/>
      <c r="C39" s="781"/>
      <c r="D39" s="789" t="s">
        <v>1079</v>
      </c>
      <c r="E39" s="863" t="s">
        <v>1062</v>
      </c>
      <c r="F39" s="864"/>
      <c r="G39" s="769" t="s">
        <v>1080</v>
      </c>
      <c r="H39" s="770"/>
      <c r="I39" s="432"/>
    </row>
    <row r="40" spans="1:9" ht="17.25" customHeight="1" x14ac:dyDescent="0.2">
      <c r="A40" s="536"/>
      <c r="B40" s="554"/>
      <c r="C40" s="564"/>
      <c r="D40" s="790"/>
      <c r="E40" s="865" t="s">
        <v>1064</v>
      </c>
      <c r="F40" s="866"/>
      <c r="G40" s="756" t="s">
        <v>1081</v>
      </c>
      <c r="H40" s="757"/>
      <c r="I40" s="432"/>
    </row>
    <row r="41" spans="1:9" ht="17.25" customHeight="1" x14ac:dyDescent="0.2">
      <c r="A41" s="536"/>
      <c r="B41" s="554"/>
      <c r="C41" s="564"/>
      <c r="D41" s="790"/>
      <c r="E41" s="852" t="s">
        <v>1052</v>
      </c>
      <c r="F41" s="867"/>
      <c r="G41" s="854" t="s">
        <v>1081</v>
      </c>
      <c r="H41" s="760"/>
      <c r="I41" s="432"/>
    </row>
    <row r="42" spans="1:9" ht="17.25" customHeight="1" x14ac:dyDescent="0.2">
      <c r="A42" s="536"/>
      <c r="B42" s="554"/>
      <c r="C42" s="564"/>
      <c r="D42" s="792"/>
      <c r="E42" s="780" t="s">
        <v>971</v>
      </c>
      <c r="F42" s="457"/>
      <c r="G42" s="772" t="s">
        <v>1083</v>
      </c>
      <c r="H42" s="764"/>
      <c r="I42" s="432"/>
    </row>
    <row r="43" spans="1:9" ht="17.25" customHeight="1" x14ac:dyDescent="0.2">
      <c r="A43" s="536"/>
      <c r="B43" s="554"/>
      <c r="C43" s="564" t="s">
        <v>919</v>
      </c>
      <c r="D43" s="793" t="s">
        <v>915</v>
      </c>
      <c r="E43" s="863" t="s">
        <v>1062</v>
      </c>
      <c r="F43" s="864"/>
      <c r="G43" s="769" t="s">
        <v>1084</v>
      </c>
      <c r="H43" s="770"/>
      <c r="I43" s="432"/>
    </row>
    <row r="44" spans="1:9" ht="17.25" customHeight="1" x14ac:dyDescent="0.2">
      <c r="A44" s="564"/>
      <c r="B44" s="554"/>
      <c r="C44" s="564"/>
      <c r="D44" s="790"/>
      <c r="E44" s="865" t="s">
        <v>1064</v>
      </c>
      <c r="F44" s="866"/>
      <c r="G44" s="756" t="s">
        <v>1085</v>
      </c>
      <c r="H44" s="757"/>
      <c r="I44" s="432"/>
    </row>
    <row r="45" spans="1:9" ht="17.25" customHeight="1" x14ac:dyDescent="0.2">
      <c r="A45" s="564"/>
      <c r="B45" s="554"/>
      <c r="C45" s="564"/>
      <c r="D45" s="790"/>
      <c r="E45" s="852" t="s">
        <v>1052</v>
      </c>
      <c r="F45" s="867"/>
      <c r="G45" s="854" t="s">
        <v>1085</v>
      </c>
      <c r="H45" s="760"/>
      <c r="I45" s="432"/>
    </row>
    <row r="46" spans="1:9" ht="17.25" customHeight="1" x14ac:dyDescent="0.2">
      <c r="A46" s="564"/>
      <c r="B46" s="554"/>
      <c r="C46" s="794"/>
      <c r="D46" s="792"/>
      <c r="E46" s="780" t="s">
        <v>971</v>
      </c>
      <c r="F46" s="457"/>
      <c r="G46" s="772" t="s">
        <v>1086</v>
      </c>
      <c r="H46" s="764"/>
      <c r="I46" s="432"/>
    </row>
    <row r="47" spans="1:9" ht="17.25" customHeight="1" x14ac:dyDescent="0.2">
      <c r="A47" s="564"/>
      <c r="B47" s="3335" t="s">
        <v>1121</v>
      </c>
      <c r="C47" s="856"/>
      <c r="D47" s="857" t="s">
        <v>1118</v>
      </c>
      <c r="E47" s="784"/>
      <c r="F47" s="768"/>
      <c r="G47" s="769" t="s">
        <v>1058</v>
      </c>
      <c r="H47" s="868"/>
      <c r="I47" s="331"/>
    </row>
    <row r="48" spans="1:9" ht="17.25" customHeight="1" x14ac:dyDescent="0.2">
      <c r="A48" s="564"/>
      <c r="B48" s="3336"/>
      <c r="C48" s="858"/>
      <c r="D48" s="859" t="s">
        <v>1119</v>
      </c>
      <c r="E48" s="786"/>
      <c r="F48" s="755"/>
      <c r="G48" s="756" t="s">
        <v>1058</v>
      </c>
      <c r="H48" s="757"/>
      <c r="I48" s="331"/>
    </row>
    <row r="49" spans="1:9" ht="17.25" customHeight="1" x14ac:dyDescent="0.2">
      <c r="A49" s="564"/>
      <c r="B49" s="778"/>
      <c r="C49" s="869"/>
      <c r="D49" s="861" t="s">
        <v>1120</v>
      </c>
      <c r="E49" s="862"/>
      <c r="F49" s="851"/>
      <c r="G49" s="852" t="s">
        <v>909</v>
      </c>
      <c r="H49" s="760"/>
      <c r="I49" s="331"/>
    </row>
    <row r="50" spans="1:9" ht="17.25" customHeight="1" x14ac:dyDescent="0.2">
      <c r="A50" s="564"/>
      <c r="B50" s="778"/>
      <c r="C50" s="870"/>
      <c r="D50" s="788" t="s">
        <v>1053</v>
      </c>
      <c r="E50" s="541"/>
      <c r="F50" s="797"/>
      <c r="G50" s="798" t="s">
        <v>1059</v>
      </c>
      <c r="H50" s="773"/>
      <c r="I50" s="331"/>
    </row>
    <row r="51" spans="1:9" ht="17.25" customHeight="1" x14ac:dyDescent="0.2">
      <c r="A51" s="564"/>
      <c r="B51" s="3335" t="s">
        <v>955</v>
      </c>
      <c r="C51" s="856"/>
      <c r="D51" s="857" t="s">
        <v>1118</v>
      </c>
      <c r="E51" s="784"/>
      <c r="F51" s="768"/>
      <c r="G51" s="853" t="s">
        <v>1122</v>
      </c>
      <c r="H51" s="770"/>
      <c r="I51" s="331"/>
    </row>
    <row r="52" spans="1:9" ht="17.25" customHeight="1" x14ac:dyDescent="0.2">
      <c r="A52" s="564"/>
      <c r="B52" s="3336"/>
      <c r="C52" s="858"/>
      <c r="D52" s="859" t="s">
        <v>1119</v>
      </c>
      <c r="E52" s="786"/>
      <c r="F52" s="755"/>
      <c r="G52" s="756" t="s">
        <v>1123</v>
      </c>
      <c r="H52" s="757"/>
      <c r="I52" s="331"/>
    </row>
    <row r="53" spans="1:9" ht="17.25" customHeight="1" x14ac:dyDescent="0.2">
      <c r="A53" s="564"/>
      <c r="B53" s="778"/>
      <c r="C53" s="869"/>
      <c r="D53" s="861" t="s">
        <v>1120</v>
      </c>
      <c r="E53" s="862"/>
      <c r="F53" s="851"/>
      <c r="G53" s="852" t="s">
        <v>1123</v>
      </c>
      <c r="H53" s="760"/>
      <c r="I53" s="331"/>
    </row>
    <row r="54" spans="1:9" ht="17.25" customHeight="1" thickBot="1" x14ac:dyDescent="0.25">
      <c r="A54" s="593"/>
      <c r="B54" s="871"/>
      <c r="C54" s="872"/>
      <c r="D54" s="800" t="s">
        <v>1053</v>
      </c>
      <c r="E54" s="801"/>
      <c r="F54" s="873"/>
      <c r="G54" s="802" t="s">
        <v>1124</v>
      </c>
      <c r="H54" s="774"/>
      <c r="I54" s="331"/>
    </row>
    <row r="55" spans="1:9" ht="4.5" customHeight="1" thickBot="1" x14ac:dyDescent="0.25">
      <c r="A55" s="803"/>
      <c r="B55" s="293"/>
      <c r="C55" s="804"/>
      <c r="D55" s="804"/>
      <c r="E55" s="293"/>
      <c r="F55" s="293"/>
      <c r="G55" s="293"/>
      <c r="H55" s="805"/>
      <c r="I55" s="331"/>
    </row>
    <row r="56" spans="1:9" s="807" customFormat="1" ht="21" customHeight="1" thickBot="1" x14ac:dyDescent="0.25">
      <c r="A56" s="742" t="s">
        <v>1044</v>
      </c>
      <c r="B56" s="743"/>
      <c r="C56" s="744"/>
      <c r="D56" s="744"/>
      <c r="E56" s="744"/>
      <c r="F56" s="744"/>
      <c r="G56" s="744"/>
      <c r="H56" s="295" t="s">
        <v>1087</v>
      </c>
      <c r="I56" s="806"/>
    </row>
    <row r="57" spans="1:9" s="807" customFormat="1" ht="36" customHeight="1" x14ac:dyDescent="0.2">
      <c r="A57" s="3347" t="s">
        <v>1125</v>
      </c>
      <c r="B57" s="3464"/>
      <c r="C57" s="3464"/>
      <c r="D57" s="3464"/>
      <c r="E57" s="3464"/>
      <c r="F57" s="3464"/>
      <c r="G57" s="3464"/>
      <c r="H57" s="3464"/>
      <c r="I57" s="806"/>
    </row>
    <row r="58" spans="1:9" s="807" customFormat="1" ht="16.5" customHeight="1" thickBot="1" x14ac:dyDescent="0.25">
      <c r="A58" s="808"/>
      <c r="B58" s="809"/>
      <c r="C58" s="809"/>
      <c r="D58" s="809"/>
      <c r="E58" s="809"/>
      <c r="F58" s="809"/>
      <c r="G58" s="809"/>
      <c r="H58" s="809"/>
      <c r="I58" s="806"/>
    </row>
    <row r="59" spans="1:9" ht="20.149999999999999" customHeight="1" x14ac:dyDescent="0.2">
      <c r="A59" s="571" t="s">
        <v>925</v>
      </c>
      <c r="B59" s="3343" t="s">
        <v>1089</v>
      </c>
      <c r="C59" s="810" t="s">
        <v>1090</v>
      </c>
      <c r="D59" s="811"/>
      <c r="E59" s="812" t="s">
        <v>913</v>
      </c>
      <c r="F59" s="813" t="s">
        <v>1092</v>
      </c>
      <c r="G59" s="814"/>
      <c r="H59" s="751"/>
      <c r="I59" s="432"/>
    </row>
    <row r="60" spans="1:9" ht="20.149999999999999" customHeight="1" x14ac:dyDescent="0.2">
      <c r="A60" s="564"/>
      <c r="B60" s="3336"/>
      <c r="C60" s="815"/>
      <c r="D60" s="816"/>
      <c r="E60" s="817" t="s">
        <v>915</v>
      </c>
      <c r="F60" s="559" t="s">
        <v>1100</v>
      </c>
      <c r="G60" s="818"/>
      <c r="H60" s="819"/>
      <c r="I60" s="432"/>
    </row>
    <row r="61" spans="1:9" ht="20.149999999999999" customHeight="1" x14ac:dyDescent="0.2">
      <c r="A61" s="564"/>
      <c r="B61" s="3336"/>
      <c r="C61" s="787" t="s">
        <v>1093</v>
      </c>
      <c r="D61" s="797"/>
      <c r="E61" s="820" t="s">
        <v>913</v>
      </c>
      <c r="F61" s="784" t="s">
        <v>1095</v>
      </c>
      <c r="G61" s="821"/>
      <c r="H61" s="770"/>
      <c r="I61" s="432"/>
    </row>
    <row r="62" spans="1:9" ht="20.149999999999999" customHeight="1" x14ac:dyDescent="0.2">
      <c r="A62" s="564"/>
      <c r="B62" s="3336"/>
      <c r="C62" s="815"/>
      <c r="D62" s="816"/>
      <c r="E62" s="817" t="s">
        <v>915</v>
      </c>
      <c r="F62" s="559" t="s">
        <v>1126</v>
      </c>
      <c r="G62" s="818"/>
      <c r="H62" s="819"/>
      <c r="I62" s="432"/>
    </row>
    <row r="63" spans="1:9" ht="20.149999999999999" customHeight="1" x14ac:dyDescent="0.2">
      <c r="A63" s="564"/>
      <c r="B63" s="554"/>
      <c r="C63" s="432" t="s">
        <v>1096</v>
      </c>
      <c r="D63" s="874"/>
      <c r="E63" s="820" t="s">
        <v>913</v>
      </c>
      <c r="F63" s="784" t="s">
        <v>1095</v>
      </c>
      <c r="G63" s="821"/>
      <c r="H63" s="770"/>
      <c r="I63" s="432"/>
    </row>
    <row r="64" spans="1:9" ht="20.149999999999999" customHeight="1" x14ac:dyDescent="0.2">
      <c r="A64" s="564"/>
      <c r="B64" s="554"/>
      <c r="C64" s="815"/>
      <c r="D64" s="816"/>
      <c r="E64" s="817" t="s">
        <v>915</v>
      </c>
      <c r="F64" s="559" t="s">
        <v>1126</v>
      </c>
      <c r="G64" s="818"/>
      <c r="H64" s="819"/>
      <c r="I64" s="432"/>
    </row>
    <row r="65" spans="1:9" ht="20.149999999999999" customHeight="1" x14ac:dyDescent="0.2">
      <c r="A65" s="564"/>
      <c r="B65" s="554"/>
      <c r="C65" s="2642" t="s">
        <v>1066</v>
      </c>
      <c r="D65" s="3486"/>
      <c r="E65" s="820" t="s">
        <v>913</v>
      </c>
      <c r="F65" s="784" t="s">
        <v>1127</v>
      </c>
      <c r="G65" s="821"/>
      <c r="H65" s="770"/>
      <c r="I65" s="432"/>
    </row>
    <row r="66" spans="1:9" ht="20.149999999999999" customHeight="1" x14ac:dyDescent="0.2">
      <c r="A66" s="564"/>
      <c r="B66" s="586"/>
      <c r="C66" s="2676"/>
      <c r="D66" s="3487"/>
      <c r="E66" s="875" t="s">
        <v>915</v>
      </c>
      <c r="F66" s="862" t="s">
        <v>1128</v>
      </c>
      <c r="G66" s="876"/>
      <c r="H66" s="760"/>
      <c r="I66" s="432"/>
    </row>
    <row r="67" spans="1:9" ht="20.149999999999999" customHeight="1" x14ac:dyDescent="0.2">
      <c r="A67" s="564"/>
      <c r="B67" s="3335" t="s">
        <v>1129</v>
      </c>
      <c r="C67" s="877" t="s">
        <v>1062</v>
      </c>
      <c r="D67" s="823"/>
      <c r="E67" s="768"/>
      <c r="F67" s="878" t="s">
        <v>1130</v>
      </c>
      <c r="G67" s="879"/>
      <c r="H67" s="868"/>
      <c r="I67" s="432"/>
    </row>
    <row r="68" spans="1:9" ht="20.149999999999999" customHeight="1" x14ac:dyDescent="0.2">
      <c r="A68" s="564"/>
      <c r="B68" s="3336"/>
      <c r="C68" s="880" t="s">
        <v>1064</v>
      </c>
      <c r="D68" s="824"/>
      <c r="E68" s="755"/>
      <c r="F68" s="786" t="s">
        <v>1130</v>
      </c>
      <c r="G68" s="881"/>
      <c r="H68" s="757"/>
      <c r="I68" s="432"/>
    </row>
    <row r="69" spans="1:9" ht="20.149999999999999" customHeight="1" x14ac:dyDescent="0.2">
      <c r="A69" s="564"/>
      <c r="B69" s="554"/>
      <c r="C69" s="882" t="s">
        <v>1052</v>
      </c>
      <c r="D69" s="883"/>
      <c r="E69" s="851"/>
      <c r="F69" s="862" t="s">
        <v>1130</v>
      </c>
      <c r="G69" s="876"/>
      <c r="H69" s="760"/>
      <c r="I69" s="432"/>
    </row>
    <row r="70" spans="1:9" ht="20.149999999999999" customHeight="1" x14ac:dyDescent="0.2">
      <c r="A70" s="564"/>
      <c r="B70" s="554"/>
      <c r="C70" s="2650" t="s">
        <v>1066</v>
      </c>
      <c r="D70" s="2658"/>
      <c r="E70" s="2658"/>
      <c r="F70" s="763" t="s">
        <v>1131</v>
      </c>
      <c r="G70" s="539"/>
      <c r="H70" s="884"/>
      <c r="I70" s="432"/>
    </row>
    <row r="71" spans="1:9" ht="20.149999999999999" customHeight="1" x14ac:dyDescent="0.2">
      <c r="A71" s="564"/>
      <c r="B71" s="3335" t="s">
        <v>1132</v>
      </c>
      <c r="C71" s="885" t="s">
        <v>1062</v>
      </c>
      <c r="D71" s="823"/>
      <c r="E71" s="768"/>
      <c r="F71" s="784" t="s">
        <v>1133</v>
      </c>
      <c r="G71" s="821"/>
      <c r="H71" s="770"/>
      <c r="I71" s="432"/>
    </row>
    <row r="72" spans="1:9" ht="20.149999999999999" customHeight="1" x14ac:dyDescent="0.2">
      <c r="A72" s="564"/>
      <c r="B72" s="3336"/>
      <c r="C72" s="880" t="s">
        <v>1064</v>
      </c>
      <c r="D72" s="824"/>
      <c r="E72" s="755"/>
      <c r="F72" s="786" t="s">
        <v>1134</v>
      </c>
      <c r="G72" s="881"/>
      <c r="H72" s="757"/>
      <c r="I72" s="432"/>
    </row>
    <row r="73" spans="1:9" ht="20.149999999999999" customHeight="1" x14ac:dyDescent="0.2">
      <c r="A73" s="564"/>
      <c r="B73" s="554"/>
      <c r="C73" s="882" t="s">
        <v>1052</v>
      </c>
      <c r="D73" s="883"/>
      <c r="E73" s="851"/>
      <c r="F73" s="862" t="s">
        <v>1134</v>
      </c>
      <c r="G73" s="876"/>
      <c r="H73" s="760"/>
      <c r="I73" s="432"/>
    </row>
    <row r="74" spans="1:9" ht="20.149999999999999" customHeight="1" thickBot="1" x14ac:dyDescent="0.25">
      <c r="A74" s="564"/>
      <c r="B74" s="799"/>
      <c r="C74" s="3458" t="s">
        <v>1066</v>
      </c>
      <c r="D74" s="3476"/>
      <c r="E74" s="3476"/>
      <c r="F74" s="886" t="s">
        <v>1135</v>
      </c>
      <c r="G74" s="580"/>
      <c r="H74" s="887"/>
      <c r="I74" s="432"/>
    </row>
    <row r="75" spans="1:9" ht="30" customHeight="1" thickTop="1" x14ac:dyDescent="0.2">
      <c r="A75" s="3477" t="s">
        <v>931</v>
      </c>
      <c r="B75" s="837"/>
      <c r="C75" s="3479" t="s">
        <v>1136</v>
      </c>
      <c r="D75" s="3480"/>
      <c r="E75" s="3482" t="s">
        <v>1137</v>
      </c>
      <c r="F75" s="3483"/>
      <c r="G75" s="3484"/>
      <c r="H75" s="888"/>
      <c r="I75" s="432"/>
    </row>
    <row r="76" spans="1:9" ht="30" customHeight="1" x14ac:dyDescent="0.2">
      <c r="A76" s="3478"/>
      <c r="B76" s="331"/>
      <c r="C76" s="3338" t="s">
        <v>979</v>
      </c>
      <c r="D76" s="3475"/>
      <c r="E76" s="3485" t="s">
        <v>1339</v>
      </c>
      <c r="F76" s="3339"/>
      <c r="G76" s="3340"/>
      <c r="H76" s="764"/>
      <c r="I76" s="432"/>
    </row>
    <row r="77" spans="1:9" ht="30" customHeight="1" thickBot="1" x14ac:dyDescent="0.25">
      <c r="A77" s="593"/>
      <c r="B77" s="841"/>
      <c r="C77" s="2661" t="s">
        <v>731</v>
      </c>
      <c r="D77" s="2646"/>
      <c r="E77" s="3443" t="s">
        <v>1138</v>
      </c>
      <c r="F77" s="3444"/>
      <c r="G77" s="3445"/>
      <c r="H77" s="774"/>
      <c r="I77" s="432"/>
    </row>
    <row r="78" spans="1:9" ht="5.25" customHeight="1" x14ac:dyDescent="0.2">
      <c r="B78" s="639"/>
    </row>
    <row r="79" spans="1:9" ht="13.5" customHeight="1" x14ac:dyDescent="0.2">
      <c r="A79" s="303" t="s">
        <v>942</v>
      </c>
    </row>
    <row r="80" spans="1:9" s="402" customFormat="1" ht="13.5" customHeight="1" x14ac:dyDescent="0.2">
      <c r="A80" s="3325" t="s">
        <v>943</v>
      </c>
      <c r="B80" s="3325"/>
      <c r="C80" s="3325"/>
      <c r="D80" s="3325"/>
      <c r="E80" s="3325"/>
      <c r="F80" s="3325"/>
      <c r="G80" s="3325"/>
      <c r="H80" s="3325"/>
    </row>
    <row r="81" spans="1:8" s="402" customFormat="1" ht="5.25" customHeight="1" thickBot="1" x14ac:dyDescent="0.25">
      <c r="A81" s="303"/>
      <c r="B81" s="303"/>
      <c r="C81" s="303"/>
      <c r="D81" s="303"/>
      <c r="E81" s="303"/>
      <c r="F81" s="303"/>
      <c r="G81" s="303"/>
      <c r="H81" s="331"/>
    </row>
    <row r="82" spans="1:8" ht="13.5" customHeight="1" x14ac:dyDescent="0.2">
      <c r="A82" s="3446"/>
      <c r="B82" s="3447"/>
      <c r="C82" s="3447"/>
      <c r="D82" s="3447"/>
      <c r="E82" s="3447"/>
      <c r="F82" s="3447"/>
      <c r="G82" s="3447"/>
      <c r="H82" s="3448"/>
    </row>
    <row r="83" spans="1:8" ht="13.5" customHeight="1" x14ac:dyDescent="0.2">
      <c r="A83" s="3449"/>
      <c r="B83" s="3450"/>
      <c r="C83" s="3450"/>
      <c r="D83" s="3450"/>
      <c r="E83" s="3450"/>
      <c r="F83" s="3450"/>
      <c r="G83" s="3450"/>
      <c r="H83" s="3451"/>
    </row>
    <row r="84" spans="1:8" ht="13.5" customHeight="1" thickBot="1" x14ac:dyDescent="0.25">
      <c r="A84" s="3452"/>
      <c r="B84" s="3453"/>
      <c r="C84" s="3453"/>
      <c r="D84" s="3453"/>
      <c r="E84" s="3453"/>
      <c r="F84" s="3453"/>
      <c r="G84" s="3453"/>
      <c r="H84" s="3454"/>
    </row>
    <row r="85" spans="1:8" ht="5.25" customHeight="1" x14ac:dyDescent="0.2">
      <c r="A85" s="333"/>
      <c r="B85" s="333"/>
      <c r="C85" s="333"/>
      <c r="D85" s="333"/>
      <c r="E85" s="333"/>
      <c r="F85" s="333"/>
      <c r="G85" s="333"/>
      <c r="H85" s="333"/>
    </row>
    <row r="86" spans="1:8" ht="13.5" customHeight="1" x14ac:dyDescent="0.2">
      <c r="A86" s="348" t="s">
        <v>944</v>
      </c>
      <c r="B86" s="600"/>
    </row>
    <row r="87" spans="1:8" ht="13.5" customHeight="1" x14ac:dyDescent="0.2">
      <c r="A87" s="348" t="s">
        <v>945</v>
      </c>
      <c r="B87" s="600"/>
    </row>
    <row r="88" spans="1:8" ht="13.5" customHeight="1" x14ac:dyDescent="0.2">
      <c r="A88" s="600"/>
      <c r="B88" s="600"/>
    </row>
  </sheetData>
  <sheetProtection selectLockedCells="1"/>
  <mergeCells count="31">
    <mergeCell ref="A2:H2"/>
    <mergeCell ref="A4:H5"/>
    <mergeCell ref="A7:B8"/>
    <mergeCell ref="C7:G8"/>
    <mergeCell ref="H7:H8"/>
    <mergeCell ref="B9:B10"/>
    <mergeCell ref="B13:B14"/>
    <mergeCell ref="B17:B18"/>
    <mergeCell ref="B21:B22"/>
    <mergeCell ref="A26:A27"/>
    <mergeCell ref="B26:B27"/>
    <mergeCell ref="C34:D34"/>
    <mergeCell ref="E75:G75"/>
    <mergeCell ref="C76:D76"/>
    <mergeCell ref="E76:G76"/>
    <mergeCell ref="B35:B36"/>
    <mergeCell ref="B47:B48"/>
    <mergeCell ref="B51:B52"/>
    <mergeCell ref="A57:H57"/>
    <mergeCell ref="B59:B62"/>
    <mergeCell ref="C65:D66"/>
    <mergeCell ref="C77:D77"/>
    <mergeCell ref="E77:G77"/>
    <mergeCell ref="A80:H80"/>
    <mergeCell ref="A82:H84"/>
    <mergeCell ref="B67:B68"/>
    <mergeCell ref="C70:E70"/>
    <mergeCell ref="B71:B72"/>
    <mergeCell ref="C74:E74"/>
    <mergeCell ref="A75:A76"/>
    <mergeCell ref="C75:D75"/>
  </mergeCells>
  <phoneticPr fontId="2"/>
  <printOptions horizontalCentered="1"/>
  <pageMargins left="0.78740157480314965" right="0.39370078740157483" top="0.59055118110236227" bottom="0.59055118110236227" header="0" footer="0"/>
  <pageSetup paperSize="9" scale="85" orientation="portrait" r:id="rId1"/>
  <headerFooter alignWithMargins="0"/>
  <rowBreaks count="1" manualBreakCount="1">
    <brk id="55"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9FF99"/>
  </sheetPr>
  <dimension ref="A1:G47"/>
  <sheetViews>
    <sheetView showGridLines="0" view="pageBreakPreview" zoomScaleNormal="100" zoomScaleSheetLayoutView="100" workbookViewId="0">
      <selection activeCell="H34" sqref="H34"/>
    </sheetView>
  </sheetViews>
  <sheetFormatPr defaultColWidth="9.59765625" defaultRowHeight="13" x14ac:dyDescent="0.2"/>
  <cols>
    <col min="1" max="1" width="11.59765625" style="303" customWidth="1"/>
    <col min="2" max="2" width="21.8984375" style="303" customWidth="1"/>
    <col min="3" max="4" width="8.09765625" style="303" customWidth="1"/>
    <col min="5" max="5" width="35.09765625" style="303" customWidth="1"/>
    <col min="6" max="6" width="19.69921875" style="331" customWidth="1"/>
    <col min="7" max="16384" width="9.59765625" style="303"/>
  </cols>
  <sheetData>
    <row r="1" spans="1:7" s="293" customFormat="1" ht="21" customHeight="1" thickBot="1" x14ac:dyDescent="0.25">
      <c r="A1" s="742" t="s">
        <v>1044</v>
      </c>
      <c r="B1" s="526"/>
      <c r="C1" s="294"/>
      <c r="D1" s="294"/>
      <c r="E1" s="294"/>
      <c r="F1" s="295" t="s">
        <v>1107</v>
      </c>
      <c r="G1" s="294"/>
    </row>
    <row r="2" spans="1:7" s="806" customFormat="1" ht="36" customHeight="1" x14ac:dyDescent="0.2">
      <c r="A2" s="3347" t="s">
        <v>947</v>
      </c>
      <c r="B2" s="3464"/>
      <c r="C2" s="3464"/>
      <c r="D2" s="3464"/>
      <c r="E2" s="3464"/>
      <c r="F2" s="3464"/>
      <c r="G2" s="889"/>
    </row>
    <row r="3" spans="1:7" s="293" customFormat="1" ht="4.5" customHeight="1" thickBot="1" x14ac:dyDescent="0.25">
      <c r="A3" s="528"/>
      <c r="B3" s="890"/>
      <c r="C3" s="890"/>
      <c r="D3" s="890"/>
      <c r="E3" s="890"/>
      <c r="F3" s="890"/>
      <c r="G3" s="527"/>
    </row>
    <row r="4" spans="1:7" s="293" customFormat="1" ht="21" customHeight="1" thickBot="1" x14ac:dyDescent="0.25">
      <c r="A4" s="842" t="s">
        <v>1139</v>
      </c>
      <c r="B4" s="528"/>
      <c r="C4" s="528"/>
      <c r="D4" s="844" t="s">
        <v>417</v>
      </c>
      <c r="E4" s="845"/>
      <c r="F4" s="845" t="s">
        <v>1140</v>
      </c>
      <c r="G4" s="527"/>
    </row>
    <row r="5" spans="1:7" s="293" customFormat="1" ht="4.5" customHeight="1" thickBot="1" x14ac:dyDescent="0.25">
      <c r="A5" s="842"/>
      <c r="B5" s="528"/>
      <c r="C5" s="528"/>
      <c r="D5" s="528"/>
      <c r="E5" s="528"/>
      <c r="F5" s="528"/>
      <c r="G5" s="527"/>
    </row>
    <row r="6" spans="1:7" ht="14.15" customHeight="1" x14ac:dyDescent="0.2">
      <c r="A6" s="2619" t="s">
        <v>900</v>
      </c>
      <c r="B6" s="3493"/>
      <c r="C6" s="2619" t="s">
        <v>901</v>
      </c>
      <c r="D6" s="3495"/>
      <c r="E6" s="3495"/>
      <c r="F6" s="3496" t="s">
        <v>1048</v>
      </c>
    </row>
    <row r="7" spans="1:7" ht="14.15" customHeight="1" thickBot="1" x14ac:dyDescent="0.25">
      <c r="A7" s="3494"/>
      <c r="B7" s="2563"/>
      <c r="C7" s="3494"/>
      <c r="D7" s="2562"/>
      <c r="E7" s="2562"/>
      <c r="F7" s="3497"/>
    </row>
    <row r="8" spans="1:7" s="382" customFormat="1" ht="24" customHeight="1" x14ac:dyDescent="0.2">
      <c r="A8" s="601" t="s">
        <v>903</v>
      </c>
      <c r="B8" s="602" t="s">
        <v>904</v>
      </c>
      <c r="C8" s="603" t="s">
        <v>905</v>
      </c>
      <c r="D8" s="308"/>
      <c r="E8" s="604"/>
      <c r="F8" s="891">
        <f>'参考様式2-2複数棟用'!G57</f>
        <v>0</v>
      </c>
      <c r="G8" s="892"/>
    </row>
    <row r="9" spans="1:7" s="382" customFormat="1" ht="24" customHeight="1" x14ac:dyDescent="0.2">
      <c r="A9" s="605"/>
      <c r="B9" s="606" t="s">
        <v>906</v>
      </c>
      <c r="C9" s="314" t="s">
        <v>907</v>
      </c>
      <c r="D9" s="315"/>
      <c r="E9" s="392"/>
      <c r="F9" s="893">
        <f>'参考様式2-3複数棟用'!F29</f>
        <v>0</v>
      </c>
      <c r="G9" s="892"/>
    </row>
    <row r="10" spans="1:7" s="382" customFormat="1" ht="24" customHeight="1" x14ac:dyDescent="0.2">
      <c r="A10" s="605"/>
      <c r="B10" s="606" t="s">
        <v>908</v>
      </c>
      <c r="C10" s="314" t="s">
        <v>948</v>
      </c>
      <c r="D10" s="315"/>
      <c r="E10" s="392"/>
      <c r="F10" s="893">
        <f>'参考様式2-3複数棟用'!F39</f>
        <v>0</v>
      </c>
      <c r="G10" s="892"/>
    </row>
    <row r="11" spans="1:7" s="382" customFormat="1" ht="24" customHeight="1" x14ac:dyDescent="0.2">
      <c r="A11" s="605"/>
      <c r="B11" s="606" t="s">
        <v>949</v>
      </c>
      <c r="C11" s="607" t="s">
        <v>950</v>
      </c>
      <c r="D11" s="315"/>
      <c r="E11" s="392"/>
      <c r="F11" s="893">
        <f>'参考様式2-4複数棟用'!I27</f>
        <v>0</v>
      </c>
      <c r="G11" s="892"/>
    </row>
    <row r="12" spans="1:7" s="382" customFormat="1" ht="24" customHeight="1" thickBot="1" x14ac:dyDescent="0.25">
      <c r="A12" s="608"/>
      <c r="B12" s="609" t="s">
        <v>910</v>
      </c>
      <c r="C12" s="610" t="s">
        <v>951</v>
      </c>
      <c r="D12" s="611"/>
      <c r="E12" s="612"/>
      <c r="F12" s="894">
        <f>SUM(F8:F11)</f>
        <v>0</v>
      </c>
      <c r="G12" s="892"/>
    </row>
    <row r="13" spans="1:7" s="382" customFormat="1" ht="24" customHeight="1" x14ac:dyDescent="0.2">
      <c r="A13" s="3379" t="s">
        <v>912</v>
      </c>
      <c r="B13" s="3381" t="s">
        <v>904</v>
      </c>
      <c r="C13" s="3383" t="s">
        <v>913</v>
      </c>
      <c r="D13" s="3384"/>
      <c r="E13" s="614" t="s">
        <v>914</v>
      </c>
      <c r="F13" s="895">
        <f>'参考様式2-2複数棟用'!F15+'参考様式2-2複数棟用'!F55</f>
        <v>0</v>
      </c>
      <c r="G13" s="892"/>
    </row>
    <row r="14" spans="1:7" s="382" customFormat="1" ht="24" customHeight="1" x14ac:dyDescent="0.2">
      <c r="A14" s="3380"/>
      <c r="B14" s="3362"/>
      <c r="C14" s="3392" t="s">
        <v>915</v>
      </c>
      <c r="D14" s="3393"/>
      <c r="E14" s="615" t="s">
        <v>916</v>
      </c>
      <c r="F14" s="896">
        <f>'参考様式2-2複数棟用'!F33</f>
        <v>0</v>
      </c>
      <c r="G14" s="892"/>
    </row>
    <row r="15" spans="1:7" s="382" customFormat="1" ht="24" customHeight="1" x14ac:dyDescent="0.2">
      <c r="A15" s="605"/>
      <c r="B15" s="3382"/>
      <c r="C15" s="3366" t="s">
        <v>952</v>
      </c>
      <c r="D15" s="3367"/>
      <c r="E15" s="388" t="s">
        <v>917</v>
      </c>
      <c r="F15" s="893">
        <f>SUM(F13:F14)</f>
        <v>0</v>
      </c>
      <c r="G15" s="892"/>
    </row>
    <row r="16" spans="1:7" s="382" customFormat="1" ht="24" customHeight="1" x14ac:dyDescent="0.2">
      <c r="A16" s="605"/>
      <c r="B16" s="3361" t="s">
        <v>906</v>
      </c>
      <c r="C16" s="3388" t="s">
        <v>918</v>
      </c>
      <c r="D16" s="3389"/>
      <c r="E16" s="3390"/>
      <c r="F16" s="897">
        <f>IF(F9&gt;=1000,MIN(F8*0.1,F9),F9)</f>
        <v>0</v>
      </c>
      <c r="G16" s="898"/>
    </row>
    <row r="17" spans="1:7" s="382" customFormat="1" ht="24" customHeight="1" x14ac:dyDescent="0.2">
      <c r="A17" s="605"/>
      <c r="B17" s="3362"/>
      <c r="C17" s="3391" t="s">
        <v>919</v>
      </c>
      <c r="D17" s="616" t="s">
        <v>913</v>
      </c>
      <c r="E17" s="617" t="s">
        <v>1141</v>
      </c>
      <c r="F17" s="899">
        <f>IF(ISERROR(F16*'参考様式2-3複数棟用'!F28/'参考様式2-3複数棟用'!F29),0,F16*'参考様式2-3複数棟用'!F28/'参考様式2-3複数棟用'!F29)</f>
        <v>0</v>
      </c>
      <c r="G17" s="892"/>
    </row>
    <row r="18" spans="1:7" s="382" customFormat="1" ht="24" customHeight="1" x14ac:dyDescent="0.2">
      <c r="A18" s="618"/>
      <c r="B18" s="3362"/>
      <c r="C18" s="3380"/>
      <c r="D18" s="619" t="s">
        <v>915</v>
      </c>
      <c r="E18" s="620" t="s">
        <v>953</v>
      </c>
      <c r="F18" s="900">
        <f>F16-F17</f>
        <v>0</v>
      </c>
      <c r="G18" s="892"/>
    </row>
    <row r="19" spans="1:7" s="382" customFormat="1" ht="24" customHeight="1" x14ac:dyDescent="0.2">
      <c r="A19" s="618"/>
      <c r="B19" s="606" t="s">
        <v>908</v>
      </c>
      <c r="C19" s="621" t="s">
        <v>954</v>
      </c>
      <c r="D19" s="622"/>
      <c r="E19" s="623"/>
      <c r="F19" s="893">
        <f>F10</f>
        <v>0</v>
      </c>
      <c r="G19" s="892"/>
    </row>
    <row r="20" spans="1:7" s="382" customFormat="1" ht="24" customHeight="1" thickBot="1" x14ac:dyDescent="0.25">
      <c r="A20" s="618"/>
      <c r="B20" s="624" t="s">
        <v>955</v>
      </c>
      <c r="C20" s="323" t="s">
        <v>956</v>
      </c>
      <c r="D20" s="625"/>
      <c r="E20" s="626"/>
      <c r="F20" s="901">
        <f>F11</f>
        <v>0</v>
      </c>
      <c r="G20" s="892"/>
    </row>
    <row r="21" spans="1:7" s="382" customFormat="1" ht="24" customHeight="1" x14ac:dyDescent="0.2">
      <c r="A21" s="627" t="s">
        <v>925</v>
      </c>
      <c r="B21" s="3381" t="s">
        <v>957</v>
      </c>
      <c r="C21" s="3383" t="s">
        <v>913</v>
      </c>
      <c r="D21" s="3384"/>
      <c r="E21" s="628" t="s">
        <v>958</v>
      </c>
      <c r="F21" s="902">
        <f>ROUNDDOWN((F13+F17)/3,0)</f>
        <v>0</v>
      </c>
      <c r="G21" s="892"/>
    </row>
    <row r="22" spans="1:7" s="382" customFormat="1" ht="24" customHeight="1" x14ac:dyDescent="0.2">
      <c r="A22" s="629"/>
      <c r="B22" s="3362"/>
      <c r="C22" s="3385" t="s">
        <v>922</v>
      </c>
      <c r="D22" s="3386"/>
      <c r="E22" s="630" t="s">
        <v>959</v>
      </c>
      <c r="F22" s="896">
        <f>ROUNDDOWN((F14+F18)/3,0)</f>
        <v>0</v>
      </c>
      <c r="G22" s="892"/>
    </row>
    <row r="23" spans="1:7" s="382" customFormat="1" ht="24" customHeight="1" x14ac:dyDescent="0.2">
      <c r="A23" s="629"/>
      <c r="B23" s="3362"/>
      <c r="C23" s="3366" t="s">
        <v>952</v>
      </c>
      <c r="D23" s="3367"/>
      <c r="E23" s="623" t="s">
        <v>960</v>
      </c>
      <c r="F23" s="903">
        <f>SUM(F21:F22)</f>
        <v>0</v>
      </c>
      <c r="G23" s="892"/>
    </row>
    <row r="24" spans="1:7" s="382" customFormat="1" ht="24" customHeight="1" x14ac:dyDescent="0.2">
      <c r="A24" s="618"/>
      <c r="B24" s="3382"/>
      <c r="C24" s="3375" t="s">
        <v>961</v>
      </c>
      <c r="D24" s="3387"/>
      <c r="E24" s="623" t="s">
        <v>962</v>
      </c>
      <c r="F24" s="893">
        <f>ROUNDDOWN(F19/3,0)</f>
        <v>0</v>
      </c>
      <c r="G24" s="892"/>
    </row>
    <row r="25" spans="1:7" s="382" customFormat="1" ht="24" customHeight="1" thickBot="1" x14ac:dyDescent="0.25">
      <c r="A25" s="631"/>
      <c r="B25" s="624" t="s">
        <v>963</v>
      </c>
      <c r="C25" s="323" t="s">
        <v>964</v>
      </c>
      <c r="D25" s="324"/>
      <c r="E25" s="395"/>
      <c r="F25" s="901">
        <f>ROUNDDOWN(F20/3,0)</f>
        <v>0</v>
      </c>
      <c r="G25" s="892"/>
    </row>
    <row r="26" spans="1:7" s="382" customFormat="1" ht="24" customHeight="1" x14ac:dyDescent="0.2">
      <c r="A26" s="3379" t="s">
        <v>931</v>
      </c>
      <c r="B26" s="3381" t="s">
        <v>965</v>
      </c>
      <c r="C26" s="3383" t="s">
        <v>913</v>
      </c>
      <c r="D26" s="3384"/>
      <c r="E26" s="628" t="s">
        <v>936</v>
      </c>
      <c r="F26" s="902">
        <f>F21</f>
        <v>0</v>
      </c>
      <c r="G26" s="892"/>
    </row>
    <row r="27" spans="1:7" s="382" customFormat="1" ht="24" customHeight="1" x14ac:dyDescent="0.2">
      <c r="A27" s="3380"/>
      <c r="B27" s="3362"/>
      <c r="C27" s="3385" t="s">
        <v>922</v>
      </c>
      <c r="D27" s="3386"/>
      <c r="E27" s="632" t="s">
        <v>966</v>
      </c>
      <c r="F27" s="896">
        <f>MIN(F22,25000)</f>
        <v>0</v>
      </c>
      <c r="G27" s="892"/>
    </row>
    <row r="28" spans="1:7" s="382" customFormat="1" ht="24" customHeight="1" x14ac:dyDescent="0.2">
      <c r="A28" s="618"/>
      <c r="B28" s="3362"/>
      <c r="C28" s="3375" t="s">
        <v>967</v>
      </c>
      <c r="D28" s="3387"/>
      <c r="E28" s="633" t="s">
        <v>968</v>
      </c>
      <c r="F28" s="903">
        <f>F24</f>
        <v>0</v>
      </c>
      <c r="G28" s="892"/>
    </row>
    <row r="29" spans="1:7" s="382" customFormat="1" ht="24" customHeight="1" x14ac:dyDescent="0.2">
      <c r="A29" s="618"/>
      <c r="B29" s="3362"/>
      <c r="C29" s="3366" t="s">
        <v>969</v>
      </c>
      <c r="D29" s="3367"/>
      <c r="E29" s="634" t="s">
        <v>970</v>
      </c>
      <c r="F29" s="904"/>
      <c r="G29" s="892"/>
    </row>
    <row r="30" spans="1:7" s="382" customFormat="1" ht="24" customHeight="1" x14ac:dyDescent="0.2">
      <c r="A30" s="618"/>
      <c r="B30" s="3382"/>
      <c r="C30" s="3366" t="s">
        <v>971</v>
      </c>
      <c r="D30" s="3367"/>
      <c r="E30" s="623" t="s">
        <v>972</v>
      </c>
      <c r="F30" s="893">
        <f>SUM(F26:F29)</f>
        <v>0</v>
      </c>
      <c r="G30" s="892"/>
    </row>
    <row r="31" spans="1:7" s="382" customFormat="1" ht="24" customHeight="1" x14ac:dyDescent="0.2">
      <c r="A31" s="618"/>
      <c r="B31" s="3361" t="s">
        <v>973</v>
      </c>
      <c r="C31" s="3364" t="s">
        <v>920</v>
      </c>
      <c r="D31" s="3365"/>
      <c r="E31" s="636" t="s">
        <v>974</v>
      </c>
      <c r="F31" s="893">
        <f>F25</f>
        <v>0</v>
      </c>
      <c r="G31" s="892"/>
    </row>
    <row r="32" spans="1:7" s="382" customFormat="1" ht="24" customHeight="1" x14ac:dyDescent="0.2">
      <c r="A32" s="618"/>
      <c r="B32" s="3362"/>
      <c r="C32" s="3366" t="s">
        <v>969</v>
      </c>
      <c r="D32" s="3367"/>
      <c r="E32" s="634" t="s">
        <v>975</v>
      </c>
      <c r="F32" s="904"/>
      <c r="G32" s="892"/>
    </row>
    <row r="33" spans="1:7" s="382" customFormat="1" ht="24" customHeight="1" thickBot="1" x14ac:dyDescent="0.25">
      <c r="A33" s="618"/>
      <c r="B33" s="3363"/>
      <c r="C33" s="3368" t="s">
        <v>971</v>
      </c>
      <c r="D33" s="3369"/>
      <c r="E33" s="623" t="s">
        <v>976</v>
      </c>
      <c r="F33" s="903">
        <f>SUM(F31:F32)</f>
        <v>0</v>
      </c>
      <c r="G33" s="892"/>
    </row>
    <row r="34" spans="1:7" s="382" customFormat="1" ht="24" customHeight="1" thickTop="1" x14ac:dyDescent="0.2">
      <c r="A34" s="618"/>
      <c r="B34" s="3370" t="s">
        <v>940</v>
      </c>
      <c r="C34" s="3373" t="s">
        <v>977</v>
      </c>
      <c r="D34" s="3374"/>
      <c r="E34" s="637" t="s">
        <v>978</v>
      </c>
      <c r="F34" s="905">
        <f>MIN(F30,50000)</f>
        <v>0</v>
      </c>
      <c r="G34" s="892"/>
    </row>
    <row r="35" spans="1:7" s="382" customFormat="1" ht="24" customHeight="1" x14ac:dyDescent="0.2">
      <c r="A35" s="618"/>
      <c r="B35" s="3371"/>
      <c r="C35" s="3366" t="s">
        <v>979</v>
      </c>
      <c r="D35" s="3365"/>
      <c r="E35" s="634" t="s">
        <v>1142</v>
      </c>
      <c r="F35" s="893">
        <f>MIN(F33,25000)</f>
        <v>0</v>
      </c>
      <c r="G35" s="298"/>
    </row>
    <row r="36" spans="1:7" s="382" customFormat="1" ht="24" customHeight="1" thickBot="1" x14ac:dyDescent="0.25">
      <c r="A36" s="631"/>
      <c r="B36" s="3372"/>
      <c r="C36" s="3377" t="s">
        <v>731</v>
      </c>
      <c r="D36" s="3378"/>
      <c r="E36" s="444" t="s">
        <v>981</v>
      </c>
      <c r="F36" s="894">
        <f>SUM(F34:F35)</f>
        <v>0</v>
      </c>
      <c r="G36" s="298"/>
    </row>
    <row r="37" spans="1:7" ht="4.5" customHeight="1" x14ac:dyDescent="0.2">
      <c r="A37" s="348"/>
      <c r="B37" s="297"/>
      <c r="C37" s="348"/>
      <c r="D37" s="348"/>
      <c r="E37" s="416"/>
      <c r="F37" s="416"/>
    </row>
    <row r="38" spans="1:7" ht="12" customHeight="1" x14ac:dyDescent="0.2">
      <c r="A38" s="348" t="s">
        <v>942</v>
      </c>
      <c r="B38" s="348"/>
      <c r="C38" s="348"/>
      <c r="D38" s="348"/>
      <c r="E38" s="348"/>
      <c r="F38" s="386"/>
    </row>
    <row r="39" spans="1:7" s="402" customFormat="1" ht="12" customHeight="1" x14ac:dyDescent="0.2">
      <c r="A39" s="3355" t="s">
        <v>943</v>
      </c>
      <c r="B39" s="3355"/>
      <c r="C39" s="3355"/>
      <c r="D39" s="3355"/>
      <c r="E39" s="3355"/>
      <c r="F39" s="3355"/>
    </row>
    <row r="40" spans="1:7" s="402" customFormat="1" ht="4.5" customHeight="1" thickBot="1" x14ac:dyDescent="0.25">
      <c r="A40" s="348"/>
      <c r="B40" s="348"/>
      <c r="C40" s="348"/>
      <c r="D40" s="348"/>
      <c r="E40" s="348"/>
      <c r="F40" s="297"/>
    </row>
    <row r="41" spans="1:7" ht="14.25" customHeight="1" x14ac:dyDescent="0.2">
      <c r="A41" s="3489"/>
      <c r="B41" s="3490"/>
      <c r="C41" s="3490"/>
      <c r="D41" s="3490"/>
      <c r="E41" s="3490"/>
      <c r="F41" s="3491"/>
    </row>
    <row r="42" spans="1:7" ht="14.25" customHeight="1" thickBot="1" x14ac:dyDescent="0.25">
      <c r="A42" s="2695"/>
      <c r="B42" s="3492"/>
      <c r="C42" s="3492"/>
      <c r="D42" s="3492"/>
      <c r="E42" s="3492"/>
      <c r="F42" s="2696"/>
    </row>
    <row r="43" spans="1:7" ht="4.5" customHeight="1" x14ac:dyDescent="0.2">
      <c r="A43" s="299"/>
      <c r="B43" s="299"/>
      <c r="C43" s="299"/>
      <c r="D43" s="299"/>
      <c r="E43" s="299"/>
      <c r="F43" s="299"/>
    </row>
    <row r="44" spans="1:7" ht="12" customHeight="1" x14ac:dyDescent="0.2">
      <c r="A44" s="348" t="s">
        <v>944</v>
      </c>
      <c r="B44" s="599"/>
      <c r="C44" s="348"/>
      <c r="D44" s="348"/>
      <c r="E44" s="348"/>
      <c r="F44" s="297"/>
    </row>
    <row r="45" spans="1:7" ht="12" customHeight="1" x14ac:dyDescent="0.2">
      <c r="A45" s="348" t="s">
        <v>945</v>
      </c>
      <c r="B45" s="599"/>
      <c r="C45" s="348"/>
      <c r="D45" s="348"/>
      <c r="E45" s="348"/>
      <c r="F45" s="297"/>
    </row>
    <row r="46" spans="1:7" ht="12" customHeight="1" x14ac:dyDescent="0.2">
      <c r="A46" s="599"/>
      <c r="B46" s="599"/>
      <c r="C46" s="348"/>
      <c r="D46" s="348"/>
      <c r="E46" s="348"/>
      <c r="F46" s="297"/>
    </row>
    <row r="47" spans="1:7" x14ac:dyDescent="0.2">
      <c r="A47" s="599"/>
      <c r="B47" s="600"/>
    </row>
  </sheetData>
  <sheetProtection algorithmName="SHA-512" hashValue="WG186jCJdmc5m6lpyD5zJdOPtgckdn8QuMTOf0WWYaNFe7B//DRBbolrAlYfccYH7lDDEVhrW3N9rUYR4JUCHw==" saltValue="MH4bKksfckfJrEEpnhYjdg==" spinCount="100000" sheet="1" formatCells="0" formatColumns="0" formatRows="0" insertColumns="0" insertRows="0" insertHyperlinks="0" deleteColumns="0" deleteRows="0" sort="0" autoFilter="0" pivotTables="0"/>
  <mergeCells count="34">
    <mergeCell ref="A2:F2"/>
    <mergeCell ref="A6:B7"/>
    <mergeCell ref="C6:E7"/>
    <mergeCell ref="F6:F7"/>
    <mergeCell ref="A13:A14"/>
    <mergeCell ref="B13:B15"/>
    <mergeCell ref="C13:D13"/>
    <mergeCell ref="C14:D14"/>
    <mergeCell ref="C15:D15"/>
    <mergeCell ref="B16:B18"/>
    <mergeCell ref="C16:E16"/>
    <mergeCell ref="C17:C18"/>
    <mergeCell ref="B21:B24"/>
    <mergeCell ref="C21:D21"/>
    <mergeCell ref="C22:D22"/>
    <mergeCell ref="C23:D23"/>
    <mergeCell ref="C24:D24"/>
    <mergeCell ref="A26:A27"/>
    <mergeCell ref="B26:B30"/>
    <mergeCell ref="C26:D26"/>
    <mergeCell ref="C27:D27"/>
    <mergeCell ref="C28:D28"/>
    <mergeCell ref="C29:D29"/>
    <mergeCell ref="C30:D30"/>
    <mergeCell ref="A39:F39"/>
    <mergeCell ref="A41:F42"/>
    <mergeCell ref="B31:B33"/>
    <mergeCell ref="C31:D31"/>
    <mergeCell ref="C32:D32"/>
    <mergeCell ref="C33:D33"/>
    <mergeCell ref="B34:B36"/>
    <mergeCell ref="C34:D34"/>
    <mergeCell ref="C35:D35"/>
    <mergeCell ref="C36:D36"/>
  </mergeCells>
  <phoneticPr fontId="2"/>
  <printOptions horizontalCentered="1"/>
  <pageMargins left="0.78740157480314965" right="0.39370078740157483" top="0.59055118110236227" bottom="0.59055118110236227" header="0" footer="0"/>
  <pageSetup paperSize="9" scale="8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9FF99"/>
  </sheetPr>
  <dimension ref="A1:J61"/>
  <sheetViews>
    <sheetView showGridLines="0" showRuler="0" view="pageBreakPreview" zoomScaleNormal="100" zoomScaleSheetLayoutView="100" zoomScalePageLayoutView="91" workbookViewId="0">
      <selection sqref="A1:B1"/>
    </sheetView>
  </sheetViews>
  <sheetFormatPr defaultColWidth="9.59765625" defaultRowHeight="13" x14ac:dyDescent="0.2"/>
  <cols>
    <col min="1" max="1" width="2.59765625" style="303" customWidth="1"/>
    <col min="2" max="2" width="17.8984375" style="303" customWidth="1"/>
    <col min="3" max="3" width="28" style="303" customWidth="1"/>
    <col min="4" max="5" width="11.09765625" style="383" customWidth="1"/>
    <col min="6" max="6" width="19.09765625" style="331" customWidth="1"/>
    <col min="7" max="7" width="20.8984375" style="331" customWidth="1"/>
    <col min="8" max="8" width="9.3984375" style="303" customWidth="1"/>
    <col min="9" max="9" width="9.59765625" style="303" hidden="1" customWidth="1"/>
    <col min="10" max="16384" width="9.59765625" style="303"/>
  </cols>
  <sheetData>
    <row r="1" spans="1:10" s="293" customFormat="1" ht="21" customHeight="1" thickBot="1" x14ac:dyDescent="0.25">
      <c r="A1" s="3499" t="s">
        <v>1044</v>
      </c>
      <c r="B1" s="3500"/>
      <c r="C1" s="294"/>
      <c r="D1" s="295"/>
      <c r="E1" s="294"/>
      <c r="F1" s="642"/>
      <c r="G1" s="295" t="s">
        <v>983</v>
      </c>
      <c r="H1" s="295"/>
      <c r="I1" s="295"/>
      <c r="J1" s="296"/>
    </row>
    <row r="2" spans="1:10" s="293" customFormat="1" ht="36" customHeight="1" x14ac:dyDescent="0.2">
      <c r="A2" s="3406" t="s">
        <v>984</v>
      </c>
      <c r="B2" s="3406"/>
      <c r="C2" s="3406"/>
      <c r="D2" s="3406"/>
      <c r="E2" s="3406"/>
      <c r="F2" s="3406"/>
      <c r="G2" s="3406"/>
      <c r="H2" s="527"/>
      <c r="I2" s="527"/>
      <c r="J2" s="527"/>
    </row>
    <row r="3" spans="1:10" s="293" customFormat="1" ht="4.5" customHeight="1" thickBot="1" x14ac:dyDescent="0.25">
      <c r="A3" s="3501"/>
      <c r="B3" s="3501"/>
      <c r="C3" s="3501"/>
      <c r="D3" s="3501"/>
      <c r="E3" s="3501"/>
      <c r="F3" s="3501"/>
      <c r="G3" s="3501"/>
      <c r="H3" s="295"/>
      <c r="I3" s="295"/>
      <c r="J3" s="296"/>
    </row>
    <row r="4" spans="1:10" s="293" customFormat="1" ht="21" customHeight="1" thickBot="1" x14ac:dyDescent="0.25">
      <c r="A4" s="842" t="s">
        <v>1139</v>
      </c>
      <c r="B4" s="527"/>
      <c r="C4" s="843"/>
      <c r="D4" s="742" t="s">
        <v>417</v>
      </c>
      <c r="E4" s="3502"/>
      <c r="F4" s="3503"/>
      <c r="G4" s="742" t="s">
        <v>418</v>
      </c>
      <c r="H4" s="295"/>
      <c r="I4" s="296"/>
      <c r="J4" s="294"/>
    </row>
    <row r="5" spans="1:10" s="293" customFormat="1" ht="4.5" customHeight="1" x14ac:dyDescent="0.2">
      <c r="A5" s="303"/>
      <c r="B5" s="303"/>
      <c r="C5" s="303"/>
      <c r="D5" s="383"/>
      <c r="E5" s="383"/>
      <c r="F5" s="331"/>
      <c r="G5" s="331"/>
      <c r="H5" s="295"/>
      <c r="I5" s="295"/>
      <c r="J5" s="296"/>
    </row>
    <row r="6" spans="1:10" s="293" customFormat="1" ht="21" customHeight="1" thickBot="1" x14ac:dyDescent="0.25">
      <c r="A6" s="296"/>
      <c r="B6" s="294" t="s">
        <v>985</v>
      </c>
      <c r="C6" s="294"/>
      <c r="D6" s="295"/>
      <c r="E6" s="294"/>
      <c r="F6" s="294"/>
      <c r="H6" s="295"/>
      <c r="I6" s="296"/>
      <c r="J6" s="294"/>
    </row>
    <row r="7" spans="1:10" s="348" customFormat="1" ht="15" customHeight="1" x14ac:dyDescent="0.2">
      <c r="A7" s="2553" t="s">
        <v>986</v>
      </c>
      <c r="B7" s="2595"/>
      <c r="C7" s="3413" t="s">
        <v>987</v>
      </c>
      <c r="D7" s="3413" t="s">
        <v>988</v>
      </c>
      <c r="E7" s="3413" t="s">
        <v>989</v>
      </c>
      <c r="F7" s="2699" t="s">
        <v>1143</v>
      </c>
      <c r="G7" s="3418" t="s">
        <v>693</v>
      </c>
      <c r="J7" s="294"/>
    </row>
    <row r="8" spans="1:10" s="348" customFormat="1" ht="15" customHeight="1" thickBot="1" x14ac:dyDescent="0.25">
      <c r="A8" s="3427"/>
      <c r="B8" s="3428"/>
      <c r="C8" s="3414"/>
      <c r="D8" s="3414"/>
      <c r="E8" s="3414"/>
      <c r="F8" s="3415"/>
      <c r="G8" s="3419"/>
      <c r="J8" s="294"/>
    </row>
    <row r="9" spans="1:10" s="348" customFormat="1" ht="16.5" customHeight="1" x14ac:dyDescent="0.2">
      <c r="A9" s="644" t="s">
        <v>990</v>
      </c>
      <c r="B9" s="645"/>
      <c r="C9" s="646"/>
      <c r="D9" s="647"/>
      <c r="E9" s="648"/>
      <c r="F9" s="649"/>
      <c r="G9" s="650"/>
      <c r="J9" s="294"/>
    </row>
    <row r="10" spans="1:10" s="348" customFormat="1" ht="16.5" customHeight="1" x14ac:dyDescent="0.2">
      <c r="A10" s="3399"/>
      <c r="B10" s="3405"/>
      <c r="C10" s="651"/>
      <c r="D10" s="652"/>
      <c r="E10" s="653"/>
      <c r="F10" s="906"/>
      <c r="G10" s="655"/>
      <c r="I10" s="348">
        <f>ROUNDDOWN(IF(COUNTIF($A10,"*フィルム*")+COUNTIF($A10,"*ﾌｨﾙﾑ*"),F10/2,F10),0)</f>
        <v>0</v>
      </c>
      <c r="J10" s="294"/>
    </row>
    <row r="11" spans="1:10" s="348" customFormat="1" ht="16.5" customHeight="1" x14ac:dyDescent="0.2">
      <c r="A11" s="3399"/>
      <c r="B11" s="3400"/>
      <c r="C11" s="651"/>
      <c r="D11" s="652"/>
      <c r="E11" s="653"/>
      <c r="F11" s="906"/>
      <c r="G11" s="655"/>
      <c r="I11" s="348">
        <f>ROUNDDOWN(IF(COUNTIF($A11,"*フィルム*")+COUNTIF($A11,"*ﾌｨﾙﾑ*"),F11/2,F11),0)</f>
        <v>0</v>
      </c>
      <c r="J11" s="294"/>
    </row>
    <row r="12" spans="1:10" s="348" customFormat="1" ht="16.5" customHeight="1" x14ac:dyDescent="0.2">
      <c r="A12" s="3399"/>
      <c r="B12" s="3400"/>
      <c r="C12" s="651"/>
      <c r="D12" s="652"/>
      <c r="E12" s="653"/>
      <c r="F12" s="906"/>
      <c r="G12" s="655"/>
      <c r="I12" s="348">
        <f>ROUNDDOWN(IF(COUNTIF($A12,"*フィルム*")+COUNTIF($A12,"*ﾌｨﾙﾑ*"),F12/2,F12),0)</f>
        <v>0</v>
      </c>
      <c r="J12" s="294"/>
    </row>
    <row r="13" spans="1:10" s="348" customFormat="1" ht="16.5" customHeight="1" thickBot="1" x14ac:dyDescent="0.25">
      <c r="A13" s="3401"/>
      <c r="B13" s="3402"/>
      <c r="C13" s="656"/>
      <c r="D13" s="657"/>
      <c r="E13" s="658"/>
      <c r="F13" s="907"/>
      <c r="G13" s="659"/>
      <c r="I13" s="348">
        <f>ROUNDDOWN(IF(COUNTIF($A13,"*フィルム*")+COUNTIF($A13,"*ﾌｨﾙﾑ*"),F13/2,F13),0)</f>
        <v>0</v>
      </c>
      <c r="J13" s="294"/>
    </row>
    <row r="14" spans="1:10" s="348" customFormat="1" ht="16.5" customHeight="1" thickTop="1" x14ac:dyDescent="0.2">
      <c r="A14" s="660"/>
      <c r="B14" s="661" t="s">
        <v>991</v>
      </c>
      <c r="C14" s="662"/>
      <c r="D14" s="662"/>
      <c r="E14" s="663"/>
      <c r="F14" s="664">
        <f>SUM(F10:F13)</f>
        <v>0</v>
      </c>
      <c r="G14" s="665"/>
      <c r="J14" s="294"/>
    </row>
    <row r="15" spans="1:10" s="348" customFormat="1" ht="16.5" customHeight="1" thickBot="1" x14ac:dyDescent="0.25">
      <c r="A15" s="666"/>
      <c r="B15" s="667" t="s">
        <v>992</v>
      </c>
      <c r="C15" s="668"/>
      <c r="D15" s="668"/>
      <c r="E15" s="669"/>
      <c r="F15" s="670">
        <f>SUM(I10:I13)</f>
        <v>0</v>
      </c>
      <c r="G15" s="671"/>
      <c r="J15" s="294"/>
    </row>
    <row r="16" spans="1:10" s="348" customFormat="1" ht="16.5" customHeight="1" x14ac:dyDescent="0.2">
      <c r="A16" s="672" t="s">
        <v>993</v>
      </c>
      <c r="B16" s="673"/>
      <c r="C16" s="674"/>
      <c r="D16" s="675"/>
      <c r="E16" s="676"/>
      <c r="F16" s="677"/>
      <c r="G16" s="678"/>
      <c r="J16" s="294"/>
    </row>
    <row r="17" spans="1:10" s="348" customFormat="1" ht="16.5" customHeight="1" x14ac:dyDescent="0.2">
      <c r="A17" s="3399" t="s">
        <v>998</v>
      </c>
      <c r="B17" s="3400"/>
      <c r="C17" s="651"/>
      <c r="D17" s="652"/>
      <c r="E17" s="653"/>
      <c r="F17" s="906"/>
      <c r="G17" s="655"/>
      <c r="J17" s="294"/>
    </row>
    <row r="18" spans="1:10" s="348" customFormat="1" ht="16.5" customHeight="1" x14ac:dyDescent="0.2">
      <c r="A18" s="3399"/>
      <c r="B18" s="3400"/>
      <c r="C18" s="651"/>
      <c r="D18" s="652"/>
      <c r="E18" s="653"/>
      <c r="F18" s="906"/>
      <c r="G18" s="655"/>
      <c r="J18" s="294"/>
    </row>
    <row r="19" spans="1:10" s="348" customFormat="1" ht="16.5" customHeight="1" x14ac:dyDescent="0.2">
      <c r="A19" s="3399"/>
      <c r="B19" s="3400"/>
      <c r="C19" s="651"/>
      <c r="D19" s="652"/>
      <c r="E19" s="653"/>
      <c r="F19" s="906"/>
      <c r="G19" s="655"/>
    </row>
    <row r="20" spans="1:10" s="348" customFormat="1" ht="16.5" customHeight="1" x14ac:dyDescent="0.2">
      <c r="A20" s="3403"/>
      <c r="B20" s="3404"/>
      <c r="C20" s="679"/>
      <c r="D20" s="680"/>
      <c r="E20" s="681"/>
      <c r="F20" s="908"/>
      <c r="G20" s="683"/>
    </row>
    <row r="21" spans="1:10" s="348" customFormat="1" ht="16.5" customHeight="1" x14ac:dyDescent="0.2">
      <c r="A21" s="3397" t="s">
        <v>999</v>
      </c>
      <c r="B21" s="3398"/>
      <c r="C21" s="684"/>
      <c r="D21" s="647"/>
      <c r="E21" s="648"/>
      <c r="F21" s="649"/>
      <c r="G21" s="650"/>
    </row>
    <row r="22" spans="1:10" s="348" customFormat="1" ht="16.5" customHeight="1" x14ac:dyDescent="0.2">
      <c r="A22" s="3399"/>
      <c r="B22" s="3400"/>
      <c r="C22" s="651"/>
      <c r="D22" s="652"/>
      <c r="E22" s="653"/>
      <c r="F22" s="906"/>
      <c r="G22" s="655"/>
    </row>
    <row r="23" spans="1:10" s="348" customFormat="1" ht="16.5" customHeight="1" x14ac:dyDescent="0.2">
      <c r="A23" s="3399"/>
      <c r="B23" s="3400"/>
      <c r="C23" s="651"/>
      <c r="D23" s="652"/>
      <c r="E23" s="653"/>
      <c r="F23" s="906"/>
      <c r="G23" s="655"/>
    </row>
    <row r="24" spans="1:10" s="348" customFormat="1" ht="16.5" customHeight="1" x14ac:dyDescent="0.2">
      <c r="A24" s="3403"/>
      <c r="B24" s="3404"/>
      <c r="C24" s="679"/>
      <c r="D24" s="680"/>
      <c r="E24" s="681"/>
      <c r="F24" s="908"/>
      <c r="G24" s="683"/>
    </row>
    <row r="25" spans="1:10" s="348" customFormat="1" ht="16.5" customHeight="1" x14ac:dyDescent="0.2">
      <c r="A25" s="3397" t="s">
        <v>994</v>
      </c>
      <c r="B25" s="3398"/>
      <c r="C25" s="686"/>
      <c r="D25" s="687"/>
      <c r="E25" s="688"/>
      <c r="F25" s="909"/>
      <c r="G25" s="689"/>
    </row>
    <row r="26" spans="1:10" s="348" customFormat="1" ht="16.5" customHeight="1" x14ac:dyDescent="0.2">
      <c r="A26" s="3399"/>
      <c r="B26" s="3400"/>
      <c r="C26" s="651"/>
      <c r="D26" s="652"/>
      <c r="E26" s="653"/>
      <c r="F26" s="906"/>
      <c r="G26" s="655"/>
    </row>
    <row r="27" spans="1:10" s="348" customFormat="1" ht="16.5" customHeight="1" x14ac:dyDescent="0.2">
      <c r="A27" s="3399"/>
      <c r="B27" s="3400"/>
      <c r="C27" s="651"/>
      <c r="D27" s="652"/>
      <c r="E27" s="653"/>
      <c r="F27" s="906"/>
      <c r="G27" s="655"/>
    </row>
    <row r="28" spans="1:10" s="348" customFormat="1" ht="16.5" customHeight="1" x14ac:dyDescent="0.2">
      <c r="A28" s="3403"/>
      <c r="B28" s="3404"/>
      <c r="C28" s="679"/>
      <c r="D28" s="680"/>
      <c r="E28" s="681"/>
      <c r="F28" s="908"/>
      <c r="G28" s="683"/>
    </row>
    <row r="29" spans="1:10" s="348" customFormat="1" ht="16.5" customHeight="1" x14ac:dyDescent="0.2">
      <c r="A29" s="3397" t="s">
        <v>995</v>
      </c>
      <c r="B29" s="3398"/>
      <c r="C29" s="684"/>
      <c r="D29" s="647"/>
      <c r="E29" s="648"/>
      <c r="F29" s="649"/>
      <c r="G29" s="650"/>
    </row>
    <row r="30" spans="1:10" s="348" customFormat="1" ht="16.5" customHeight="1" x14ac:dyDescent="0.2">
      <c r="A30" s="3399"/>
      <c r="B30" s="3400"/>
      <c r="C30" s="651"/>
      <c r="D30" s="652"/>
      <c r="E30" s="653"/>
      <c r="F30" s="906"/>
      <c r="G30" s="655"/>
    </row>
    <row r="31" spans="1:10" s="348" customFormat="1" ht="16.5" customHeight="1" x14ac:dyDescent="0.2">
      <c r="A31" s="3399"/>
      <c r="B31" s="3400"/>
      <c r="C31" s="651"/>
      <c r="D31" s="652"/>
      <c r="E31" s="653"/>
      <c r="F31" s="906"/>
      <c r="G31" s="655"/>
    </row>
    <row r="32" spans="1:10" s="348" customFormat="1" ht="16.5" customHeight="1" thickBot="1" x14ac:dyDescent="0.25">
      <c r="A32" s="3401"/>
      <c r="B32" s="3402"/>
      <c r="C32" s="651"/>
      <c r="D32" s="652"/>
      <c r="E32" s="653"/>
      <c r="F32" s="906"/>
      <c r="G32" s="655"/>
    </row>
    <row r="33" spans="1:7" s="348" customFormat="1" ht="16.5" customHeight="1" thickTop="1" thickBot="1" x14ac:dyDescent="0.25">
      <c r="A33" s="690"/>
      <c r="B33" s="691" t="s">
        <v>996</v>
      </c>
      <c r="C33" s="692"/>
      <c r="D33" s="692"/>
      <c r="E33" s="693"/>
      <c r="F33" s="694">
        <f>SUM(F17:F32)</f>
        <v>0</v>
      </c>
      <c r="G33" s="695"/>
    </row>
    <row r="34" spans="1:7" s="348" customFormat="1" ht="16.5" customHeight="1" x14ac:dyDescent="0.2">
      <c r="A34" s="696" t="s">
        <v>997</v>
      </c>
      <c r="B34" s="697"/>
      <c r="C34" s="698"/>
      <c r="D34" s="675"/>
      <c r="E34" s="676"/>
      <c r="F34" s="677"/>
      <c r="G34" s="678"/>
    </row>
    <row r="35" spans="1:7" s="348" customFormat="1" ht="16.5" customHeight="1" x14ac:dyDescent="0.2">
      <c r="A35" s="3399" t="s">
        <v>998</v>
      </c>
      <c r="B35" s="3400"/>
      <c r="C35" s="651"/>
      <c r="D35" s="652"/>
      <c r="E35" s="653"/>
      <c r="F35" s="906"/>
      <c r="G35" s="655"/>
    </row>
    <row r="36" spans="1:7" s="348" customFormat="1" ht="16.5" customHeight="1" x14ac:dyDescent="0.2">
      <c r="A36" s="3399"/>
      <c r="B36" s="3400"/>
      <c r="C36" s="651"/>
      <c r="D36" s="652"/>
      <c r="E36" s="653"/>
      <c r="F36" s="906"/>
      <c r="G36" s="655"/>
    </row>
    <row r="37" spans="1:7" s="348" customFormat="1" ht="16.5" customHeight="1" x14ac:dyDescent="0.2">
      <c r="A37" s="3399"/>
      <c r="B37" s="3400"/>
      <c r="C37" s="651"/>
      <c r="D37" s="652"/>
      <c r="E37" s="653"/>
      <c r="F37" s="906"/>
      <c r="G37" s="655"/>
    </row>
    <row r="38" spans="1:7" s="348" customFormat="1" ht="16.5" customHeight="1" x14ac:dyDescent="0.2">
      <c r="A38" s="3399"/>
      <c r="B38" s="3400"/>
      <c r="C38" s="651"/>
      <c r="D38" s="652"/>
      <c r="E38" s="653"/>
      <c r="F38" s="906"/>
      <c r="G38" s="655"/>
    </row>
    <row r="39" spans="1:7" s="348" customFormat="1" ht="16.5" customHeight="1" x14ac:dyDescent="0.2">
      <c r="A39" s="3403"/>
      <c r="B39" s="3404"/>
      <c r="C39" s="679"/>
      <c r="D39" s="680"/>
      <c r="E39" s="681"/>
      <c r="F39" s="908"/>
      <c r="G39" s="683"/>
    </row>
    <row r="40" spans="1:7" s="348" customFormat="1" ht="16.5" customHeight="1" x14ac:dyDescent="0.2">
      <c r="A40" s="3397" t="s">
        <v>999</v>
      </c>
      <c r="B40" s="3398"/>
      <c r="C40" s="686"/>
      <c r="D40" s="687"/>
      <c r="E40" s="688"/>
      <c r="F40" s="909"/>
      <c r="G40" s="689"/>
    </row>
    <row r="41" spans="1:7" s="348" customFormat="1" ht="16.5" customHeight="1" x14ac:dyDescent="0.2">
      <c r="A41" s="3399"/>
      <c r="B41" s="3400"/>
      <c r="C41" s="651"/>
      <c r="D41" s="652"/>
      <c r="E41" s="653"/>
      <c r="F41" s="906"/>
      <c r="G41" s="655"/>
    </row>
    <row r="42" spans="1:7" s="348" customFormat="1" ht="16.5" customHeight="1" x14ac:dyDescent="0.2">
      <c r="A42" s="3399"/>
      <c r="B42" s="3400"/>
      <c r="C42" s="651"/>
      <c r="D42" s="652"/>
      <c r="E42" s="653"/>
      <c r="F42" s="906"/>
      <c r="G42" s="655"/>
    </row>
    <row r="43" spans="1:7" s="348" customFormat="1" ht="16.5" customHeight="1" x14ac:dyDescent="0.2">
      <c r="A43" s="3399"/>
      <c r="B43" s="3400"/>
      <c r="C43" s="651"/>
      <c r="D43" s="652"/>
      <c r="E43" s="653"/>
      <c r="F43" s="906"/>
      <c r="G43" s="655"/>
    </row>
    <row r="44" spans="1:7" s="348" customFormat="1" ht="16.5" customHeight="1" x14ac:dyDescent="0.2">
      <c r="A44" s="3403"/>
      <c r="B44" s="3404"/>
      <c r="C44" s="679"/>
      <c r="D44" s="680"/>
      <c r="E44" s="681"/>
      <c r="F44" s="908"/>
      <c r="G44" s="683"/>
    </row>
    <row r="45" spans="1:7" s="348" customFormat="1" ht="16.5" customHeight="1" x14ac:dyDescent="0.2">
      <c r="A45" s="3397" t="s">
        <v>994</v>
      </c>
      <c r="B45" s="3398"/>
      <c r="C45" s="686"/>
      <c r="D45" s="687"/>
      <c r="E45" s="688"/>
      <c r="F45" s="909"/>
      <c r="G45" s="689"/>
    </row>
    <row r="46" spans="1:7" s="348" customFormat="1" ht="16.5" customHeight="1" x14ac:dyDescent="0.2">
      <c r="A46" s="3399"/>
      <c r="B46" s="3400"/>
      <c r="C46" s="651"/>
      <c r="D46" s="652"/>
      <c r="E46" s="653"/>
      <c r="F46" s="906"/>
      <c r="G46" s="655"/>
    </row>
    <row r="47" spans="1:7" s="348" customFormat="1" ht="16.5" customHeight="1" x14ac:dyDescent="0.2">
      <c r="A47" s="3399"/>
      <c r="B47" s="3400"/>
      <c r="C47" s="651"/>
      <c r="D47" s="652"/>
      <c r="E47" s="653"/>
      <c r="F47" s="906"/>
      <c r="G47" s="655"/>
    </row>
    <row r="48" spans="1:7" s="348" customFormat="1" ht="16.5" customHeight="1" x14ac:dyDescent="0.2">
      <c r="A48" s="3399"/>
      <c r="B48" s="3400"/>
      <c r="C48" s="651"/>
      <c r="D48" s="652"/>
      <c r="E48" s="653"/>
      <c r="F48" s="906"/>
      <c r="G48" s="655"/>
    </row>
    <row r="49" spans="1:7" s="348" customFormat="1" ht="16.5" customHeight="1" x14ac:dyDescent="0.2">
      <c r="A49" s="3403"/>
      <c r="B49" s="3404"/>
      <c r="C49" s="679"/>
      <c r="D49" s="680"/>
      <c r="E49" s="681"/>
      <c r="F49" s="908"/>
      <c r="G49" s="683"/>
    </row>
    <row r="50" spans="1:7" s="348" customFormat="1" ht="16.5" customHeight="1" x14ac:dyDescent="0.2">
      <c r="A50" s="3397" t="s">
        <v>995</v>
      </c>
      <c r="B50" s="3398"/>
      <c r="C50" s="684"/>
      <c r="D50" s="647"/>
      <c r="E50" s="648"/>
      <c r="F50" s="649"/>
      <c r="G50" s="650"/>
    </row>
    <row r="51" spans="1:7" s="348" customFormat="1" ht="16.5" customHeight="1" x14ac:dyDescent="0.2">
      <c r="A51" s="3399"/>
      <c r="B51" s="3400"/>
      <c r="C51" s="651"/>
      <c r="D51" s="652"/>
      <c r="E51" s="653"/>
      <c r="F51" s="906"/>
      <c r="G51" s="655"/>
    </row>
    <row r="52" spans="1:7" s="348" customFormat="1" ht="16.5" customHeight="1" x14ac:dyDescent="0.2">
      <c r="A52" s="3399"/>
      <c r="B52" s="3400"/>
      <c r="C52" s="651"/>
      <c r="D52" s="652"/>
      <c r="E52" s="653"/>
      <c r="F52" s="906"/>
      <c r="G52" s="655"/>
    </row>
    <row r="53" spans="1:7" s="348" customFormat="1" ht="16.5" customHeight="1" x14ac:dyDescent="0.2">
      <c r="A53" s="3399"/>
      <c r="B53" s="3400"/>
      <c r="C53" s="651"/>
      <c r="D53" s="652"/>
      <c r="E53" s="653"/>
      <c r="F53" s="906"/>
      <c r="G53" s="655"/>
    </row>
    <row r="54" spans="1:7" s="348" customFormat="1" ht="16.5" customHeight="1" thickBot="1" x14ac:dyDescent="0.25">
      <c r="A54" s="3401"/>
      <c r="B54" s="3402"/>
      <c r="C54" s="651"/>
      <c r="D54" s="652"/>
      <c r="E54" s="653"/>
      <c r="F54" s="906"/>
      <c r="G54" s="699"/>
    </row>
    <row r="55" spans="1:7" s="348" customFormat="1" ht="16.5" customHeight="1" thickTop="1" thickBot="1" x14ac:dyDescent="0.25">
      <c r="A55" s="690"/>
      <c r="B55" s="691" t="s">
        <v>1000</v>
      </c>
      <c r="C55" s="692"/>
      <c r="D55" s="692"/>
      <c r="E55" s="693"/>
      <c r="F55" s="700">
        <f>SUM(F35:F54)</f>
        <v>0</v>
      </c>
      <c r="G55" s="701"/>
    </row>
    <row r="56" spans="1:7" s="348" customFormat="1" ht="4.5" customHeight="1" thickBot="1" x14ac:dyDescent="0.25">
      <c r="A56" s="297"/>
      <c r="B56" s="297"/>
      <c r="C56" s="297"/>
      <c r="D56" s="378"/>
      <c r="E56" s="378"/>
      <c r="F56" s="390"/>
      <c r="G56" s="378"/>
    </row>
    <row r="57" spans="1:7" s="348" customFormat="1" ht="16.5" customHeight="1" thickBot="1" x14ac:dyDescent="0.25">
      <c r="A57" s="910" t="s">
        <v>1144</v>
      </c>
      <c r="B57" s="911"/>
      <c r="C57" s="911"/>
      <c r="D57" s="305"/>
      <c r="E57" s="3498" t="s">
        <v>1145</v>
      </c>
      <c r="F57" s="3498"/>
      <c r="G57" s="912">
        <f>F14+F33+F55</f>
        <v>0</v>
      </c>
    </row>
    <row r="58" spans="1:7" s="348" customFormat="1" ht="4.5" customHeight="1" thickBot="1" x14ac:dyDescent="0.25">
      <c r="A58" s="297"/>
      <c r="B58" s="297"/>
      <c r="C58" s="297"/>
      <c r="D58" s="378"/>
      <c r="E58" s="378"/>
      <c r="F58" s="390"/>
      <c r="G58" s="378"/>
    </row>
    <row r="59" spans="1:7" s="348" customFormat="1" ht="16.5" customHeight="1" thickBot="1" x14ac:dyDescent="0.25">
      <c r="A59" s="910" t="s">
        <v>1146</v>
      </c>
      <c r="B59" s="911"/>
      <c r="C59" s="911"/>
      <c r="D59" s="305"/>
      <c r="E59" s="3498" t="s">
        <v>1147</v>
      </c>
      <c r="F59" s="3498"/>
      <c r="G59" s="912">
        <f>F15+F33+F55</f>
        <v>0</v>
      </c>
    </row>
    <row r="60" spans="1:7" s="348" customFormat="1" ht="13.5" customHeight="1" x14ac:dyDescent="0.2">
      <c r="B60" s="599"/>
      <c r="D60" s="703"/>
      <c r="E60" s="703"/>
      <c r="F60" s="297"/>
      <c r="G60" s="704"/>
    </row>
    <row r="61" spans="1:7" ht="13.5" customHeight="1" x14ac:dyDescent="0.2">
      <c r="B61" s="599"/>
    </row>
  </sheetData>
  <sheetProtection selectLockedCells="1"/>
  <protectedRanges>
    <protectedRange password="CC0B" sqref="F10:F13 F35:F54 F17:F32" name="範囲1"/>
  </protectedRanges>
  <dataConsolidate/>
  <mergeCells count="52">
    <mergeCell ref="A1:B1"/>
    <mergeCell ref="A2:G2"/>
    <mergeCell ref="A3:G3"/>
    <mergeCell ref="E4:F4"/>
    <mergeCell ref="A7:B8"/>
    <mergeCell ref="C7:C8"/>
    <mergeCell ref="D7:D8"/>
    <mergeCell ref="E7:E8"/>
    <mergeCell ref="F7:F8"/>
    <mergeCell ref="G7:G8"/>
    <mergeCell ref="A10:B10"/>
    <mergeCell ref="A11:B11"/>
    <mergeCell ref="A12:B12"/>
    <mergeCell ref="A13:B13"/>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E57:F57"/>
    <mergeCell ref="E59:F59"/>
    <mergeCell ref="A50:B50"/>
    <mergeCell ref="A51:B51"/>
    <mergeCell ref="A52:B52"/>
    <mergeCell ref="A53:B53"/>
    <mergeCell ref="A54:B54"/>
  </mergeCells>
  <phoneticPr fontId="2"/>
  <printOptions horizontalCentered="1"/>
  <pageMargins left="0.78740157480314965" right="0.39370078740157483" top="0.59055118110236227" bottom="0.59055118110236227" header="0" footer="0"/>
  <pageSetup paperSize="9" scale="81"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9FF99"/>
  </sheetPr>
  <dimension ref="A1:H45"/>
  <sheetViews>
    <sheetView showGridLines="0" view="pageBreakPreview" zoomScaleNormal="100" zoomScaleSheetLayoutView="100" workbookViewId="0">
      <selection sqref="A1:B1"/>
    </sheetView>
  </sheetViews>
  <sheetFormatPr defaultColWidth="9.59765625" defaultRowHeight="13" x14ac:dyDescent="0.2"/>
  <cols>
    <col min="1" max="1" width="2.59765625" style="303" customWidth="1"/>
    <col min="2" max="2" width="17.8984375" style="303" customWidth="1"/>
    <col min="3" max="3" width="28" style="303" customWidth="1"/>
    <col min="4" max="5" width="11.09765625" style="383" customWidth="1"/>
    <col min="6" max="6" width="19.09765625" style="331" customWidth="1"/>
    <col min="7" max="7" width="20.8984375" style="331" customWidth="1"/>
    <col min="8" max="16384" width="9.59765625" style="303"/>
  </cols>
  <sheetData>
    <row r="1" spans="1:8" ht="21" customHeight="1" thickBot="1" x14ac:dyDescent="0.25">
      <c r="A1" s="3499" t="s">
        <v>1044</v>
      </c>
      <c r="B1" s="3500"/>
      <c r="G1" s="295" t="s">
        <v>1003</v>
      </c>
    </row>
    <row r="2" spans="1:8" s="293" customFormat="1" ht="36" customHeight="1" x14ac:dyDescent="0.2">
      <c r="A2" s="3507" t="s">
        <v>1148</v>
      </c>
      <c r="B2" s="3507"/>
      <c r="C2" s="3507"/>
      <c r="D2" s="3507"/>
      <c r="E2" s="3507"/>
      <c r="F2" s="3507"/>
      <c r="G2" s="3507"/>
      <c r="H2" s="295"/>
    </row>
    <row r="3" spans="1:8" s="293" customFormat="1" ht="4.5" customHeight="1" thickBot="1" x14ac:dyDescent="0.25">
      <c r="A3" s="3501"/>
      <c r="B3" s="3501"/>
      <c r="C3" s="3501"/>
      <c r="D3" s="3501"/>
      <c r="E3" s="3501"/>
      <c r="F3" s="3501"/>
      <c r="G3" s="3501"/>
      <c r="H3" s="295"/>
    </row>
    <row r="4" spans="1:8" s="293" customFormat="1" ht="21" customHeight="1" thickBot="1" x14ac:dyDescent="0.25">
      <c r="A4" s="842" t="s">
        <v>1108</v>
      </c>
      <c r="B4" s="527"/>
      <c r="C4" s="843"/>
      <c r="D4" s="742" t="s">
        <v>417</v>
      </c>
      <c r="E4" s="3502"/>
      <c r="F4" s="3503"/>
      <c r="G4" s="845" t="s">
        <v>418</v>
      </c>
      <c r="H4" s="295"/>
    </row>
    <row r="5" spans="1:8" s="293" customFormat="1" ht="4.5" customHeight="1" x14ac:dyDescent="0.2">
      <c r="A5" s="303"/>
      <c r="B5" s="303"/>
      <c r="C5" s="303"/>
      <c r="D5" s="383"/>
      <c r="E5" s="383"/>
      <c r="F5" s="331"/>
      <c r="G5" s="331"/>
      <c r="H5" s="295"/>
    </row>
    <row r="6" spans="1:8" s="293" customFormat="1" ht="21" customHeight="1" thickBot="1" x14ac:dyDescent="0.25">
      <c r="A6" s="303"/>
      <c r="B6" s="527" t="s">
        <v>1004</v>
      </c>
      <c r="C6" s="303"/>
      <c r="D6" s="383"/>
      <c r="E6" s="383"/>
      <c r="F6" s="331"/>
      <c r="G6" s="331"/>
      <c r="H6" s="295"/>
    </row>
    <row r="7" spans="1:8" s="348" customFormat="1" ht="15" customHeight="1" x14ac:dyDescent="0.2">
      <c r="A7" s="2553" t="s">
        <v>986</v>
      </c>
      <c r="B7" s="2595"/>
      <c r="C7" s="3413" t="s">
        <v>987</v>
      </c>
      <c r="D7" s="3413" t="s">
        <v>988</v>
      </c>
      <c r="E7" s="3413" t="s">
        <v>989</v>
      </c>
      <c r="F7" s="2699" t="s">
        <v>1048</v>
      </c>
      <c r="G7" s="3418" t="s">
        <v>693</v>
      </c>
    </row>
    <row r="8" spans="1:8" s="348" customFormat="1" ht="15" customHeight="1" thickBot="1" x14ac:dyDescent="0.25">
      <c r="A8" s="3427"/>
      <c r="B8" s="3428"/>
      <c r="C8" s="3414"/>
      <c r="D8" s="3414"/>
      <c r="E8" s="3414"/>
      <c r="F8" s="3414"/>
      <c r="G8" s="3419"/>
    </row>
    <row r="9" spans="1:8" s="348" customFormat="1" ht="16.5" customHeight="1" x14ac:dyDescent="0.2">
      <c r="A9" s="705" t="s">
        <v>1005</v>
      </c>
      <c r="B9" s="706"/>
      <c r="C9" s="707"/>
      <c r="D9" s="406"/>
      <c r="E9" s="406"/>
      <c r="F9" s="709"/>
      <c r="G9" s="913"/>
    </row>
    <row r="10" spans="1:8" s="348" customFormat="1" ht="16.5" customHeight="1" x14ac:dyDescent="0.2">
      <c r="A10" s="3420"/>
      <c r="B10" s="3421"/>
      <c r="C10" s="651"/>
      <c r="D10" s="652"/>
      <c r="E10" s="653"/>
      <c r="F10" s="906"/>
      <c r="G10" s="655"/>
    </row>
    <row r="11" spans="1:8" s="348" customFormat="1" ht="16.5" customHeight="1" x14ac:dyDescent="0.2">
      <c r="A11" s="3420"/>
      <c r="B11" s="3421"/>
      <c r="C11" s="651"/>
      <c r="D11" s="652"/>
      <c r="E11" s="653"/>
      <c r="F11" s="906"/>
      <c r="G11" s="655"/>
    </row>
    <row r="12" spans="1:8" s="348" customFormat="1" ht="16.5" customHeight="1" x14ac:dyDescent="0.2">
      <c r="A12" s="3420"/>
      <c r="B12" s="3421"/>
      <c r="C12" s="651"/>
      <c r="D12" s="652"/>
      <c r="E12" s="653"/>
      <c r="F12" s="906"/>
      <c r="G12" s="655"/>
    </row>
    <row r="13" spans="1:8" s="348" customFormat="1" ht="16.5" customHeight="1" x14ac:dyDescent="0.2">
      <c r="A13" s="3420"/>
      <c r="B13" s="3421"/>
      <c r="C13" s="651"/>
      <c r="D13" s="652"/>
      <c r="E13" s="653"/>
      <c r="F13" s="906"/>
      <c r="G13" s="655"/>
    </row>
    <row r="14" spans="1:8" s="348" customFormat="1" ht="16.5" customHeight="1" x14ac:dyDescent="0.2">
      <c r="A14" s="3420"/>
      <c r="B14" s="3421"/>
      <c r="C14" s="651"/>
      <c r="D14" s="652"/>
      <c r="E14" s="653"/>
      <c r="F14" s="906"/>
      <c r="G14" s="655"/>
    </row>
    <row r="15" spans="1:8" s="348" customFormat="1" ht="16.5" customHeight="1" x14ac:dyDescent="0.2">
      <c r="A15" s="3420"/>
      <c r="B15" s="3421"/>
      <c r="C15" s="651"/>
      <c r="D15" s="652"/>
      <c r="E15" s="653"/>
      <c r="F15" s="906"/>
      <c r="G15" s="655"/>
    </row>
    <row r="16" spans="1:8" s="348" customFormat="1" ht="16.5" customHeight="1" x14ac:dyDescent="0.2">
      <c r="A16" s="3420"/>
      <c r="B16" s="3421"/>
      <c r="C16" s="651"/>
      <c r="D16" s="652"/>
      <c r="E16" s="653"/>
      <c r="F16" s="906"/>
      <c r="G16" s="655"/>
    </row>
    <row r="17" spans="1:7" s="348" customFormat="1" ht="16.5" customHeight="1" thickBot="1" x14ac:dyDescent="0.25">
      <c r="A17" s="3422"/>
      <c r="B17" s="3423"/>
      <c r="C17" s="651"/>
      <c r="D17" s="652"/>
      <c r="E17" s="653"/>
      <c r="F17" s="906"/>
      <c r="G17" s="655"/>
    </row>
    <row r="18" spans="1:7" s="348" customFormat="1" ht="16.5" customHeight="1" thickTop="1" thickBot="1" x14ac:dyDescent="0.25">
      <c r="A18" s="690"/>
      <c r="B18" s="691" t="s">
        <v>1006</v>
      </c>
      <c r="C18" s="692"/>
      <c r="D18" s="692"/>
      <c r="E18" s="693"/>
      <c r="F18" s="694">
        <f>SUM(F10:F17)</f>
        <v>0</v>
      </c>
      <c r="G18" s="695"/>
    </row>
    <row r="19" spans="1:7" s="348" customFormat="1" ht="16.5" customHeight="1" x14ac:dyDescent="0.2">
      <c r="A19" s="696" t="s">
        <v>1007</v>
      </c>
      <c r="B19" s="697"/>
      <c r="C19" s="698"/>
      <c r="D19" s="676"/>
      <c r="E19" s="676"/>
      <c r="F19" s="677"/>
      <c r="G19" s="914"/>
    </row>
    <row r="20" spans="1:7" s="348" customFormat="1" ht="16.5" customHeight="1" x14ac:dyDescent="0.2">
      <c r="A20" s="3420"/>
      <c r="B20" s="3421"/>
      <c r="C20" s="651"/>
      <c r="D20" s="652"/>
      <c r="E20" s="653"/>
      <c r="F20" s="906"/>
      <c r="G20" s="655"/>
    </row>
    <row r="21" spans="1:7" s="348" customFormat="1" ht="16.5" customHeight="1" x14ac:dyDescent="0.2">
      <c r="A21" s="3420"/>
      <c r="B21" s="3421"/>
      <c r="C21" s="651"/>
      <c r="D21" s="652"/>
      <c r="E21" s="653"/>
      <c r="F21" s="906"/>
      <c r="G21" s="655"/>
    </row>
    <row r="22" spans="1:7" s="348" customFormat="1" ht="16.5" customHeight="1" x14ac:dyDescent="0.2">
      <c r="A22" s="3420"/>
      <c r="B22" s="3421"/>
      <c r="C22" s="651"/>
      <c r="D22" s="652"/>
      <c r="E22" s="653"/>
      <c r="F22" s="906"/>
      <c r="G22" s="655"/>
    </row>
    <row r="23" spans="1:7" s="348" customFormat="1" ht="16.5" customHeight="1" x14ac:dyDescent="0.2">
      <c r="A23" s="3420"/>
      <c r="B23" s="3421"/>
      <c r="C23" s="651"/>
      <c r="D23" s="652"/>
      <c r="E23" s="653"/>
      <c r="F23" s="906"/>
      <c r="G23" s="655"/>
    </row>
    <row r="24" spans="1:7" s="348" customFormat="1" ht="16.5" customHeight="1" x14ac:dyDescent="0.2">
      <c r="A24" s="3420"/>
      <c r="B24" s="3421"/>
      <c r="C24" s="651"/>
      <c r="D24" s="652"/>
      <c r="E24" s="653"/>
      <c r="F24" s="906"/>
      <c r="G24" s="655"/>
    </row>
    <row r="25" spans="1:7" s="348" customFormat="1" ht="16.5" customHeight="1" x14ac:dyDescent="0.2">
      <c r="A25" s="3420"/>
      <c r="B25" s="3421"/>
      <c r="C25" s="651"/>
      <c r="D25" s="652"/>
      <c r="E25" s="653"/>
      <c r="F25" s="906"/>
      <c r="G25" s="655"/>
    </row>
    <row r="26" spans="1:7" s="348" customFormat="1" ht="16.5" customHeight="1" x14ac:dyDescent="0.2">
      <c r="A26" s="3420"/>
      <c r="B26" s="3421"/>
      <c r="C26" s="651"/>
      <c r="D26" s="652"/>
      <c r="E26" s="653"/>
      <c r="F26" s="906"/>
      <c r="G26" s="655"/>
    </row>
    <row r="27" spans="1:7" s="348" customFormat="1" ht="16.5" customHeight="1" thickBot="1" x14ac:dyDescent="0.25">
      <c r="A27" s="3422"/>
      <c r="B27" s="3423"/>
      <c r="C27" s="651"/>
      <c r="D27" s="652"/>
      <c r="E27" s="653"/>
      <c r="F27" s="906"/>
      <c r="G27" s="655"/>
    </row>
    <row r="28" spans="1:7" s="348" customFormat="1" ht="16.5" customHeight="1" thickTop="1" thickBot="1" x14ac:dyDescent="0.25">
      <c r="A28" s="690"/>
      <c r="B28" s="691" t="s">
        <v>1008</v>
      </c>
      <c r="C28" s="692"/>
      <c r="D28" s="692"/>
      <c r="E28" s="693"/>
      <c r="F28" s="694">
        <f>SUM(F20:F27)</f>
        <v>0</v>
      </c>
      <c r="G28" s="695"/>
    </row>
    <row r="29" spans="1:7" s="348" customFormat="1" ht="16.5" customHeight="1" thickBot="1" x14ac:dyDescent="0.25">
      <c r="A29" s="3504" t="s">
        <v>1009</v>
      </c>
      <c r="B29" s="3505"/>
      <c r="C29" s="3505"/>
      <c r="D29" s="3505"/>
      <c r="E29" s="3506"/>
      <c r="F29" s="711">
        <f>F18+F28</f>
        <v>0</v>
      </c>
      <c r="G29" s="712"/>
    </row>
    <row r="30" spans="1:7" s="348" customFormat="1" ht="22.5" customHeight="1" x14ac:dyDescent="0.2">
      <c r="A30" s="297"/>
      <c r="B30" s="297"/>
      <c r="C30" s="297"/>
      <c r="D30" s="378"/>
      <c r="E30" s="378"/>
      <c r="F30" s="390"/>
      <c r="G30" s="297"/>
    </row>
    <row r="31" spans="1:7" s="348" customFormat="1" ht="22.5" customHeight="1" thickBot="1" x14ac:dyDescent="0.25">
      <c r="A31" s="713"/>
      <c r="B31" s="714" t="s">
        <v>1010</v>
      </c>
      <c r="C31" s="713"/>
      <c r="D31" s="713"/>
      <c r="E31" s="713"/>
      <c r="F31" s="713"/>
      <c r="G31" s="713"/>
    </row>
    <row r="32" spans="1:7" s="348" customFormat="1" ht="15" customHeight="1" x14ac:dyDescent="0.2">
      <c r="A32" s="2553" t="s">
        <v>901</v>
      </c>
      <c r="B32" s="2595"/>
      <c r="C32" s="3413" t="s">
        <v>987</v>
      </c>
      <c r="D32" s="3413" t="s">
        <v>988</v>
      </c>
      <c r="E32" s="3413" t="s">
        <v>989</v>
      </c>
      <c r="F32" s="2699" t="s">
        <v>1048</v>
      </c>
      <c r="G32" s="3418" t="s">
        <v>693</v>
      </c>
    </row>
    <row r="33" spans="1:7" s="348" customFormat="1" ht="15" customHeight="1" thickBot="1" x14ac:dyDescent="0.25">
      <c r="A33" s="3427"/>
      <c r="B33" s="3428"/>
      <c r="C33" s="3414"/>
      <c r="D33" s="3414"/>
      <c r="E33" s="3414"/>
      <c r="F33" s="3414"/>
      <c r="G33" s="3419"/>
    </row>
    <row r="34" spans="1:7" s="348" customFormat="1" ht="16.5" customHeight="1" x14ac:dyDescent="0.2">
      <c r="A34" s="629" t="s">
        <v>1011</v>
      </c>
      <c r="B34" s="297"/>
      <c r="C34" s="708"/>
      <c r="D34" s="406"/>
      <c r="E34" s="406"/>
      <c r="F34" s="709"/>
      <c r="G34" s="913"/>
    </row>
    <row r="35" spans="1:7" s="348" customFormat="1" ht="16.5" customHeight="1" x14ac:dyDescent="0.2">
      <c r="A35" s="3420"/>
      <c r="B35" s="3421"/>
      <c r="C35" s="651"/>
      <c r="D35" s="652"/>
      <c r="E35" s="653"/>
      <c r="F35" s="906"/>
      <c r="G35" s="655"/>
    </row>
    <row r="36" spans="1:7" s="348" customFormat="1" ht="16.5" customHeight="1" x14ac:dyDescent="0.2">
      <c r="A36" s="3420"/>
      <c r="B36" s="3421"/>
      <c r="C36" s="651"/>
      <c r="D36" s="652"/>
      <c r="E36" s="653"/>
      <c r="F36" s="906"/>
      <c r="G36" s="655"/>
    </row>
    <row r="37" spans="1:7" s="348" customFormat="1" ht="16.5" customHeight="1" x14ac:dyDescent="0.2">
      <c r="A37" s="3420"/>
      <c r="B37" s="3421"/>
      <c r="C37" s="651"/>
      <c r="D37" s="652"/>
      <c r="E37" s="653"/>
      <c r="F37" s="906"/>
      <c r="G37" s="655"/>
    </row>
    <row r="38" spans="1:7" s="348" customFormat="1" ht="16.5" customHeight="1" thickBot="1" x14ac:dyDescent="0.25">
      <c r="A38" s="3422"/>
      <c r="B38" s="3423"/>
      <c r="C38" s="651"/>
      <c r="D38" s="652"/>
      <c r="E38" s="653"/>
      <c r="F38" s="906"/>
      <c r="G38" s="655"/>
    </row>
    <row r="39" spans="1:7" s="348" customFormat="1" ht="16.5" customHeight="1" thickTop="1" thickBot="1" x14ac:dyDescent="0.25">
      <c r="A39" s="690"/>
      <c r="B39" s="691" t="s">
        <v>1012</v>
      </c>
      <c r="C39" s="692"/>
      <c r="D39" s="692"/>
      <c r="E39" s="693"/>
      <c r="F39" s="694">
        <f>SUM(F35:F38)</f>
        <v>0</v>
      </c>
      <c r="G39" s="695"/>
    </row>
    <row r="40" spans="1:7" ht="4.5" customHeight="1" x14ac:dyDescent="0.2"/>
    <row r="41" spans="1:7" ht="16.5" customHeight="1" x14ac:dyDescent="0.2">
      <c r="G41" s="915"/>
    </row>
    <row r="42" spans="1:7" ht="16.5" customHeight="1" x14ac:dyDescent="0.2">
      <c r="A42" s="348" t="s">
        <v>1013</v>
      </c>
      <c r="B42" s="348" t="s">
        <v>1014</v>
      </c>
      <c r="C42" s="348"/>
    </row>
    <row r="43" spans="1:7" ht="16.5" customHeight="1" x14ac:dyDescent="0.2">
      <c r="A43" s="348"/>
      <c r="B43" s="348" t="s">
        <v>1015</v>
      </c>
      <c r="C43" s="348"/>
    </row>
    <row r="44" spans="1:7" ht="16.5" customHeight="1" x14ac:dyDescent="0.2">
      <c r="A44" s="348"/>
      <c r="B44" s="348" t="s">
        <v>1016</v>
      </c>
      <c r="C44" s="348"/>
    </row>
    <row r="45" spans="1:7" ht="16.5" customHeight="1" x14ac:dyDescent="0.2">
      <c r="A45" s="599"/>
      <c r="B45" s="599"/>
      <c r="C45" s="348"/>
    </row>
  </sheetData>
  <sheetProtection selectLockedCells="1"/>
  <protectedRanges>
    <protectedRange password="CC0B" sqref="F10:F17" name="範囲1"/>
    <protectedRange password="CC0B" sqref="F20:F27" name="範囲1_1"/>
    <protectedRange password="CC0B" sqref="F35:F38" name="範囲1_2"/>
  </protectedRanges>
  <mergeCells count="37">
    <mergeCell ref="A35:B35"/>
    <mergeCell ref="A36:B36"/>
    <mergeCell ref="A37:B37"/>
    <mergeCell ref="A38:B38"/>
    <mergeCell ref="A1:B1"/>
    <mergeCell ref="A2:G2"/>
    <mergeCell ref="A3:G3"/>
    <mergeCell ref="E4:F4"/>
    <mergeCell ref="A7:B8"/>
    <mergeCell ref="C7:C8"/>
    <mergeCell ref="A22:B22"/>
    <mergeCell ref="D7:D8"/>
    <mergeCell ref="E7:E8"/>
    <mergeCell ref="F7:F8"/>
    <mergeCell ref="G7:G8"/>
    <mergeCell ref="A10:B10"/>
    <mergeCell ref="A11:B11"/>
    <mergeCell ref="C32:C33"/>
    <mergeCell ref="A12:B12"/>
    <mergeCell ref="A13:B13"/>
    <mergeCell ref="A14:B14"/>
    <mergeCell ref="A15:B15"/>
    <mergeCell ref="A16:B16"/>
    <mergeCell ref="A17:B17"/>
    <mergeCell ref="A20:B20"/>
    <mergeCell ref="A21:B21"/>
    <mergeCell ref="D32:D33"/>
    <mergeCell ref="A23:B23"/>
    <mergeCell ref="F32:F33"/>
    <mergeCell ref="G32:G33"/>
    <mergeCell ref="A24:B24"/>
    <mergeCell ref="A25:B25"/>
    <mergeCell ref="A26:B26"/>
    <mergeCell ref="A27:B27"/>
    <mergeCell ref="A29:E29"/>
    <mergeCell ref="A32:B33"/>
    <mergeCell ref="E32:E33"/>
  </mergeCells>
  <phoneticPr fontId="2"/>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9FF99"/>
  </sheetPr>
  <dimension ref="A1:K31"/>
  <sheetViews>
    <sheetView showGridLines="0" view="pageBreakPreview" zoomScaleNormal="100" zoomScaleSheetLayoutView="100" workbookViewId="0">
      <selection sqref="A1:B1"/>
    </sheetView>
  </sheetViews>
  <sheetFormatPr defaultColWidth="9.59765625" defaultRowHeight="13" x14ac:dyDescent="0.2"/>
  <cols>
    <col min="1" max="1" width="9.09765625" style="303" customWidth="1"/>
    <col min="2" max="5" width="11.09765625" style="303" customWidth="1"/>
    <col min="6" max="6" width="6.09765625" style="303" customWidth="1"/>
    <col min="7" max="8" width="6.8984375" style="383" customWidth="1"/>
    <col min="9" max="9" width="16.09765625" style="331" customWidth="1"/>
    <col min="10" max="10" width="17.3984375" style="331" customWidth="1"/>
    <col min="11" max="16384" width="9.59765625" style="303"/>
  </cols>
  <sheetData>
    <row r="1" spans="1:11" s="293" customFormat="1" ht="21" customHeight="1" thickBot="1" x14ac:dyDescent="0.25">
      <c r="A1" s="3499" t="s">
        <v>1044</v>
      </c>
      <c r="B1" s="3503"/>
      <c r="C1" s="303"/>
      <c r="D1" s="303"/>
      <c r="E1" s="303"/>
      <c r="F1" s="303"/>
      <c r="G1" s="303"/>
      <c r="H1" s="383"/>
      <c r="I1" s="383"/>
      <c r="J1" s="295" t="s">
        <v>1017</v>
      </c>
      <c r="K1" s="295"/>
    </row>
    <row r="2" spans="1:11" s="806" customFormat="1" ht="36" customHeight="1" x14ac:dyDescent="0.2">
      <c r="A2" s="3406" t="s">
        <v>984</v>
      </c>
      <c r="B2" s="3508"/>
      <c r="C2" s="3508"/>
      <c r="D2" s="3508"/>
      <c r="E2" s="3508"/>
      <c r="F2" s="3508"/>
      <c r="G2" s="3508"/>
      <c r="H2" s="3508"/>
      <c r="I2" s="3508"/>
      <c r="J2" s="3508"/>
      <c r="K2" s="916"/>
    </row>
    <row r="3" spans="1:11" s="293" customFormat="1" ht="5.25" customHeight="1" thickBot="1" x14ac:dyDescent="0.25">
      <c r="A3" s="296"/>
      <c r="B3" s="294"/>
      <c r="C3" s="294"/>
      <c r="D3" s="294"/>
      <c r="E3" s="294"/>
      <c r="F3" s="294"/>
      <c r="G3" s="294"/>
      <c r="H3" s="295"/>
      <c r="I3" s="294"/>
      <c r="J3" s="294"/>
      <c r="K3" s="527"/>
    </row>
    <row r="4" spans="1:11" s="293" customFormat="1" ht="26.15" customHeight="1" thickBot="1" x14ac:dyDescent="0.25">
      <c r="A4" s="842" t="s">
        <v>1108</v>
      </c>
      <c r="B4" s="527"/>
      <c r="C4" s="843"/>
      <c r="D4" s="742" t="s">
        <v>417</v>
      </c>
      <c r="E4" s="3509"/>
      <c r="F4" s="3510"/>
      <c r="G4" s="3510"/>
      <c r="H4" s="3510"/>
      <c r="I4" s="3511"/>
      <c r="J4" s="845" t="s">
        <v>418</v>
      </c>
      <c r="K4" s="527"/>
    </row>
    <row r="5" spans="1:11" s="293" customFormat="1" ht="16.5" customHeight="1" x14ac:dyDescent="0.2">
      <c r="A5" s="296"/>
      <c r="B5" s="294"/>
      <c r="C5" s="294"/>
      <c r="D5" s="294"/>
      <c r="E5" s="294"/>
      <c r="F5" s="294"/>
      <c r="G5" s="294"/>
      <c r="H5" s="295"/>
      <c r="I5" s="294"/>
      <c r="J5" s="294"/>
      <c r="K5" s="527"/>
    </row>
    <row r="6" spans="1:11" s="293" customFormat="1" ht="22.5" customHeight="1" x14ac:dyDescent="0.2">
      <c r="A6" s="527" t="s">
        <v>1018</v>
      </c>
      <c r="B6" s="528"/>
      <c r="C6" s="528"/>
      <c r="D6" s="528"/>
      <c r="E6" s="528"/>
      <c r="F6" s="528"/>
      <c r="G6" s="528"/>
      <c r="H6" s="528"/>
      <c r="I6" s="528"/>
      <c r="J6" s="528"/>
      <c r="K6" s="527"/>
    </row>
    <row r="7" spans="1:11" s="293" customFormat="1" ht="10.5" customHeight="1" x14ac:dyDescent="0.2">
      <c r="A7" s="528"/>
      <c r="B7" s="528"/>
      <c r="C7" s="528"/>
      <c r="D7" s="528"/>
      <c r="E7" s="528"/>
      <c r="F7" s="528"/>
      <c r="G7" s="528"/>
      <c r="H7" s="528"/>
      <c r="I7" s="528"/>
      <c r="J7" s="528"/>
      <c r="K7" s="527"/>
    </row>
    <row r="8" spans="1:11" s="293" customFormat="1" ht="18" customHeight="1" x14ac:dyDescent="0.2">
      <c r="A8" s="719" t="s">
        <v>1019</v>
      </c>
      <c r="B8" s="720" t="s">
        <v>1020</v>
      </c>
      <c r="C8" s="917"/>
      <c r="D8" s="917"/>
      <c r="E8" s="917"/>
      <c r="F8" s="917"/>
      <c r="G8" s="917"/>
      <c r="H8" s="917"/>
      <c r="I8" s="917"/>
      <c r="J8" s="917"/>
      <c r="K8" s="527"/>
    </row>
    <row r="9" spans="1:11" s="293" customFormat="1" ht="18" customHeight="1" x14ac:dyDescent="0.2">
      <c r="A9" s="721"/>
      <c r="B9" s="720" t="s">
        <v>1021</v>
      </c>
      <c r="C9" s="721"/>
      <c r="D9" s="721"/>
      <c r="E9" s="721"/>
      <c r="F9" s="721"/>
      <c r="G9" s="721"/>
      <c r="H9" s="721"/>
      <c r="I9" s="721"/>
      <c r="J9" s="721"/>
      <c r="K9" s="527"/>
    </row>
    <row r="10" spans="1:11" s="293" customFormat="1" ht="18" customHeight="1" x14ac:dyDescent="0.2">
      <c r="A10" s="722"/>
      <c r="B10" s="720" t="s">
        <v>1022</v>
      </c>
      <c r="C10" s="918"/>
      <c r="D10" s="919"/>
      <c r="E10" s="919"/>
      <c r="F10" s="529"/>
      <c r="G10" s="919"/>
      <c r="H10" s="721"/>
      <c r="I10" s="721"/>
      <c r="J10" s="721"/>
      <c r="K10" s="527"/>
    </row>
    <row r="11" spans="1:11" s="293" customFormat="1" ht="18" customHeight="1" x14ac:dyDescent="0.2">
      <c r="A11" s="719"/>
      <c r="B11" s="722" t="s">
        <v>1023</v>
      </c>
      <c r="C11" s="721"/>
      <c r="D11" s="721"/>
      <c r="E11" s="721"/>
      <c r="F11" s="721"/>
      <c r="G11" s="721"/>
      <c r="H11" s="721"/>
      <c r="I11" s="721"/>
      <c r="J11" s="721"/>
      <c r="K11" s="527"/>
    </row>
    <row r="12" spans="1:11" s="293" customFormat="1" ht="18" customHeight="1" x14ac:dyDescent="0.2">
      <c r="A12" s="719" t="s">
        <v>1024</v>
      </c>
      <c r="B12" s="722" t="s">
        <v>1025</v>
      </c>
      <c r="C12" s="721"/>
      <c r="D12" s="721"/>
      <c r="E12" s="721"/>
      <c r="F12" s="721"/>
      <c r="G12" s="721"/>
      <c r="H12" s="721"/>
      <c r="I12" s="721"/>
      <c r="J12" s="721"/>
      <c r="K12" s="527"/>
    </row>
    <row r="13" spans="1:11" s="293" customFormat="1" ht="18" customHeight="1" x14ac:dyDescent="0.2">
      <c r="A13" s="917"/>
      <c r="B13" s="721"/>
      <c r="C13" s="917"/>
      <c r="D13" s="917"/>
      <c r="E13" s="917"/>
      <c r="F13" s="917"/>
      <c r="G13" s="917"/>
      <c r="H13" s="917"/>
      <c r="I13" s="917"/>
      <c r="J13" s="917"/>
      <c r="K13" s="527"/>
    </row>
    <row r="14" spans="1:11" s="293" customFormat="1" ht="18" customHeight="1" thickBot="1" x14ac:dyDescent="0.25">
      <c r="A14" s="722"/>
      <c r="B14" s="528"/>
      <c r="C14" s="528"/>
      <c r="D14" s="528"/>
      <c r="E14" s="528"/>
      <c r="F14" s="528"/>
      <c r="G14" s="528"/>
      <c r="H14" s="528"/>
      <c r="I14" s="528"/>
      <c r="J14" s="528"/>
      <c r="K14" s="527"/>
    </row>
    <row r="15" spans="1:11" s="293" customFormat="1" ht="16.5" customHeight="1" x14ac:dyDescent="0.2">
      <c r="A15" s="3407" t="s">
        <v>1026</v>
      </c>
      <c r="B15" s="3408"/>
      <c r="C15" s="3408"/>
      <c r="D15" s="3408"/>
      <c r="E15" s="3436"/>
      <c r="F15" s="3438" t="s">
        <v>1027</v>
      </c>
      <c r="G15" s="3440" t="s">
        <v>1028</v>
      </c>
      <c r="H15" s="3436"/>
      <c r="I15" s="3442" t="s">
        <v>1149</v>
      </c>
      <c r="J15" s="3416" t="s">
        <v>693</v>
      </c>
      <c r="K15" s="527"/>
    </row>
    <row r="16" spans="1:11" s="293" customFormat="1" ht="16.5" customHeight="1" thickBot="1" x14ac:dyDescent="0.25">
      <c r="A16" s="3409"/>
      <c r="B16" s="3410"/>
      <c r="C16" s="3410"/>
      <c r="D16" s="3410"/>
      <c r="E16" s="3437"/>
      <c r="F16" s="3439"/>
      <c r="G16" s="3441"/>
      <c r="H16" s="3437"/>
      <c r="I16" s="3412"/>
      <c r="J16" s="3417"/>
      <c r="K16" s="527"/>
    </row>
    <row r="17" spans="1:11" s="293" customFormat="1" ht="25" customHeight="1" x14ac:dyDescent="0.2">
      <c r="A17" s="3433" t="s">
        <v>1029</v>
      </c>
      <c r="B17" s="3434"/>
      <c r="C17" s="3434"/>
      <c r="D17" s="3434"/>
      <c r="E17" s="3435"/>
      <c r="F17" s="723" t="s">
        <v>163</v>
      </c>
      <c r="G17" s="724"/>
      <c r="H17" s="725" t="s">
        <v>1030</v>
      </c>
      <c r="I17" s="920"/>
      <c r="J17" s="727"/>
      <c r="K17" s="527"/>
    </row>
    <row r="18" spans="1:11" s="293" customFormat="1" ht="25" customHeight="1" x14ac:dyDescent="0.2">
      <c r="A18" s="3429" t="s">
        <v>1031</v>
      </c>
      <c r="B18" s="3430"/>
      <c r="C18" s="3430"/>
      <c r="D18" s="3430"/>
      <c r="E18" s="3431"/>
      <c r="F18" s="728" t="s">
        <v>163</v>
      </c>
      <c r="G18" s="729"/>
      <c r="H18" s="730" t="s">
        <v>1030</v>
      </c>
      <c r="I18" s="921"/>
      <c r="J18" s="732"/>
      <c r="K18" s="527"/>
    </row>
    <row r="19" spans="1:11" s="293" customFormat="1" ht="25" customHeight="1" x14ac:dyDescent="0.2">
      <c r="A19" s="3429" t="s">
        <v>1032</v>
      </c>
      <c r="B19" s="3430"/>
      <c r="C19" s="3430"/>
      <c r="D19" s="3430"/>
      <c r="E19" s="3431"/>
      <c r="F19" s="728" t="s">
        <v>163</v>
      </c>
      <c r="G19" s="729"/>
      <c r="H19" s="730" t="s">
        <v>1030</v>
      </c>
      <c r="I19" s="921"/>
      <c r="J19" s="732"/>
      <c r="K19" s="527"/>
    </row>
    <row r="20" spans="1:11" s="293" customFormat="1" ht="25" customHeight="1" x14ac:dyDescent="0.2">
      <c r="A20" s="3429" t="s">
        <v>1033</v>
      </c>
      <c r="B20" s="3430"/>
      <c r="C20" s="3430"/>
      <c r="D20" s="3430"/>
      <c r="E20" s="3431"/>
      <c r="F20" s="728" t="s">
        <v>163</v>
      </c>
      <c r="G20" s="729"/>
      <c r="H20" s="730" t="s">
        <v>1030</v>
      </c>
      <c r="I20" s="921"/>
      <c r="J20" s="732"/>
      <c r="K20" s="527"/>
    </row>
    <row r="21" spans="1:11" s="293" customFormat="1" ht="25" customHeight="1" x14ac:dyDescent="0.2">
      <c r="A21" s="3429" t="s">
        <v>1034</v>
      </c>
      <c r="B21" s="3430"/>
      <c r="C21" s="3430"/>
      <c r="D21" s="3430"/>
      <c r="E21" s="3431"/>
      <c r="F21" s="728" t="s">
        <v>163</v>
      </c>
      <c r="G21" s="729"/>
      <c r="H21" s="730" t="s">
        <v>1030</v>
      </c>
      <c r="I21" s="921"/>
      <c r="J21" s="732"/>
      <c r="K21" s="527"/>
    </row>
    <row r="22" spans="1:11" s="293" customFormat="1" ht="25" customHeight="1" x14ac:dyDescent="0.2">
      <c r="A22" s="3429" t="s">
        <v>1035</v>
      </c>
      <c r="B22" s="3430"/>
      <c r="C22" s="3430"/>
      <c r="D22" s="3430"/>
      <c r="E22" s="3431"/>
      <c r="F22" s="728" t="s">
        <v>163</v>
      </c>
      <c r="G22" s="729"/>
      <c r="H22" s="730" t="s">
        <v>1030</v>
      </c>
      <c r="I22" s="921"/>
      <c r="J22" s="732"/>
      <c r="K22" s="527"/>
    </row>
    <row r="23" spans="1:11" s="293" customFormat="1" ht="25" customHeight="1" x14ac:dyDescent="0.2">
      <c r="A23" s="3429" t="s">
        <v>1036</v>
      </c>
      <c r="B23" s="3430"/>
      <c r="C23" s="3430"/>
      <c r="D23" s="3430"/>
      <c r="E23" s="3431"/>
      <c r="F23" s="728" t="s">
        <v>163</v>
      </c>
      <c r="G23" s="729"/>
      <c r="H23" s="730" t="s">
        <v>1030</v>
      </c>
      <c r="I23" s="921"/>
      <c r="J23" s="732"/>
      <c r="K23" s="527"/>
    </row>
    <row r="24" spans="1:11" s="293" customFormat="1" ht="25" customHeight="1" x14ac:dyDescent="0.2">
      <c r="A24" s="733"/>
      <c r="B24" s="3432" t="s">
        <v>1037</v>
      </c>
      <c r="C24" s="3430"/>
      <c r="D24" s="3430"/>
      <c r="E24" s="3431"/>
      <c r="F24" s="728" t="s">
        <v>163</v>
      </c>
      <c r="G24" s="729"/>
      <c r="H24" s="730" t="s">
        <v>1030</v>
      </c>
      <c r="I24" s="921"/>
      <c r="J24" s="732"/>
      <c r="K24" s="527"/>
    </row>
    <row r="25" spans="1:11" s="293" customFormat="1" ht="25" customHeight="1" x14ac:dyDescent="0.2">
      <c r="A25" s="734" t="s">
        <v>1038</v>
      </c>
      <c r="B25" s="3432" t="s">
        <v>1039</v>
      </c>
      <c r="C25" s="3430"/>
      <c r="D25" s="3430"/>
      <c r="E25" s="3431"/>
      <c r="F25" s="728" t="s">
        <v>163</v>
      </c>
      <c r="G25" s="729"/>
      <c r="H25" s="730" t="s">
        <v>1030</v>
      </c>
      <c r="I25" s="921"/>
      <c r="J25" s="732"/>
      <c r="K25" s="527"/>
    </row>
    <row r="26" spans="1:11" s="293" customFormat="1" ht="25" customHeight="1" thickBot="1" x14ac:dyDescent="0.25">
      <c r="A26" s="735"/>
      <c r="B26" s="3432" t="s">
        <v>1040</v>
      </c>
      <c r="C26" s="3430"/>
      <c r="D26" s="3430"/>
      <c r="E26" s="3431"/>
      <c r="F26" s="736" t="s">
        <v>163</v>
      </c>
      <c r="G26" s="729"/>
      <c r="H26" s="730" t="s">
        <v>1030</v>
      </c>
      <c r="I26" s="921"/>
      <c r="J26" s="732"/>
      <c r="K26" s="527"/>
    </row>
    <row r="27" spans="1:11" s="293" customFormat="1" ht="30" customHeight="1" thickTop="1" thickBot="1" x14ac:dyDescent="0.25">
      <c r="A27" s="690" t="s">
        <v>1041</v>
      </c>
      <c r="B27" s="737"/>
      <c r="C27" s="691"/>
      <c r="D27" s="691"/>
      <c r="E27" s="691"/>
      <c r="F27" s="596"/>
      <c r="G27" s="738">
        <f>SUM(G17:G26)</f>
        <v>0</v>
      </c>
      <c r="H27" s="739" t="s">
        <v>1042</v>
      </c>
      <c r="I27" s="922">
        <f>SUM(I17:I26)</f>
        <v>0</v>
      </c>
      <c r="J27" s="741"/>
      <c r="K27" s="527"/>
    </row>
    <row r="28" spans="1:11" ht="4.5" customHeight="1" x14ac:dyDescent="0.2"/>
    <row r="29" spans="1:11" ht="16.5" customHeight="1" x14ac:dyDescent="0.2">
      <c r="A29" s="348" t="s">
        <v>944</v>
      </c>
      <c r="B29" s="348"/>
      <c r="C29" s="348"/>
      <c r="D29" s="348"/>
      <c r="E29" s="348"/>
      <c r="F29" s="348"/>
    </row>
    <row r="30" spans="1:11" ht="16.5" customHeight="1" x14ac:dyDescent="0.2">
      <c r="A30" s="348" t="s">
        <v>1043</v>
      </c>
      <c r="B30" s="348"/>
      <c r="C30" s="348"/>
      <c r="D30" s="348"/>
      <c r="E30" s="348"/>
      <c r="F30" s="348"/>
    </row>
    <row r="31" spans="1:11" ht="16.5" customHeight="1" x14ac:dyDescent="0.2">
      <c r="A31" s="599"/>
      <c r="B31" s="348"/>
      <c r="C31" s="348"/>
      <c r="D31" s="348"/>
      <c r="E31" s="348"/>
      <c r="F31" s="348"/>
    </row>
  </sheetData>
  <sheetProtection selectLockedCells="1"/>
  <mergeCells count="18">
    <mergeCell ref="A1:B1"/>
    <mergeCell ref="A2:J2"/>
    <mergeCell ref="E4:I4"/>
    <mergeCell ref="A15:E16"/>
    <mergeCell ref="F15:F16"/>
    <mergeCell ref="G15:H16"/>
    <mergeCell ref="I15:I16"/>
    <mergeCell ref="J15:J16"/>
    <mergeCell ref="A23:E23"/>
    <mergeCell ref="B24:E24"/>
    <mergeCell ref="B25:E25"/>
    <mergeCell ref="B26:E26"/>
    <mergeCell ref="A17:E17"/>
    <mergeCell ref="A18:E18"/>
    <mergeCell ref="A19:E19"/>
    <mergeCell ref="A20:E20"/>
    <mergeCell ref="A21:E21"/>
    <mergeCell ref="A22:E22"/>
  </mergeCells>
  <phoneticPr fontId="2"/>
  <dataValidations count="1">
    <dataValidation type="list" allowBlank="1" showInputMessage="1" showErrorMessage="1" sqref="F17:F26" xr:uid="{00000000-0002-0000-26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999FF"/>
    <pageSetUpPr fitToPage="1"/>
  </sheetPr>
  <dimension ref="A1:H49"/>
  <sheetViews>
    <sheetView showGridLines="0" view="pageBreakPreview" zoomScaleNormal="80" zoomScaleSheetLayoutView="100" workbookViewId="0"/>
  </sheetViews>
  <sheetFormatPr defaultColWidth="9.69921875" defaultRowHeight="13" x14ac:dyDescent="0.2"/>
  <cols>
    <col min="1" max="1" width="18.69921875" style="1108" customWidth="1"/>
    <col min="2" max="2" width="40.69921875" style="1108" customWidth="1"/>
    <col min="3" max="3" width="18.69921875" style="1108" customWidth="1"/>
    <col min="4" max="4" width="40.69921875" style="1108" customWidth="1"/>
    <col min="5" max="5" width="2.59765625" style="1108" bestFit="1" customWidth="1"/>
    <col min="6" max="6" width="5.3984375" style="1109" customWidth="1"/>
    <col min="7" max="7" width="6.3984375" style="1108" customWidth="1"/>
    <col min="8" max="16384" width="9.69921875" style="1108"/>
  </cols>
  <sheetData>
    <row r="1" spans="1:8" ht="18" customHeight="1" x14ac:dyDescent="0.2">
      <c r="A1" s="1107" t="s">
        <v>428</v>
      </c>
    </row>
    <row r="2" spans="1:8" ht="7" customHeight="1" x14ac:dyDescent="0.2"/>
    <row r="3" spans="1:8" ht="15" customHeight="1" x14ac:dyDescent="0.2">
      <c r="A3" s="1110" t="s">
        <v>429</v>
      </c>
      <c r="B3" s="1117" t="s">
        <v>485</v>
      </c>
    </row>
    <row r="4" spans="1:8" ht="12" customHeight="1" x14ac:dyDescent="0.2">
      <c r="A4" s="1877" t="s">
        <v>430</v>
      </c>
      <c r="B4" s="1897" t="s">
        <v>431</v>
      </c>
      <c r="C4" s="1897"/>
      <c r="D4" s="1897"/>
      <c r="E4" s="1897"/>
      <c r="F4" s="1897"/>
    </row>
    <row r="5" spans="1:8" ht="20.9" customHeight="1" x14ac:dyDescent="0.2">
      <c r="A5" s="1878"/>
      <c r="B5" s="1898"/>
      <c r="C5" s="1898"/>
      <c r="D5" s="1898"/>
      <c r="E5" s="1898"/>
      <c r="F5" s="1898"/>
      <c r="H5" s="1108" t="s">
        <v>486</v>
      </c>
    </row>
    <row r="6" spans="1:8" ht="12" customHeight="1" x14ac:dyDescent="0.2">
      <c r="A6" s="1877" t="s">
        <v>433</v>
      </c>
      <c r="B6" s="1901"/>
      <c r="C6" s="1877" t="s">
        <v>434</v>
      </c>
      <c r="D6" s="1903" t="s">
        <v>431</v>
      </c>
      <c r="E6" s="1919"/>
      <c r="F6" s="1904"/>
    </row>
    <row r="7" spans="1:8" ht="20.5" customHeight="1" x14ac:dyDescent="0.2">
      <c r="A7" s="1878"/>
      <c r="B7" s="1902"/>
      <c r="C7" s="1878"/>
      <c r="D7" s="1905"/>
      <c r="E7" s="3519"/>
      <c r="F7" s="1906"/>
      <c r="H7" s="1108" t="s">
        <v>435</v>
      </c>
    </row>
    <row r="8" spans="1:8" ht="13.5" customHeight="1" x14ac:dyDescent="0.2">
      <c r="A8" s="1877" t="s">
        <v>424</v>
      </c>
      <c r="B8" s="1897" t="s">
        <v>134</v>
      </c>
      <c r="C8" s="1897"/>
      <c r="D8" s="1897"/>
      <c r="E8" s="1897"/>
      <c r="F8" s="1897"/>
    </row>
    <row r="9" spans="1:8" ht="20.5" customHeight="1" x14ac:dyDescent="0.2">
      <c r="A9" s="1878"/>
      <c r="B9" s="1898"/>
      <c r="C9" s="1898"/>
      <c r="D9" s="1898"/>
      <c r="E9" s="1898"/>
      <c r="F9" s="1898"/>
      <c r="H9" s="1108" t="s">
        <v>487</v>
      </c>
    </row>
    <row r="10" spans="1:8" ht="20.5" customHeight="1" x14ac:dyDescent="0.2">
      <c r="A10" s="254" t="s">
        <v>214</v>
      </c>
      <c r="B10" s="255"/>
      <c r="C10" s="254" t="s">
        <v>436</v>
      </c>
      <c r="D10" s="1899"/>
      <c r="E10" s="3518"/>
      <c r="F10" s="1900"/>
      <c r="H10" s="1108" t="s">
        <v>488</v>
      </c>
    </row>
    <row r="11" spans="1:8" ht="20.25" customHeight="1" x14ac:dyDescent="0.2">
      <c r="A11" s="254" t="s">
        <v>437</v>
      </c>
      <c r="B11" s="255"/>
      <c r="C11" s="254" t="s">
        <v>438</v>
      </c>
      <c r="D11" s="1899"/>
      <c r="E11" s="3518"/>
      <c r="F11" s="1900"/>
    </row>
    <row r="12" spans="1:8" ht="7" customHeight="1" x14ac:dyDescent="0.2"/>
    <row r="13" spans="1:8" ht="15" customHeight="1" x14ac:dyDescent="0.2">
      <c r="A13" s="1110" t="s">
        <v>489</v>
      </c>
    </row>
    <row r="14" spans="1:8" ht="21" customHeight="1" x14ac:dyDescent="0.2">
      <c r="A14" s="254" t="s">
        <v>440</v>
      </c>
      <c r="B14" s="254" t="s">
        <v>441</v>
      </c>
      <c r="C14" s="1894" t="s">
        <v>442</v>
      </c>
      <c r="D14" s="1895"/>
      <c r="E14" s="3516" t="s">
        <v>1314</v>
      </c>
      <c r="F14" s="3517"/>
      <c r="H14" s="1108" t="s">
        <v>490</v>
      </c>
    </row>
    <row r="15" spans="1:8" ht="21" customHeight="1" x14ac:dyDescent="0.2">
      <c r="A15" s="1617" t="s">
        <v>491</v>
      </c>
      <c r="B15" s="1618" t="s">
        <v>1450</v>
      </c>
      <c r="C15" s="1896" t="s">
        <v>1643</v>
      </c>
      <c r="D15" s="1896"/>
      <c r="E15" s="1626"/>
      <c r="F15" s="1627" t="s">
        <v>163</v>
      </c>
      <c r="G15" s="1111"/>
      <c r="H15" s="1108" t="s">
        <v>492</v>
      </c>
    </row>
    <row r="16" spans="1:8" ht="21" customHeight="1" x14ac:dyDescent="0.2">
      <c r="A16" s="1619" t="s">
        <v>459</v>
      </c>
      <c r="B16" s="1620" t="s">
        <v>99</v>
      </c>
      <c r="C16" s="1886" t="s">
        <v>1644</v>
      </c>
      <c r="D16" s="1886"/>
      <c r="E16" s="1623"/>
      <c r="F16" s="1628" t="s">
        <v>163</v>
      </c>
      <c r="G16" s="1111"/>
      <c r="H16" s="1111"/>
    </row>
    <row r="17" spans="1:8" ht="21" customHeight="1" x14ac:dyDescent="0.2">
      <c r="A17" s="1619" t="s">
        <v>445</v>
      </c>
      <c r="B17" s="1620" t="s">
        <v>139</v>
      </c>
      <c r="C17" s="3514"/>
      <c r="D17" s="3515"/>
      <c r="E17" s="1623"/>
      <c r="F17" s="1628" t="s">
        <v>163</v>
      </c>
      <c r="G17" s="1111"/>
      <c r="H17" s="1111"/>
    </row>
    <row r="18" spans="1:8" ht="21" customHeight="1" x14ac:dyDescent="0.2">
      <c r="A18" s="1619" t="s">
        <v>177</v>
      </c>
      <c r="B18" s="1620" t="s">
        <v>178</v>
      </c>
      <c r="C18" s="3514"/>
      <c r="D18" s="3515"/>
      <c r="E18" s="1623"/>
      <c r="F18" s="1628" t="s">
        <v>163</v>
      </c>
      <c r="G18" s="1111"/>
      <c r="H18" s="1111"/>
    </row>
    <row r="19" spans="1:8" ht="21" customHeight="1" x14ac:dyDescent="0.2">
      <c r="A19" s="1619" t="s">
        <v>190</v>
      </c>
      <c r="B19" s="1620" t="s">
        <v>191</v>
      </c>
      <c r="C19" s="3514"/>
      <c r="D19" s="3515"/>
      <c r="E19" s="1623"/>
      <c r="F19" s="1628" t="s">
        <v>163</v>
      </c>
      <c r="G19" s="1111"/>
      <c r="H19" s="1111"/>
    </row>
    <row r="20" spans="1:8" ht="21" customHeight="1" x14ac:dyDescent="0.2">
      <c r="A20" s="1619" t="s">
        <v>446</v>
      </c>
      <c r="B20" s="1620" t="s">
        <v>447</v>
      </c>
      <c r="C20" s="1886"/>
      <c r="D20" s="1886"/>
      <c r="E20" s="1629" t="s">
        <v>313</v>
      </c>
      <c r="F20" s="1628" t="s">
        <v>163</v>
      </c>
      <c r="G20" s="1111"/>
      <c r="H20" s="1111"/>
    </row>
    <row r="21" spans="1:8" ht="21" customHeight="1" x14ac:dyDescent="0.2">
      <c r="A21" s="1622" t="s">
        <v>1466</v>
      </c>
      <c r="B21" s="1623" t="s">
        <v>1458</v>
      </c>
      <c r="C21" s="1886"/>
      <c r="D21" s="1886"/>
      <c r="E21" s="1629" t="s">
        <v>313</v>
      </c>
      <c r="F21" s="1628" t="s">
        <v>163</v>
      </c>
      <c r="G21" s="1111"/>
    </row>
    <row r="22" spans="1:8" ht="21" customHeight="1" x14ac:dyDescent="0.2">
      <c r="A22" s="1622" t="s">
        <v>1504</v>
      </c>
      <c r="B22" s="1623" t="s">
        <v>1467</v>
      </c>
      <c r="C22" s="1893" t="s">
        <v>1650</v>
      </c>
      <c r="D22" s="1886"/>
      <c r="E22" s="1630"/>
      <c r="F22" s="1658" t="s">
        <v>163</v>
      </c>
      <c r="G22" s="1111"/>
    </row>
    <row r="23" spans="1:8" ht="21" customHeight="1" x14ac:dyDescent="0.2">
      <c r="A23" s="1622" t="s">
        <v>1505</v>
      </c>
      <c r="B23" s="1623" t="s">
        <v>43</v>
      </c>
      <c r="C23" s="1886" t="s">
        <v>1651</v>
      </c>
      <c r="D23" s="1886"/>
      <c r="E23" s="1630"/>
      <c r="F23" s="1658" t="s">
        <v>163</v>
      </c>
      <c r="G23" s="1111"/>
    </row>
    <row r="24" spans="1:8" ht="21" customHeight="1" x14ac:dyDescent="0.2">
      <c r="A24" s="1622" t="s">
        <v>1525</v>
      </c>
      <c r="B24" s="1623" t="s">
        <v>1670</v>
      </c>
      <c r="C24" s="1886" t="s">
        <v>1597</v>
      </c>
      <c r="D24" s="1886"/>
      <c r="E24" s="1629" t="s">
        <v>313</v>
      </c>
      <c r="F24" s="1621" t="s">
        <v>163</v>
      </c>
      <c r="G24" s="1111"/>
    </row>
    <row r="25" spans="1:8" ht="21" customHeight="1" x14ac:dyDescent="0.2">
      <c r="A25" s="1622" t="s">
        <v>1525</v>
      </c>
      <c r="B25" s="1623" t="s">
        <v>1524</v>
      </c>
      <c r="C25" s="1886" t="s">
        <v>1598</v>
      </c>
      <c r="D25" s="1886"/>
      <c r="E25" s="1629" t="s">
        <v>313</v>
      </c>
      <c r="F25" s="1621" t="s">
        <v>163</v>
      </c>
      <c r="G25" s="1111"/>
    </row>
    <row r="26" spans="1:8" ht="21" customHeight="1" x14ac:dyDescent="0.2">
      <c r="A26" s="1619" t="s">
        <v>448</v>
      </c>
      <c r="B26" s="1620" t="s">
        <v>493</v>
      </c>
      <c r="C26" s="1891" t="s">
        <v>1645</v>
      </c>
      <c r="D26" s="1891"/>
      <c r="E26" s="1623"/>
      <c r="F26" s="1628" t="s">
        <v>163</v>
      </c>
      <c r="G26" s="1111"/>
      <c r="H26" s="1111"/>
    </row>
    <row r="27" spans="1:8" ht="21" customHeight="1" x14ac:dyDescent="0.2">
      <c r="A27" s="1619" t="s">
        <v>450</v>
      </c>
      <c r="B27" s="1620" t="s">
        <v>451</v>
      </c>
      <c r="C27" s="1892"/>
      <c r="D27" s="1892"/>
      <c r="E27" s="1623"/>
      <c r="F27" s="1628" t="s">
        <v>163</v>
      </c>
      <c r="G27" s="1111"/>
      <c r="H27" s="1111"/>
    </row>
    <row r="28" spans="1:8" ht="21" customHeight="1" x14ac:dyDescent="0.2">
      <c r="A28" s="1619" t="s">
        <v>494</v>
      </c>
      <c r="B28" s="1620" t="s">
        <v>452</v>
      </c>
      <c r="C28" s="1892"/>
      <c r="D28" s="1892"/>
      <c r="E28" s="1623"/>
      <c r="F28" s="1628" t="s">
        <v>163</v>
      </c>
      <c r="G28" s="1111"/>
      <c r="H28" s="1111"/>
    </row>
    <row r="29" spans="1:8" ht="21" customHeight="1" x14ac:dyDescent="0.2">
      <c r="A29" s="1619" t="s">
        <v>453</v>
      </c>
      <c r="B29" s="1620" t="s">
        <v>454</v>
      </c>
      <c r="C29" s="1886"/>
      <c r="D29" s="1886"/>
      <c r="E29" s="1629" t="s">
        <v>313</v>
      </c>
      <c r="F29" s="1628" t="s">
        <v>163</v>
      </c>
      <c r="G29" s="1111"/>
      <c r="H29" s="1111"/>
    </row>
    <row r="30" spans="1:8" ht="21" customHeight="1" x14ac:dyDescent="0.2">
      <c r="A30" s="1619" t="s">
        <v>455</v>
      </c>
      <c r="B30" s="1620" t="s">
        <v>456</v>
      </c>
      <c r="C30" s="1886"/>
      <c r="D30" s="1886"/>
      <c r="E30" s="1629" t="s">
        <v>313</v>
      </c>
      <c r="F30" s="1628" t="s">
        <v>163</v>
      </c>
      <c r="G30" s="1111"/>
      <c r="H30" s="1111"/>
    </row>
    <row r="31" spans="1:8" ht="21" customHeight="1" x14ac:dyDescent="0.2">
      <c r="A31" s="1619" t="s">
        <v>457</v>
      </c>
      <c r="B31" s="1620" t="s">
        <v>458</v>
      </c>
      <c r="C31" s="1886"/>
      <c r="D31" s="1886"/>
      <c r="E31" s="1629" t="s">
        <v>313</v>
      </c>
      <c r="F31" s="1628" t="s">
        <v>163</v>
      </c>
      <c r="G31" s="1111"/>
      <c r="H31" s="1111"/>
    </row>
    <row r="32" spans="1:8" ht="21" customHeight="1" x14ac:dyDescent="0.2">
      <c r="A32" s="1619" t="s">
        <v>1583</v>
      </c>
      <c r="B32" s="1620" t="s">
        <v>1554</v>
      </c>
      <c r="C32" s="1886"/>
      <c r="D32" s="1886"/>
      <c r="E32" s="1629" t="s">
        <v>313</v>
      </c>
      <c r="F32" s="1628" t="s">
        <v>163</v>
      </c>
      <c r="G32" s="1111"/>
      <c r="H32" s="1111"/>
    </row>
    <row r="33" spans="1:8" ht="21" customHeight="1" x14ac:dyDescent="0.2">
      <c r="A33" s="1619" t="s">
        <v>446</v>
      </c>
      <c r="B33" s="1620" t="s">
        <v>460</v>
      </c>
      <c r="C33" s="1886"/>
      <c r="D33" s="1886"/>
      <c r="E33" s="1629" t="s">
        <v>313</v>
      </c>
      <c r="F33" s="1628" t="s">
        <v>163</v>
      </c>
      <c r="G33" s="1111"/>
      <c r="H33" s="1111"/>
    </row>
    <row r="34" spans="1:8" ht="21" customHeight="1" x14ac:dyDescent="0.2">
      <c r="A34" s="1619" t="s">
        <v>1582</v>
      </c>
      <c r="B34" s="1620" t="s">
        <v>50</v>
      </c>
      <c r="C34" s="1886"/>
      <c r="D34" s="1886"/>
      <c r="E34" s="1629" t="s">
        <v>313</v>
      </c>
      <c r="F34" s="1628" t="s">
        <v>163</v>
      </c>
      <c r="G34" s="1111"/>
      <c r="H34" s="1111"/>
    </row>
    <row r="35" spans="1:8" ht="21" customHeight="1" x14ac:dyDescent="0.2">
      <c r="A35" s="1619" t="s">
        <v>1589</v>
      </c>
      <c r="B35" s="1623" t="s">
        <v>1668</v>
      </c>
      <c r="C35" s="1886"/>
      <c r="D35" s="1886"/>
      <c r="E35" s="1629" t="s">
        <v>313</v>
      </c>
      <c r="F35" s="1628" t="s">
        <v>163</v>
      </c>
      <c r="G35" s="1111"/>
      <c r="H35" s="1111"/>
    </row>
    <row r="36" spans="1:8" ht="21" customHeight="1" x14ac:dyDescent="0.2">
      <c r="A36" s="1619" t="s">
        <v>495</v>
      </c>
      <c r="B36" s="1620" t="s">
        <v>462</v>
      </c>
      <c r="C36" s="1886"/>
      <c r="D36" s="1886"/>
      <c r="E36" s="1629" t="s">
        <v>313</v>
      </c>
      <c r="F36" s="1628" t="s">
        <v>163</v>
      </c>
      <c r="G36" s="1111"/>
      <c r="H36" s="1111"/>
    </row>
    <row r="37" spans="1:8" ht="21" customHeight="1" x14ac:dyDescent="0.2">
      <c r="A37" s="1619" t="s">
        <v>463</v>
      </c>
      <c r="B37" s="1620" t="s">
        <v>464</v>
      </c>
      <c r="C37" s="1886"/>
      <c r="D37" s="1886"/>
      <c r="E37" s="1629" t="s">
        <v>313</v>
      </c>
      <c r="F37" s="1628" t="s">
        <v>163</v>
      </c>
      <c r="G37" s="1111"/>
      <c r="H37" s="1111"/>
    </row>
    <row r="38" spans="1:8" ht="21" customHeight="1" x14ac:dyDescent="0.2">
      <c r="A38" s="1619" t="s">
        <v>465</v>
      </c>
      <c r="B38" s="1620" t="s">
        <v>466</v>
      </c>
      <c r="C38" s="1886"/>
      <c r="D38" s="1886"/>
      <c r="E38" s="1629" t="s">
        <v>313</v>
      </c>
      <c r="F38" s="1628" t="s">
        <v>163</v>
      </c>
      <c r="G38" s="1111"/>
      <c r="H38" s="1111"/>
    </row>
    <row r="39" spans="1:8" ht="21" customHeight="1" x14ac:dyDescent="0.2">
      <c r="A39" s="1619" t="s">
        <v>1658</v>
      </c>
      <c r="B39" s="1620" t="s">
        <v>467</v>
      </c>
      <c r="C39" s="1886"/>
      <c r="D39" s="1886"/>
      <c r="E39" s="1629" t="s">
        <v>313</v>
      </c>
      <c r="F39" s="1628" t="s">
        <v>163</v>
      </c>
      <c r="G39" s="1111"/>
      <c r="H39" s="1111"/>
    </row>
    <row r="40" spans="1:8" ht="21" customHeight="1" x14ac:dyDescent="0.2">
      <c r="A40" s="1619" t="s">
        <v>468</v>
      </c>
      <c r="B40" s="1620" t="s">
        <v>469</v>
      </c>
      <c r="C40" s="1886"/>
      <c r="D40" s="1886"/>
      <c r="E40" s="1629" t="s">
        <v>313</v>
      </c>
      <c r="F40" s="1628" t="s">
        <v>163</v>
      </c>
      <c r="G40" s="1111"/>
      <c r="H40" s="1111"/>
    </row>
    <row r="41" spans="1:8" ht="21" customHeight="1" x14ac:dyDescent="0.2">
      <c r="A41" s="1619" t="s">
        <v>446</v>
      </c>
      <c r="B41" s="1620" t="s">
        <v>1266</v>
      </c>
      <c r="C41" s="1886"/>
      <c r="D41" s="1886"/>
      <c r="E41" s="1629" t="s">
        <v>313</v>
      </c>
      <c r="F41" s="1628" t="s">
        <v>163</v>
      </c>
      <c r="G41" s="1111"/>
      <c r="H41" s="1111"/>
    </row>
    <row r="42" spans="1:8" ht="21" customHeight="1" x14ac:dyDescent="0.2">
      <c r="A42" s="1619" t="s">
        <v>1655</v>
      </c>
      <c r="B42" s="1620" t="s">
        <v>470</v>
      </c>
      <c r="C42" s="1886"/>
      <c r="D42" s="1886"/>
      <c r="E42" s="1629" t="s">
        <v>313</v>
      </c>
      <c r="F42" s="1628" t="s">
        <v>163</v>
      </c>
      <c r="G42" s="1111"/>
      <c r="H42" s="1111"/>
    </row>
    <row r="43" spans="1:8" ht="21" customHeight="1" x14ac:dyDescent="0.2">
      <c r="A43" s="1619" t="s">
        <v>472</v>
      </c>
      <c r="B43" s="1620" t="s">
        <v>471</v>
      </c>
      <c r="C43" s="1886"/>
      <c r="D43" s="1886"/>
      <c r="E43" s="1629" t="s">
        <v>313</v>
      </c>
      <c r="F43" s="1628" t="s">
        <v>163</v>
      </c>
      <c r="G43" s="1111"/>
      <c r="H43" s="1111"/>
    </row>
    <row r="44" spans="1:8" ht="21" customHeight="1" x14ac:dyDescent="0.2">
      <c r="A44" s="1622" t="s">
        <v>1460</v>
      </c>
      <c r="B44" s="1623" t="s">
        <v>473</v>
      </c>
      <c r="C44" s="1886"/>
      <c r="D44" s="1886"/>
      <c r="E44" s="1629" t="s">
        <v>313</v>
      </c>
      <c r="F44" s="1628" t="s">
        <v>163</v>
      </c>
      <c r="G44" s="1111"/>
      <c r="H44" s="1111"/>
    </row>
    <row r="45" spans="1:8" ht="21" customHeight="1" x14ac:dyDescent="0.2">
      <c r="A45" s="1622" t="s">
        <v>474</v>
      </c>
      <c r="B45" s="1623" t="s">
        <v>475</v>
      </c>
      <c r="C45" s="1886"/>
      <c r="D45" s="1886"/>
      <c r="E45" s="1629" t="s">
        <v>313</v>
      </c>
      <c r="F45" s="1628" t="s">
        <v>163</v>
      </c>
      <c r="G45" s="1111"/>
      <c r="H45" s="1111"/>
    </row>
    <row r="46" spans="1:8" ht="21" customHeight="1" x14ac:dyDescent="0.2">
      <c r="A46" s="1622" t="s">
        <v>476</v>
      </c>
      <c r="B46" s="1623" t="s">
        <v>477</v>
      </c>
      <c r="C46" s="1886"/>
      <c r="D46" s="1886"/>
      <c r="E46" s="1629" t="s">
        <v>313</v>
      </c>
      <c r="F46" s="1628" t="s">
        <v>163</v>
      </c>
      <c r="G46" s="1111"/>
      <c r="H46" s="1111"/>
    </row>
    <row r="47" spans="1:8" ht="21" customHeight="1" x14ac:dyDescent="0.2">
      <c r="A47" s="1622" t="s">
        <v>478</v>
      </c>
      <c r="B47" s="1623" t="s">
        <v>479</v>
      </c>
      <c r="C47" s="1886"/>
      <c r="D47" s="1886"/>
      <c r="E47" s="1629" t="s">
        <v>313</v>
      </c>
      <c r="F47" s="1628" t="s">
        <v>163</v>
      </c>
      <c r="G47" s="1111"/>
      <c r="H47" s="1111"/>
    </row>
    <row r="48" spans="1:8" ht="21" customHeight="1" thickBot="1" x14ac:dyDescent="0.25">
      <c r="A48" s="1624" t="s">
        <v>480</v>
      </c>
      <c r="B48" s="1625" t="s">
        <v>481</v>
      </c>
      <c r="C48" s="1887"/>
      <c r="D48" s="1887"/>
      <c r="E48" s="1631" t="s">
        <v>313</v>
      </c>
      <c r="F48" s="1632" t="s">
        <v>163</v>
      </c>
      <c r="G48" s="1111"/>
      <c r="H48" s="1111"/>
    </row>
    <row r="49" spans="1:7" ht="31.5" customHeight="1" thickBot="1" x14ac:dyDescent="0.25">
      <c r="A49" s="1888" t="s">
        <v>484</v>
      </c>
      <c r="B49" s="1889"/>
      <c r="C49" s="1889"/>
      <c r="D49" s="1890"/>
      <c r="E49" s="3512" t="s">
        <v>483</v>
      </c>
      <c r="F49" s="3513"/>
      <c r="G49" s="1111"/>
    </row>
  </sheetData>
  <mergeCells count="49">
    <mergeCell ref="A4:A5"/>
    <mergeCell ref="B4:F4"/>
    <mergeCell ref="B5:F5"/>
    <mergeCell ref="A6:A7"/>
    <mergeCell ref="B6:B7"/>
    <mergeCell ref="C6:C7"/>
    <mergeCell ref="D6:F6"/>
    <mergeCell ref="D7:F7"/>
    <mergeCell ref="A8:A9"/>
    <mergeCell ref="B8:F8"/>
    <mergeCell ref="B9:F9"/>
    <mergeCell ref="D10:F10"/>
    <mergeCell ref="D11:F11"/>
    <mergeCell ref="C14:D14"/>
    <mergeCell ref="E14:F14"/>
    <mergeCell ref="C15:D15"/>
    <mergeCell ref="C16:D16"/>
    <mergeCell ref="C17:D17"/>
    <mergeCell ref="C18:D18"/>
    <mergeCell ref="C19:D19"/>
    <mergeCell ref="C20:D20"/>
    <mergeCell ref="C21:D21"/>
    <mergeCell ref="C22:D22"/>
    <mergeCell ref="C23:D23"/>
    <mergeCell ref="C24:D24"/>
    <mergeCell ref="C25:D25"/>
    <mergeCell ref="C26:D28"/>
    <mergeCell ref="C29:D29"/>
    <mergeCell ref="C30:D30"/>
    <mergeCell ref="C31:D31"/>
    <mergeCell ref="C32:D32"/>
    <mergeCell ref="C35:D35"/>
    <mergeCell ref="C36:D36"/>
    <mergeCell ref="C37:D37"/>
    <mergeCell ref="C38:D38"/>
    <mergeCell ref="C34:D34"/>
    <mergeCell ref="C33:D33"/>
    <mergeCell ref="C39:D39"/>
    <mergeCell ref="C40:D40"/>
    <mergeCell ref="C41:D41"/>
    <mergeCell ref="C42:D42"/>
    <mergeCell ref="C43:D43"/>
    <mergeCell ref="E49:F49"/>
    <mergeCell ref="C44:D44"/>
    <mergeCell ref="C45:D45"/>
    <mergeCell ref="C46:D46"/>
    <mergeCell ref="C47:D47"/>
    <mergeCell ref="C48:D48"/>
    <mergeCell ref="A49:D49"/>
  </mergeCells>
  <phoneticPr fontId="2"/>
  <dataValidations count="2">
    <dataValidation type="list" allowBlank="1" showInputMessage="1" showErrorMessage="1" sqref="E49:F49 F15:F19" xr:uid="{00000000-0002-0000-2700-000000000000}">
      <formula1>"□,■"</formula1>
    </dataValidation>
    <dataValidation type="list" allowBlank="1" showInputMessage="1" showErrorMessage="1" sqref="F20:F48" xr:uid="{00000000-0002-0000-2700-000001000000}">
      <formula1>"□,■,－"</formula1>
    </dataValidation>
  </dataValidations>
  <pageMargins left="0.98425196850393704" right="0.59055118110236227" top="0.78740157480314965" bottom="0.78740157480314965" header="0" footer="0"/>
  <pageSetup paperSize="9" scale="7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999FF"/>
    <pageSetUpPr fitToPage="1"/>
  </sheetPr>
  <dimension ref="A1:P69"/>
  <sheetViews>
    <sheetView showGridLines="0" view="pageBreakPreview" zoomScaleNormal="100" zoomScaleSheetLayoutView="100" workbookViewId="0"/>
  </sheetViews>
  <sheetFormatPr defaultColWidth="9.09765625" defaultRowHeight="18" customHeight="1" x14ac:dyDescent="0.2"/>
  <cols>
    <col min="1" max="1" width="3" style="2" customWidth="1"/>
    <col min="2" max="3" width="3.3984375" style="2" customWidth="1"/>
    <col min="4" max="4" width="4.09765625" style="2" customWidth="1"/>
    <col min="5" max="5" width="5" style="2" customWidth="1"/>
    <col min="6" max="6" width="2.69921875" style="2" customWidth="1"/>
    <col min="7" max="7" width="10.09765625" style="2" customWidth="1"/>
    <col min="8" max="14" width="8.59765625" style="2" customWidth="1"/>
    <col min="15" max="15" width="3.69921875" style="2" customWidth="1"/>
    <col min="16" max="16" width="12.09765625" style="2" customWidth="1"/>
    <col min="17" max="16384" width="9.09765625" style="2"/>
  </cols>
  <sheetData>
    <row r="1" spans="1:15" ht="18" customHeight="1" x14ac:dyDescent="0.2">
      <c r="A1" s="1" t="s">
        <v>0</v>
      </c>
      <c r="C1" s="1"/>
    </row>
    <row r="2" spans="1:15" ht="18" customHeight="1" x14ac:dyDescent="0.2">
      <c r="L2" s="1955" t="s">
        <v>1276</v>
      </c>
      <c r="M2" s="1955"/>
      <c r="N2" s="1955"/>
      <c r="O2" s="1955"/>
    </row>
    <row r="3" spans="1:15" ht="18" customHeight="1" x14ac:dyDescent="0.2">
      <c r="B3" s="2" t="s">
        <v>1</v>
      </c>
    </row>
    <row r="4" spans="1:15" ht="18" customHeight="1" x14ac:dyDescent="0.2">
      <c r="B4" s="2" t="s">
        <v>2</v>
      </c>
    </row>
    <row r="5" spans="1:15" ht="18" customHeight="1" x14ac:dyDescent="0.2">
      <c r="J5" s="3" t="s">
        <v>6</v>
      </c>
      <c r="K5" s="1954" t="str">
        <f>IF(基本情報!G15="","",IF(基本情報!G15="個人",基本情報!G20,基本情報!G17))</f>
        <v/>
      </c>
      <c r="L5" s="1954"/>
      <c r="M5" s="1954"/>
      <c r="N5" s="1954"/>
      <c r="O5" s="1959"/>
    </row>
    <row r="6" spans="1:15" ht="18" customHeight="1" x14ac:dyDescent="0.2">
      <c r="K6" s="1954" t="str">
        <f>IF(基本情報!G15="個人","",CONCATENATE(基本情報!G18,"　",基本情報!G20))</f>
        <v>　</v>
      </c>
      <c r="L6" s="1954"/>
      <c r="M6" s="1954"/>
      <c r="N6" s="1954"/>
      <c r="O6" s="1959"/>
    </row>
    <row r="7" spans="1:15" ht="6" hidden="1" customHeight="1" x14ac:dyDescent="0.2">
      <c r="K7" s="8"/>
      <c r="L7" s="8"/>
      <c r="M7" s="8"/>
      <c r="N7" s="8"/>
      <c r="O7" s="3"/>
    </row>
    <row r="8" spans="1:15" ht="18" hidden="1" customHeight="1" x14ac:dyDescent="0.2">
      <c r="J8" s="3" t="s">
        <v>1342</v>
      </c>
      <c r="K8" s="1953" t="str">
        <f>IF('交-別記様式第1'!K8="","",'交-別記様式第1'!K8)</f>
        <v/>
      </c>
      <c r="L8" s="1953"/>
      <c r="M8" s="1953"/>
      <c r="N8" s="1953"/>
      <c r="O8" s="1959" t="s">
        <v>3</v>
      </c>
    </row>
    <row r="9" spans="1:15" ht="18" hidden="1" customHeight="1" x14ac:dyDescent="0.2">
      <c r="K9" s="1953" t="str">
        <f>IF('交-別記様式第1'!K9="","",'交-別記様式第1'!K9)</f>
        <v/>
      </c>
      <c r="L9" s="1953"/>
      <c r="M9" s="1953"/>
      <c r="N9" s="1953"/>
      <c r="O9" s="1959"/>
    </row>
    <row r="11" spans="1:15" ht="18" customHeight="1" x14ac:dyDescent="0.2">
      <c r="A11" s="1957" t="s">
        <v>1432</v>
      </c>
      <c r="B11" s="1957"/>
      <c r="C11" s="1957"/>
      <c r="D11" s="1957"/>
      <c r="E11" s="1957"/>
      <c r="F11" s="1957"/>
      <c r="G11" s="1957"/>
      <c r="H11" s="1957"/>
      <c r="I11" s="1957"/>
      <c r="J11" s="1957"/>
      <c r="K11" s="1957"/>
      <c r="L11" s="1957"/>
      <c r="M11" s="1957"/>
      <c r="N11" s="1957"/>
      <c r="O11" s="1957"/>
    </row>
    <row r="13" spans="1:15" ht="42" customHeight="1" x14ac:dyDescent="0.2">
      <c r="B13" s="1960" t="s">
        <v>1449</v>
      </c>
      <c r="C13" s="1960"/>
      <c r="D13" s="1960"/>
      <c r="E13" s="1960"/>
      <c r="F13" s="1960"/>
      <c r="G13" s="1960"/>
      <c r="H13" s="1960"/>
      <c r="I13" s="1960"/>
      <c r="J13" s="1960"/>
      <c r="K13" s="1960"/>
      <c r="L13" s="1960"/>
      <c r="M13" s="1960"/>
      <c r="N13" s="1960"/>
      <c r="O13" s="9"/>
    </row>
    <row r="14" spans="1:15" ht="16.5" customHeight="1" x14ac:dyDescent="0.2">
      <c r="B14" s="4"/>
      <c r="C14" s="4"/>
      <c r="D14" s="4"/>
      <c r="E14" s="4"/>
      <c r="F14" s="4"/>
      <c r="G14" s="4"/>
      <c r="H14" s="4"/>
      <c r="I14" s="4"/>
      <c r="J14" s="4"/>
      <c r="K14" s="4"/>
      <c r="L14" s="4"/>
      <c r="M14" s="4"/>
      <c r="N14" s="4"/>
    </row>
    <row r="15" spans="1:15" ht="18" customHeight="1" x14ac:dyDescent="0.2">
      <c r="A15" s="1958" t="s">
        <v>4</v>
      </c>
      <c r="B15" s="1958"/>
      <c r="C15" s="1958"/>
      <c r="D15" s="1958"/>
      <c r="E15" s="1958"/>
      <c r="F15" s="1958"/>
      <c r="G15" s="1958"/>
      <c r="H15" s="1958"/>
      <c r="I15" s="1958"/>
      <c r="J15" s="1958"/>
      <c r="K15" s="1958"/>
      <c r="L15" s="1958"/>
      <c r="M15" s="1958"/>
      <c r="N15" s="1958"/>
      <c r="O15" s="1958"/>
    </row>
    <row r="16" spans="1:15" ht="16.5" customHeight="1" x14ac:dyDescent="0.2"/>
    <row r="17" spans="2:16" ht="18.75" customHeight="1" x14ac:dyDescent="0.2">
      <c r="B17" s="2" t="s">
        <v>7</v>
      </c>
    </row>
    <row r="18" spans="2:16" ht="18.75" customHeight="1" x14ac:dyDescent="0.2">
      <c r="D18" s="2" t="s">
        <v>85</v>
      </c>
      <c r="G18" s="1953" t="str">
        <f>IF(AND(基本情報!E12="",基本情報!G12=""),"（　　　　　　　　）",CONCATENATE("（　",基本情報!D12,基本情報!E12,"-",基本情報!G12,"　）"))</f>
        <v>（　22A-　）</v>
      </c>
      <c r="H18" s="1953"/>
      <c r="I18" s="1953"/>
    </row>
    <row r="19" spans="2:16" ht="18.75" customHeight="1" x14ac:dyDescent="0.2">
      <c r="D19" s="2" t="s">
        <v>86</v>
      </c>
      <c r="F19" s="8"/>
      <c r="G19" s="1954" t="str">
        <f>IF(基本情報!D13="","（　　　　　　　　　　　　　　　　　　　　　　　　　　　）",CONCATENATE("（　",基本情報!D13,"　）"))</f>
        <v>（　　　　　　　　　　　　　　　　　　　　　　　　　　　）</v>
      </c>
      <c r="H19" s="1954"/>
      <c r="I19" s="1954"/>
      <c r="J19" s="1954"/>
      <c r="K19" s="1954"/>
      <c r="L19" s="1954"/>
      <c r="M19" s="1954"/>
      <c r="N19" s="1954"/>
      <c r="O19" s="1954"/>
    </row>
    <row r="20" spans="2:16" ht="18.75" customHeight="1" x14ac:dyDescent="0.2">
      <c r="B20" s="2" t="s">
        <v>9</v>
      </c>
      <c r="I20" s="1956"/>
      <c r="J20" s="1956"/>
      <c r="K20" s="2" t="s">
        <v>5</v>
      </c>
    </row>
    <row r="21" spans="2:16" ht="18.75" customHeight="1" x14ac:dyDescent="0.2">
      <c r="D21" s="2" t="s">
        <v>93</v>
      </c>
      <c r="I21" s="1956"/>
      <c r="J21" s="1956"/>
      <c r="K21" s="2" t="s">
        <v>5</v>
      </c>
    </row>
    <row r="22" spans="2:16" ht="18.75" customHeight="1" x14ac:dyDescent="0.2">
      <c r="D22" s="2" t="s">
        <v>94</v>
      </c>
      <c r="I22" s="3520">
        <f>I20-I21</f>
        <v>0</v>
      </c>
      <c r="J22" s="3520"/>
      <c r="K22" s="2" t="s">
        <v>5</v>
      </c>
    </row>
    <row r="23" spans="2:16" ht="18.75" customHeight="1" x14ac:dyDescent="0.2">
      <c r="B23" s="2" t="s">
        <v>80</v>
      </c>
      <c r="I23" s="5"/>
      <c r="J23" s="5"/>
    </row>
    <row r="24" spans="2:16" ht="18.75" customHeight="1" x14ac:dyDescent="0.2">
      <c r="B24" s="2" t="s">
        <v>78</v>
      </c>
    </row>
    <row r="25" spans="2:16" ht="18.75" customHeight="1" x14ac:dyDescent="0.2">
      <c r="B25" s="2" t="s">
        <v>79</v>
      </c>
      <c r="H25" s="1952" t="s">
        <v>1263</v>
      </c>
      <c r="I25" s="1952"/>
      <c r="J25" s="1952"/>
      <c r="P25" s="11"/>
    </row>
    <row r="26" spans="2:16" ht="12" customHeight="1" x14ac:dyDescent="0.2"/>
    <row r="27" spans="2:16" ht="9.75" customHeight="1" x14ac:dyDescent="0.2">
      <c r="C27" s="6" t="s">
        <v>87</v>
      </c>
      <c r="D27" s="6"/>
      <c r="E27" s="6"/>
      <c r="F27" s="6"/>
      <c r="G27" s="6"/>
      <c r="H27" s="6"/>
      <c r="I27" s="6"/>
      <c r="J27" s="6"/>
      <c r="K27" s="6"/>
      <c r="L27" s="6"/>
      <c r="M27" s="6"/>
      <c r="N27" s="6"/>
      <c r="O27" s="6"/>
    </row>
    <row r="28" spans="2:16" ht="9.75" customHeight="1" x14ac:dyDescent="0.2">
      <c r="B28" s="6"/>
      <c r="D28" s="7" t="s">
        <v>16</v>
      </c>
      <c r="E28" s="6" t="s">
        <v>17</v>
      </c>
      <c r="F28" s="6"/>
      <c r="G28" s="6"/>
      <c r="H28" s="6"/>
      <c r="I28" s="6"/>
      <c r="J28" s="6"/>
      <c r="K28" s="6"/>
      <c r="L28" s="6" t="s">
        <v>13</v>
      </c>
      <c r="M28" s="6"/>
      <c r="N28" s="6"/>
      <c r="O28" s="6"/>
    </row>
    <row r="29" spans="2:16" ht="9.75" customHeight="1" x14ac:dyDescent="0.2">
      <c r="B29" s="6"/>
      <c r="D29" s="7" t="s">
        <v>18</v>
      </c>
      <c r="E29" s="6" t="s">
        <v>21</v>
      </c>
      <c r="F29" s="6"/>
      <c r="G29" s="6"/>
      <c r="H29" s="6"/>
      <c r="I29" s="6"/>
      <c r="J29" s="6"/>
      <c r="K29" s="6"/>
      <c r="L29" s="6" t="s">
        <v>10</v>
      </c>
      <c r="M29" s="6"/>
      <c r="N29" s="6"/>
      <c r="O29" s="6"/>
    </row>
    <row r="30" spans="2:16" ht="9.75" customHeight="1" x14ac:dyDescent="0.2">
      <c r="B30" s="6"/>
      <c r="D30" s="7" t="s">
        <v>19</v>
      </c>
      <c r="E30" s="6" t="s">
        <v>22</v>
      </c>
      <c r="F30" s="6"/>
      <c r="G30" s="6"/>
      <c r="H30" s="6"/>
      <c r="I30" s="6"/>
      <c r="J30" s="6"/>
      <c r="K30" s="6"/>
      <c r="L30" s="6" t="s">
        <v>11</v>
      </c>
      <c r="M30" s="6"/>
      <c r="N30" s="6"/>
      <c r="O30" s="6"/>
    </row>
    <row r="31" spans="2:16" ht="9.75" customHeight="1" x14ac:dyDescent="0.2">
      <c r="B31" s="6"/>
      <c r="D31" s="7" t="s">
        <v>20</v>
      </c>
      <c r="E31" s="6" t="s">
        <v>23</v>
      </c>
      <c r="F31" s="6"/>
      <c r="G31" s="6"/>
      <c r="H31" s="6"/>
      <c r="I31" s="6"/>
      <c r="J31" s="6"/>
      <c r="K31" s="6"/>
      <c r="L31" s="6" t="s">
        <v>12</v>
      </c>
      <c r="M31" s="6"/>
      <c r="N31" s="6"/>
      <c r="O31" s="6"/>
    </row>
    <row r="32" spans="2:16" ht="9.75" customHeight="1" x14ac:dyDescent="0.2">
      <c r="B32" s="6"/>
      <c r="D32" s="6"/>
      <c r="E32" s="6"/>
      <c r="F32" s="6"/>
      <c r="G32" s="6"/>
      <c r="H32" s="6"/>
      <c r="I32" s="6"/>
      <c r="J32" s="6"/>
      <c r="K32" s="6"/>
      <c r="L32" s="6"/>
      <c r="M32" s="6"/>
      <c r="N32" s="6"/>
      <c r="O32" s="6"/>
    </row>
    <row r="33" spans="2:15" ht="9.75" customHeight="1" x14ac:dyDescent="0.2">
      <c r="C33" s="6" t="s">
        <v>88</v>
      </c>
      <c r="E33" s="6"/>
      <c r="F33" s="6"/>
      <c r="G33" s="6"/>
      <c r="H33" s="6"/>
      <c r="I33" s="6"/>
      <c r="J33" s="6"/>
      <c r="K33" s="6"/>
      <c r="L33" s="6"/>
      <c r="M33" s="6"/>
      <c r="N33" s="6"/>
      <c r="O33" s="6"/>
    </row>
    <row r="34" spans="2:15" ht="10.5" customHeight="1" x14ac:dyDescent="0.2">
      <c r="B34" s="6"/>
      <c r="D34" s="7" t="s">
        <v>16</v>
      </c>
      <c r="E34" s="6" t="s">
        <v>42</v>
      </c>
      <c r="F34" s="6"/>
      <c r="G34" s="6"/>
      <c r="H34" s="6"/>
      <c r="I34" s="6"/>
      <c r="J34" s="6"/>
      <c r="K34" s="6"/>
      <c r="L34" s="6" t="s">
        <v>13</v>
      </c>
      <c r="M34" s="6"/>
      <c r="N34" s="6"/>
      <c r="O34" s="6"/>
    </row>
    <row r="35" spans="2:15" ht="10.5" customHeight="1" x14ac:dyDescent="0.2">
      <c r="B35" s="6"/>
      <c r="D35" s="7" t="s">
        <v>18</v>
      </c>
      <c r="E35" s="6" t="s">
        <v>1457</v>
      </c>
      <c r="F35" s="6"/>
      <c r="G35" s="6"/>
      <c r="H35" s="6"/>
      <c r="I35" s="6"/>
      <c r="J35" s="6"/>
      <c r="K35" s="6"/>
      <c r="L35" s="6" t="s">
        <v>1456</v>
      </c>
      <c r="M35" s="6"/>
      <c r="N35" s="6"/>
      <c r="O35" s="6"/>
    </row>
    <row r="36" spans="2:15" ht="10.5" customHeight="1" x14ac:dyDescent="0.2">
      <c r="B36" s="6"/>
      <c r="D36" s="7" t="s">
        <v>19</v>
      </c>
      <c r="E36" s="6" t="s">
        <v>1467</v>
      </c>
      <c r="F36" s="6"/>
      <c r="G36" s="6"/>
      <c r="H36" s="6"/>
      <c r="I36" s="6"/>
      <c r="J36" s="6"/>
      <c r="K36" s="6"/>
      <c r="L36" s="6" t="s">
        <v>1498</v>
      </c>
      <c r="M36" s="6"/>
      <c r="N36" s="6"/>
      <c r="O36" s="6"/>
    </row>
    <row r="37" spans="2:15" ht="10.5" customHeight="1" x14ac:dyDescent="0.2">
      <c r="B37" s="6"/>
      <c r="D37" s="7" t="s">
        <v>20</v>
      </c>
      <c r="E37" s="6" t="s">
        <v>43</v>
      </c>
      <c r="F37" s="6"/>
      <c r="G37" s="6"/>
      <c r="H37" s="6"/>
      <c r="I37" s="6"/>
      <c r="J37" s="6"/>
      <c r="K37" s="6"/>
      <c r="L37" s="6" t="s">
        <v>1501</v>
      </c>
      <c r="M37" s="6"/>
      <c r="N37" s="6"/>
      <c r="O37" s="6"/>
    </row>
    <row r="38" spans="2:15" ht="10.5" customHeight="1" x14ac:dyDescent="0.2">
      <c r="B38" s="6"/>
      <c r="D38" s="7" t="s">
        <v>24</v>
      </c>
      <c r="E38" s="6" t="s">
        <v>1662</v>
      </c>
      <c r="F38" s="6"/>
      <c r="G38" s="6"/>
      <c r="H38" s="6"/>
      <c r="I38" s="6"/>
      <c r="J38" s="6"/>
      <c r="K38" s="6"/>
      <c r="L38" s="6" t="s">
        <v>1659</v>
      </c>
      <c r="M38" s="6"/>
      <c r="N38" s="6"/>
      <c r="O38" s="6"/>
    </row>
    <row r="39" spans="2:15" ht="10.5" customHeight="1" x14ac:dyDescent="0.2">
      <c r="B39" s="6"/>
      <c r="D39" s="7" t="s">
        <v>25</v>
      </c>
      <c r="E39" s="6" t="s">
        <v>1666</v>
      </c>
      <c r="F39" s="6"/>
      <c r="G39" s="6"/>
      <c r="H39" s="6"/>
      <c r="I39" s="6"/>
      <c r="J39" s="6"/>
      <c r="K39" s="6"/>
      <c r="L39" s="6" t="s">
        <v>1659</v>
      </c>
      <c r="M39" s="6"/>
      <c r="N39" s="6"/>
      <c r="O39" s="6"/>
    </row>
    <row r="40" spans="2:15" ht="10.5" customHeight="1" x14ac:dyDescent="0.2">
      <c r="B40" s="6"/>
      <c r="D40" s="7" t="s">
        <v>26</v>
      </c>
      <c r="E40" s="6" t="s">
        <v>44</v>
      </c>
      <c r="F40" s="6"/>
      <c r="G40" s="6"/>
      <c r="H40" s="6"/>
      <c r="I40" s="6"/>
      <c r="J40" s="6"/>
      <c r="K40" s="6"/>
      <c r="L40" s="6" t="s">
        <v>1455</v>
      </c>
      <c r="M40" s="6"/>
      <c r="N40" s="6"/>
      <c r="O40" s="6"/>
    </row>
    <row r="41" spans="2:15" ht="10.5" customHeight="1" x14ac:dyDescent="0.2">
      <c r="B41" s="6"/>
      <c r="D41" s="7" t="s">
        <v>27</v>
      </c>
      <c r="E41" s="6" t="s">
        <v>45</v>
      </c>
      <c r="F41" s="6"/>
      <c r="G41" s="6"/>
      <c r="H41" s="6"/>
      <c r="I41" s="6"/>
      <c r="J41" s="6"/>
      <c r="K41" s="6"/>
      <c r="L41" s="6" t="s">
        <v>67</v>
      </c>
      <c r="M41" s="6"/>
      <c r="N41" s="6"/>
      <c r="O41" s="6"/>
    </row>
    <row r="42" spans="2:15" ht="10.5" customHeight="1" x14ac:dyDescent="0.2">
      <c r="B42" s="6"/>
      <c r="D42" s="7" t="s">
        <v>28</v>
      </c>
      <c r="E42" s="6" t="s">
        <v>46</v>
      </c>
      <c r="F42" s="6"/>
      <c r="G42" s="6"/>
      <c r="H42" s="6"/>
      <c r="I42" s="6"/>
      <c r="J42" s="6"/>
      <c r="K42" s="6"/>
      <c r="L42" s="6" t="s">
        <v>68</v>
      </c>
      <c r="M42" s="6"/>
      <c r="N42" s="6"/>
      <c r="O42" s="6"/>
    </row>
    <row r="43" spans="2:15" ht="10.5" customHeight="1" x14ac:dyDescent="0.2">
      <c r="B43" s="6"/>
      <c r="D43" s="7" t="s">
        <v>29</v>
      </c>
      <c r="E43" s="6" t="s">
        <v>47</v>
      </c>
      <c r="F43" s="6"/>
      <c r="G43" s="6"/>
      <c r="H43" s="6"/>
      <c r="I43" s="6"/>
      <c r="J43" s="6"/>
      <c r="K43" s="6"/>
      <c r="L43" s="6" t="s">
        <v>69</v>
      </c>
      <c r="M43" s="6"/>
      <c r="N43" s="6"/>
      <c r="O43" s="6"/>
    </row>
    <row r="44" spans="2:15" ht="10.5" customHeight="1" x14ac:dyDescent="0.2">
      <c r="B44" s="6"/>
      <c r="D44" s="7" t="s">
        <v>30</v>
      </c>
      <c r="E44" s="6" t="s">
        <v>48</v>
      </c>
      <c r="F44" s="6"/>
      <c r="G44" s="6"/>
      <c r="H44" s="6"/>
      <c r="I44" s="6"/>
      <c r="J44" s="6"/>
      <c r="K44" s="6"/>
      <c r="L44" s="6" t="s">
        <v>70</v>
      </c>
      <c r="M44" s="6"/>
      <c r="N44" s="6"/>
      <c r="O44" s="6"/>
    </row>
    <row r="45" spans="2:15" ht="10.5" customHeight="1" x14ac:dyDescent="0.2">
      <c r="B45" s="6"/>
      <c r="D45" s="7" t="s">
        <v>31</v>
      </c>
      <c r="E45" s="6" t="s">
        <v>49</v>
      </c>
      <c r="F45" s="6"/>
      <c r="G45" s="6"/>
      <c r="H45" s="6"/>
      <c r="I45" s="6"/>
      <c r="J45" s="6"/>
      <c r="K45" s="6"/>
      <c r="L45" s="6" t="s">
        <v>71</v>
      </c>
      <c r="M45" s="6"/>
      <c r="N45" s="6"/>
      <c r="O45" s="6"/>
    </row>
    <row r="46" spans="2:15" ht="10.5" customHeight="1" x14ac:dyDescent="0.2">
      <c r="B46" s="6"/>
      <c r="D46" s="7" t="s">
        <v>32</v>
      </c>
      <c r="E46" s="6" t="s">
        <v>1554</v>
      </c>
      <c r="F46" s="6"/>
      <c r="G46" s="6"/>
      <c r="H46" s="6"/>
      <c r="I46" s="6"/>
      <c r="J46" s="6"/>
      <c r="K46" s="6"/>
      <c r="L46" s="6" t="s">
        <v>1586</v>
      </c>
      <c r="M46" s="6"/>
      <c r="N46" s="6"/>
      <c r="O46" s="6"/>
    </row>
    <row r="47" spans="2:15" ht="10.5" customHeight="1" x14ac:dyDescent="0.2">
      <c r="B47" s="6"/>
      <c r="D47" s="7" t="s">
        <v>34</v>
      </c>
      <c r="E47" s="6" t="s">
        <v>51</v>
      </c>
      <c r="F47" s="6"/>
      <c r="G47" s="6"/>
      <c r="H47" s="6"/>
      <c r="I47" s="6"/>
      <c r="J47" s="6"/>
      <c r="K47" s="6"/>
      <c r="L47" s="6" t="s">
        <v>13</v>
      </c>
      <c r="M47" s="6"/>
      <c r="N47" s="6"/>
      <c r="O47" s="6"/>
    </row>
    <row r="48" spans="2:15" ht="10.5" customHeight="1" x14ac:dyDescent="0.2">
      <c r="B48" s="6"/>
      <c r="D48" s="7" t="s">
        <v>33</v>
      </c>
      <c r="E48" s="6" t="s">
        <v>50</v>
      </c>
      <c r="F48" s="6"/>
      <c r="G48" s="6"/>
      <c r="H48" s="6"/>
      <c r="I48" s="6"/>
      <c r="J48" s="6"/>
      <c r="K48" s="6"/>
      <c r="L48" s="6" t="s">
        <v>1587</v>
      </c>
      <c r="M48" s="6"/>
      <c r="N48" s="6"/>
      <c r="O48" s="6"/>
    </row>
    <row r="49" spans="2:15" ht="10.5" customHeight="1" x14ac:dyDescent="0.2">
      <c r="B49" s="6"/>
      <c r="D49" s="7" t="s">
        <v>35</v>
      </c>
      <c r="E49" s="6" t="s">
        <v>1660</v>
      </c>
      <c r="F49" s="6"/>
      <c r="G49" s="6"/>
      <c r="H49" s="6"/>
      <c r="I49" s="6"/>
      <c r="J49" s="6"/>
      <c r="K49" s="6"/>
      <c r="L49" s="6" t="s">
        <v>1661</v>
      </c>
      <c r="M49" s="6"/>
      <c r="N49" s="6"/>
      <c r="O49" s="6"/>
    </row>
    <row r="50" spans="2:15" ht="10.5" customHeight="1" x14ac:dyDescent="0.2">
      <c r="B50" s="6"/>
      <c r="D50" s="7" t="s">
        <v>1499</v>
      </c>
      <c r="E50" s="6" t="s">
        <v>52</v>
      </c>
      <c r="F50" s="6"/>
      <c r="G50" s="6"/>
      <c r="H50" s="6"/>
      <c r="I50" s="6"/>
      <c r="J50" s="6"/>
      <c r="K50" s="6"/>
      <c r="L50" s="6" t="s">
        <v>72</v>
      </c>
      <c r="M50" s="6"/>
      <c r="N50" s="6"/>
      <c r="O50" s="6"/>
    </row>
    <row r="51" spans="2:15" ht="10.5" customHeight="1" x14ac:dyDescent="0.2">
      <c r="B51" s="6"/>
      <c r="D51" s="7" t="s">
        <v>36</v>
      </c>
      <c r="E51" s="6" t="s">
        <v>53</v>
      </c>
      <c r="F51" s="6"/>
      <c r="G51" s="6"/>
      <c r="H51" s="6"/>
      <c r="I51" s="6"/>
      <c r="J51" s="6"/>
      <c r="K51" s="6"/>
      <c r="L51" s="6" t="s">
        <v>73</v>
      </c>
      <c r="M51" s="6"/>
      <c r="N51" s="6"/>
      <c r="O51" s="6"/>
    </row>
    <row r="52" spans="2:15" ht="10.5" customHeight="1" x14ac:dyDescent="0.2">
      <c r="B52" s="6"/>
      <c r="D52" s="7" t="s">
        <v>37</v>
      </c>
      <c r="E52" s="6" t="s">
        <v>54</v>
      </c>
      <c r="F52" s="6"/>
      <c r="G52" s="6"/>
      <c r="H52" s="6"/>
      <c r="I52" s="6"/>
      <c r="J52" s="6"/>
      <c r="K52" s="6"/>
      <c r="L52" s="6" t="s">
        <v>74</v>
      </c>
      <c r="M52" s="6"/>
      <c r="N52" s="6"/>
      <c r="O52" s="6"/>
    </row>
    <row r="53" spans="2:15" ht="10.5" customHeight="1" x14ac:dyDescent="0.2">
      <c r="B53" s="6"/>
      <c r="D53" s="7" t="s">
        <v>38</v>
      </c>
      <c r="E53" s="6" t="s">
        <v>55</v>
      </c>
      <c r="F53" s="6"/>
      <c r="G53" s="6"/>
      <c r="H53" s="6"/>
      <c r="I53" s="6"/>
      <c r="J53" s="6"/>
      <c r="K53" s="6"/>
      <c r="L53" s="6" t="s">
        <v>1356</v>
      </c>
      <c r="M53" s="6"/>
      <c r="N53" s="6"/>
      <c r="O53" s="6"/>
    </row>
    <row r="54" spans="2:15" ht="10.5" customHeight="1" x14ac:dyDescent="0.2">
      <c r="B54" s="6"/>
      <c r="D54" s="7" t="s">
        <v>39</v>
      </c>
      <c r="E54" s="6" t="s">
        <v>56</v>
      </c>
      <c r="F54" s="6"/>
      <c r="G54" s="6"/>
      <c r="H54" s="6"/>
      <c r="I54" s="6"/>
      <c r="J54" s="6"/>
      <c r="K54" s="6"/>
      <c r="L54" s="6" t="s">
        <v>75</v>
      </c>
      <c r="M54" s="6"/>
      <c r="N54" s="6"/>
      <c r="O54" s="6"/>
    </row>
    <row r="55" spans="2:15" ht="10.5" customHeight="1" x14ac:dyDescent="0.2">
      <c r="B55" s="6"/>
      <c r="D55" s="7"/>
      <c r="E55" s="6" t="s">
        <v>14</v>
      </c>
      <c r="F55" s="6"/>
      <c r="G55" s="6"/>
      <c r="H55" s="6"/>
      <c r="I55" s="6"/>
      <c r="J55" s="6"/>
      <c r="K55" s="6"/>
      <c r="L55" s="6"/>
      <c r="M55" s="6"/>
      <c r="N55" s="6"/>
      <c r="O55" s="6"/>
    </row>
    <row r="56" spans="2:15" ht="10.5" customHeight="1" x14ac:dyDescent="0.2">
      <c r="B56" s="6"/>
      <c r="D56" s="7" t="s">
        <v>40</v>
      </c>
      <c r="E56" s="6" t="s">
        <v>1272</v>
      </c>
      <c r="F56" s="6"/>
      <c r="G56" s="6"/>
      <c r="H56" s="6"/>
      <c r="I56" s="6"/>
      <c r="J56" s="6"/>
      <c r="K56" s="6"/>
      <c r="L56" s="6" t="s">
        <v>13</v>
      </c>
      <c r="M56" s="6"/>
      <c r="N56" s="6"/>
      <c r="O56" s="6"/>
    </row>
    <row r="57" spans="2:15" ht="10.5" customHeight="1" x14ac:dyDescent="0.2">
      <c r="B57" s="6"/>
      <c r="D57" s="7" t="s">
        <v>41</v>
      </c>
      <c r="E57" s="6" t="s">
        <v>15</v>
      </c>
      <c r="F57" s="6"/>
      <c r="G57" s="6"/>
      <c r="H57" s="6"/>
      <c r="I57" s="6"/>
      <c r="J57" s="6"/>
      <c r="K57" s="6"/>
      <c r="L57" s="6" t="s">
        <v>1667</v>
      </c>
      <c r="M57" s="6"/>
      <c r="N57" s="6"/>
      <c r="O57" s="6"/>
    </row>
    <row r="58" spans="2:15" ht="10.5" customHeight="1" x14ac:dyDescent="0.2">
      <c r="B58" s="6"/>
      <c r="D58" s="7" t="s">
        <v>1454</v>
      </c>
      <c r="E58" s="6" t="s">
        <v>57</v>
      </c>
      <c r="F58" s="6"/>
      <c r="G58" s="6"/>
      <c r="H58" s="6"/>
      <c r="I58" s="6"/>
      <c r="J58" s="6"/>
      <c r="K58" s="6"/>
      <c r="L58" s="6" t="s">
        <v>76</v>
      </c>
      <c r="M58" s="6"/>
      <c r="N58" s="6"/>
      <c r="O58" s="6"/>
    </row>
    <row r="59" spans="2:15" ht="10.5" customHeight="1" x14ac:dyDescent="0.2">
      <c r="B59" s="6"/>
      <c r="D59" s="7" t="s">
        <v>1500</v>
      </c>
      <c r="E59" s="6" t="s">
        <v>58</v>
      </c>
      <c r="F59" s="6"/>
      <c r="G59" s="6"/>
      <c r="H59" s="6"/>
      <c r="I59" s="6"/>
      <c r="J59" s="6"/>
      <c r="K59" s="6"/>
      <c r="L59" s="6" t="s">
        <v>1461</v>
      </c>
      <c r="M59" s="6"/>
      <c r="N59" s="6"/>
      <c r="O59" s="6"/>
    </row>
    <row r="60" spans="2:15" ht="10.5" customHeight="1" x14ac:dyDescent="0.2">
      <c r="B60" s="6"/>
      <c r="D60" s="7" t="s">
        <v>1588</v>
      </c>
      <c r="E60" s="6" t="s">
        <v>59</v>
      </c>
      <c r="F60" s="6"/>
      <c r="G60" s="6"/>
      <c r="H60" s="6"/>
      <c r="I60" s="6"/>
      <c r="J60" s="6"/>
      <c r="K60" s="6"/>
      <c r="L60" s="6" t="s">
        <v>1462</v>
      </c>
      <c r="M60" s="6"/>
      <c r="N60" s="6"/>
      <c r="O60" s="6"/>
    </row>
    <row r="61" spans="2:15" ht="10.5" customHeight="1" x14ac:dyDescent="0.2">
      <c r="B61" s="6"/>
      <c r="D61" s="7" t="s">
        <v>1663</v>
      </c>
      <c r="E61" s="6" t="s">
        <v>60</v>
      </c>
      <c r="F61" s="6"/>
      <c r="G61" s="6"/>
      <c r="H61" s="6"/>
      <c r="I61" s="6"/>
      <c r="J61" s="6"/>
      <c r="K61" s="6"/>
      <c r="L61" s="6" t="s">
        <v>1463</v>
      </c>
      <c r="M61" s="6"/>
      <c r="N61" s="6"/>
      <c r="O61" s="6"/>
    </row>
    <row r="62" spans="2:15" ht="10.5" customHeight="1" x14ac:dyDescent="0.2">
      <c r="B62" s="6"/>
      <c r="D62" s="7" t="s">
        <v>1664</v>
      </c>
      <c r="E62" s="6" t="s">
        <v>61</v>
      </c>
      <c r="F62" s="6"/>
      <c r="G62" s="6"/>
      <c r="H62" s="6"/>
      <c r="I62" s="6"/>
      <c r="J62" s="6"/>
      <c r="K62" s="6"/>
      <c r="L62" s="6" t="s">
        <v>1464</v>
      </c>
      <c r="M62" s="6"/>
      <c r="N62" s="6"/>
      <c r="O62" s="6"/>
    </row>
    <row r="63" spans="2:15" ht="10.5" customHeight="1" x14ac:dyDescent="0.2">
      <c r="B63" s="6"/>
      <c r="D63" s="7" t="s">
        <v>1665</v>
      </c>
      <c r="E63" s="6" t="s">
        <v>62</v>
      </c>
      <c r="F63" s="6"/>
      <c r="G63" s="6"/>
      <c r="H63" s="6"/>
      <c r="I63" s="6"/>
      <c r="J63" s="6"/>
      <c r="K63" s="6"/>
      <c r="L63" s="6"/>
      <c r="M63" s="6"/>
      <c r="N63" s="6"/>
      <c r="O63" s="6"/>
    </row>
    <row r="64" spans="2:15" ht="9.75" customHeight="1" x14ac:dyDescent="0.2">
      <c r="B64" s="6"/>
      <c r="C64" s="6"/>
      <c r="D64" s="6"/>
      <c r="E64" s="6"/>
      <c r="F64" s="6"/>
      <c r="G64" s="6"/>
      <c r="H64" s="6"/>
      <c r="I64" s="6"/>
      <c r="J64" s="6"/>
      <c r="K64" s="6"/>
      <c r="L64" s="6"/>
      <c r="M64" s="6"/>
      <c r="N64" s="6"/>
      <c r="O64" s="6"/>
    </row>
    <row r="65" spans="2:15" ht="9.75" customHeight="1" x14ac:dyDescent="0.2">
      <c r="B65" s="6" t="s">
        <v>8</v>
      </c>
      <c r="C65" s="6"/>
      <c r="D65" s="6"/>
      <c r="E65" s="6"/>
      <c r="F65" s="6"/>
      <c r="G65" s="6"/>
      <c r="H65" s="6"/>
      <c r="I65" s="6"/>
      <c r="J65" s="6"/>
      <c r="K65" s="6"/>
      <c r="L65" s="6"/>
      <c r="M65" s="6"/>
      <c r="N65" s="6"/>
      <c r="O65" s="6"/>
    </row>
    <row r="66" spans="2:15" ht="9.75" customHeight="1" x14ac:dyDescent="0.2">
      <c r="B66" s="6"/>
      <c r="D66" s="7" t="s">
        <v>16</v>
      </c>
      <c r="E66" s="6" t="s">
        <v>63</v>
      </c>
      <c r="F66" s="6"/>
      <c r="G66" s="6"/>
      <c r="H66" s="6"/>
      <c r="I66" s="6"/>
      <c r="J66" s="6"/>
      <c r="K66" s="6"/>
      <c r="L66" s="6"/>
      <c r="M66" s="6"/>
      <c r="N66" s="6"/>
      <c r="O66" s="6"/>
    </row>
    <row r="67" spans="2:15" ht="9.75" customHeight="1" x14ac:dyDescent="0.2">
      <c r="B67" s="6"/>
      <c r="D67" s="7" t="s">
        <v>18</v>
      </c>
      <c r="E67" s="6" t="s">
        <v>64</v>
      </c>
      <c r="F67" s="6"/>
      <c r="G67" s="6"/>
      <c r="H67" s="6"/>
      <c r="I67" s="6"/>
      <c r="J67" s="6"/>
      <c r="K67" s="6"/>
      <c r="L67" s="6"/>
      <c r="M67" s="6"/>
      <c r="N67" s="6"/>
      <c r="O67" s="6"/>
    </row>
    <row r="68" spans="2:15" ht="9.75" customHeight="1" x14ac:dyDescent="0.2">
      <c r="B68" s="6"/>
      <c r="D68" s="6"/>
      <c r="E68" s="6" t="s">
        <v>65</v>
      </c>
      <c r="F68" s="6"/>
      <c r="G68" s="6"/>
      <c r="H68" s="6"/>
      <c r="I68" s="6"/>
      <c r="J68" s="6"/>
      <c r="K68" s="6"/>
      <c r="L68" s="6"/>
      <c r="M68" s="6"/>
      <c r="N68" s="6"/>
      <c r="O68" s="6"/>
    </row>
    <row r="69" spans="2:15" ht="9.75" customHeight="1" x14ac:dyDescent="0.2"/>
  </sheetData>
  <mergeCells count="16">
    <mergeCell ref="H25:J25"/>
    <mergeCell ref="K6:N6"/>
    <mergeCell ref="I20:J20"/>
    <mergeCell ref="I21:J21"/>
    <mergeCell ref="B13:N13"/>
    <mergeCell ref="I22:J22"/>
    <mergeCell ref="G19:O19"/>
    <mergeCell ref="L2:O2"/>
    <mergeCell ref="A11:O11"/>
    <mergeCell ref="A15:O15"/>
    <mergeCell ref="G18:I18"/>
    <mergeCell ref="K8:N8"/>
    <mergeCell ref="O8:O9"/>
    <mergeCell ref="K9:N9"/>
    <mergeCell ref="K5:N5"/>
    <mergeCell ref="O5:O6"/>
  </mergeCells>
  <phoneticPr fontId="2"/>
  <pageMargins left="0.98425196850393704" right="0.39370078740157483" top="0.59055118110236227" bottom="0.59055118110236227" header="0" footer="0"/>
  <pageSetup paperSize="9" scale="94" fitToWidth="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622D-92A8-4A66-AF81-5B7334EB44DC}">
  <sheetPr>
    <tabColor rgb="FF9999FF"/>
    <pageSetUpPr fitToPage="1"/>
  </sheetPr>
  <dimension ref="A1:AQ52"/>
  <sheetViews>
    <sheetView showGridLines="0" view="pageBreakPreview" zoomScaleNormal="100" zoomScaleSheetLayoutView="100" workbookViewId="0"/>
  </sheetViews>
  <sheetFormatPr defaultColWidth="9.59765625" defaultRowHeight="13" x14ac:dyDescent="0.2"/>
  <cols>
    <col min="1" max="1" width="5.69921875" style="1055" customWidth="1"/>
    <col min="2" max="2" width="17.296875" style="1055" customWidth="1"/>
    <col min="3" max="19" width="2.8984375" style="1055" customWidth="1"/>
    <col min="20" max="20" width="13.69921875" style="1055" customWidth="1"/>
    <col min="21" max="21" width="6.8984375" style="1055" customWidth="1"/>
    <col min="22" max="22" width="13.69921875" style="1055" customWidth="1"/>
    <col min="23" max="23" width="7.09765625" style="1055" customWidth="1"/>
    <col min="24" max="24" width="9.59765625" style="1055" customWidth="1"/>
    <col min="25" max="27" width="9.59765625" style="1055"/>
    <col min="28" max="28" width="2.8984375" style="1055" customWidth="1"/>
    <col min="29" max="29" width="5.09765625" style="1055" customWidth="1"/>
    <col min="30" max="16384" width="9.59765625" style="1055"/>
  </cols>
  <sheetData>
    <row r="1" spans="1:43" ht="14" x14ac:dyDescent="0.2">
      <c r="W1" s="245" t="s">
        <v>1469</v>
      </c>
    </row>
    <row r="4" spans="1:43" ht="19" x14ac:dyDescent="0.2">
      <c r="A4" s="2095" t="s">
        <v>1467</v>
      </c>
      <c r="B4" s="2095"/>
      <c r="C4" s="2095"/>
      <c r="D4" s="2095"/>
      <c r="E4" s="2095"/>
      <c r="F4" s="2095"/>
      <c r="G4" s="2095"/>
      <c r="H4" s="2095"/>
      <c r="I4" s="2095"/>
      <c r="J4" s="2095"/>
      <c r="K4" s="2095"/>
      <c r="L4" s="2095"/>
      <c r="M4" s="2095"/>
      <c r="N4" s="2095"/>
      <c r="O4" s="2095"/>
      <c r="P4" s="2095"/>
      <c r="Q4" s="2095"/>
      <c r="R4" s="2095"/>
      <c r="S4" s="2095"/>
      <c r="T4" s="2095"/>
      <c r="U4" s="2095"/>
      <c r="V4" s="2095"/>
      <c r="W4" s="2095"/>
      <c r="X4" s="1505"/>
      <c r="Y4" s="1505"/>
      <c r="Z4" s="1505"/>
      <c r="AA4" s="1505"/>
      <c r="AB4" s="1505"/>
      <c r="AC4" s="1505"/>
      <c r="AD4" s="1505"/>
      <c r="AE4" s="1505"/>
      <c r="AF4" s="1505"/>
      <c r="AG4" s="1505"/>
      <c r="AH4" s="1505"/>
      <c r="AI4" s="1505"/>
      <c r="AJ4" s="1505"/>
      <c r="AK4" s="1505"/>
      <c r="AL4" s="1505"/>
      <c r="AM4" s="1505"/>
      <c r="AN4" s="1505"/>
      <c r="AO4" s="1505"/>
      <c r="AP4" s="1505"/>
      <c r="AQ4" s="1505"/>
    </row>
    <row r="5" spans="1:43" ht="19" x14ac:dyDescent="0.2">
      <c r="A5" s="2102" t="s">
        <v>1526</v>
      </c>
      <c r="B5" s="2102"/>
      <c r="C5" s="2102"/>
      <c r="D5" s="2102"/>
      <c r="E5" s="2102"/>
      <c r="F5" s="2102"/>
      <c r="G5" s="2102"/>
      <c r="H5" s="2102"/>
      <c r="I5" s="2102"/>
      <c r="J5" s="2102"/>
      <c r="K5" s="2102"/>
      <c r="L5" s="2102"/>
      <c r="M5" s="2102"/>
      <c r="N5" s="2102"/>
      <c r="O5" s="2102"/>
      <c r="P5" s="2102"/>
      <c r="Q5" s="2102"/>
      <c r="R5" s="2102"/>
      <c r="S5" s="2102"/>
      <c r="T5" s="2102"/>
      <c r="U5" s="2102"/>
      <c r="V5" s="2102"/>
      <c r="W5" s="2102"/>
      <c r="X5" s="1505"/>
      <c r="Y5" s="1505"/>
      <c r="Z5" s="1505"/>
      <c r="AA5" s="1505"/>
      <c r="AB5" s="1505"/>
      <c r="AC5" s="1505"/>
      <c r="AD5" s="1505"/>
      <c r="AE5" s="1505"/>
      <c r="AF5" s="1505"/>
      <c r="AG5" s="1505"/>
      <c r="AH5" s="1505"/>
      <c r="AI5" s="1505"/>
      <c r="AJ5" s="1505"/>
      <c r="AK5" s="1505"/>
      <c r="AL5" s="1505"/>
      <c r="AM5" s="1505"/>
      <c r="AN5" s="1505"/>
      <c r="AO5" s="1505"/>
      <c r="AP5" s="1505"/>
      <c r="AQ5" s="1505"/>
    </row>
    <row r="8" spans="1:43" ht="31.5" customHeight="1" x14ac:dyDescent="0.2">
      <c r="A8" s="2096" t="s">
        <v>1470</v>
      </c>
      <c r="B8" s="2096"/>
      <c r="C8" s="2096"/>
      <c r="D8" s="2096"/>
      <c r="E8" s="2096"/>
      <c r="F8" s="2096"/>
      <c r="G8" s="2096"/>
      <c r="H8" s="2096"/>
      <c r="I8" s="2096"/>
      <c r="J8" s="2096"/>
      <c r="K8" s="2096"/>
      <c r="L8" s="2096"/>
      <c r="M8" s="2096"/>
      <c r="N8" s="2096"/>
      <c r="O8" s="2096"/>
      <c r="P8" s="2096"/>
      <c r="Q8" s="2096"/>
      <c r="R8" s="2096"/>
      <c r="S8" s="2096"/>
      <c r="T8" s="2096"/>
      <c r="U8" s="2096"/>
      <c r="V8" s="2096"/>
      <c r="W8" s="2096"/>
      <c r="X8" s="1506"/>
      <c r="Y8" s="1506"/>
      <c r="Z8" s="1506"/>
      <c r="AA8" s="1506"/>
      <c r="AB8" s="1506"/>
      <c r="AC8" s="1506"/>
      <c r="AD8" s="1506"/>
      <c r="AE8" s="1506"/>
      <c r="AF8" s="1506"/>
      <c r="AG8" s="1506"/>
      <c r="AH8" s="1506"/>
      <c r="AI8" s="1506"/>
      <c r="AJ8" s="1506"/>
      <c r="AK8" s="1506"/>
      <c r="AL8" s="1506"/>
      <c r="AM8" s="1506"/>
      <c r="AN8" s="1506"/>
      <c r="AO8" s="1506"/>
      <c r="AP8" s="1506"/>
    </row>
    <row r="9" spans="1:43" ht="21" customHeight="1" x14ac:dyDescent="0.2"/>
    <row r="10" spans="1:43" ht="21" customHeight="1" x14ac:dyDescent="0.2">
      <c r="A10" s="2097" t="s">
        <v>1276</v>
      </c>
      <c r="B10" s="2097"/>
      <c r="C10" s="2097"/>
      <c r="D10" s="2097"/>
      <c r="E10" s="2097"/>
      <c r="F10" s="2097"/>
      <c r="G10" s="2097"/>
      <c r="H10" s="2097"/>
      <c r="I10" s="2097"/>
      <c r="J10" s="2097"/>
      <c r="K10" s="2097"/>
      <c r="L10" s="2097"/>
      <c r="M10" s="2097"/>
      <c r="N10" s="2097"/>
      <c r="O10" s="2097"/>
      <c r="P10" s="2097"/>
      <c r="Q10" s="2097"/>
      <c r="R10" s="2097"/>
      <c r="S10" s="2097"/>
    </row>
    <row r="11" spans="1:43" ht="21" customHeight="1" x14ac:dyDescent="0.2">
      <c r="A11" s="1329"/>
      <c r="B11" s="1329"/>
      <c r="C11" s="1329"/>
      <c r="D11" s="1329"/>
      <c r="E11" s="1329"/>
      <c r="F11" s="1329"/>
      <c r="G11" s="1329"/>
      <c r="H11" s="1329"/>
      <c r="I11" s="1329"/>
      <c r="J11" s="1329"/>
      <c r="K11" s="1329"/>
      <c r="L11" s="1329"/>
      <c r="M11" s="1329"/>
      <c r="N11" s="1329"/>
      <c r="O11" s="1329"/>
      <c r="P11" s="1329"/>
      <c r="Q11" s="1329"/>
      <c r="R11" s="1329"/>
      <c r="S11" s="1329"/>
    </row>
    <row r="12" spans="1:43" ht="21" customHeight="1" x14ac:dyDescent="0.2">
      <c r="A12" s="1329" t="s">
        <v>210</v>
      </c>
      <c r="B12" s="1329"/>
      <c r="C12" s="1329"/>
      <c r="D12" s="1329"/>
      <c r="E12" s="1329"/>
      <c r="F12" s="1329"/>
      <c r="G12" s="1329"/>
      <c r="H12" s="1329"/>
      <c r="I12" s="1329"/>
      <c r="J12" s="1329"/>
      <c r="K12" s="1329"/>
      <c r="L12" s="1329"/>
      <c r="M12" s="1329"/>
      <c r="N12" s="1329"/>
      <c r="O12" s="1329"/>
      <c r="P12" s="1329"/>
      <c r="Q12" s="1329"/>
      <c r="R12" s="1329"/>
      <c r="S12" s="1329"/>
    </row>
    <row r="13" spans="1:43" ht="30" customHeight="1" x14ac:dyDescent="0.2">
      <c r="A13" s="2098" t="s">
        <v>211</v>
      </c>
      <c r="B13" s="2098"/>
      <c r="C13" s="2099" t="str">
        <f>IF(基本情報!D13="","",基本情報!D13)</f>
        <v/>
      </c>
      <c r="D13" s="2100"/>
      <c r="E13" s="2100"/>
      <c r="F13" s="2100"/>
      <c r="G13" s="2100"/>
      <c r="H13" s="2100"/>
      <c r="I13" s="2100"/>
      <c r="J13" s="2100"/>
      <c r="K13" s="2100"/>
      <c r="L13" s="2100"/>
      <c r="M13" s="2100"/>
      <c r="N13" s="2100"/>
      <c r="O13" s="2100"/>
      <c r="P13" s="2100"/>
      <c r="Q13" s="2100"/>
      <c r="R13" s="2100"/>
      <c r="S13" s="2100"/>
      <c r="T13" s="2100"/>
      <c r="U13" s="2100"/>
      <c r="V13" s="2100"/>
      <c r="W13" s="2101"/>
    </row>
    <row r="14" spans="1:43" ht="30" customHeight="1" x14ac:dyDescent="0.2">
      <c r="A14" s="2098" t="s">
        <v>212</v>
      </c>
      <c r="B14" s="2098"/>
      <c r="C14" s="2099"/>
      <c r="D14" s="2100"/>
      <c r="E14" s="2100"/>
      <c r="F14" s="2100"/>
      <c r="G14" s="2100"/>
      <c r="H14" s="2100"/>
      <c r="I14" s="2100"/>
      <c r="J14" s="2100"/>
      <c r="K14" s="2100"/>
      <c r="L14" s="2100"/>
      <c r="M14" s="2100"/>
      <c r="N14" s="2100"/>
      <c r="O14" s="2100"/>
      <c r="P14" s="2100"/>
      <c r="Q14" s="2100"/>
      <c r="R14" s="2100"/>
      <c r="S14" s="2100"/>
      <c r="T14" s="2100"/>
      <c r="U14" s="2100"/>
      <c r="V14" s="2100"/>
      <c r="W14" s="2101"/>
    </row>
    <row r="15" spans="1:43" ht="30" customHeight="1" x14ac:dyDescent="0.2">
      <c r="A15" s="2098" t="s">
        <v>213</v>
      </c>
      <c r="B15" s="2098"/>
      <c r="C15" s="2099" t="s">
        <v>1495</v>
      </c>
      <c r="D15" s="2100"/>
      <c r="E15" s="2100"/>
      <c r="F15" s="2100"/>
      <c r="G15" s="2100"/>
      <c r="H15" s="2100"/>
      <c r="I15" s="2100"/>
      <c r="J15" s="2100"/>
      <c r="K15" s="2100"/>
      <c r="L15" s="2100"/>
      <c r="M15" s="2100"/>
      <c r="N15" s="2100"/>
      <c r="O15" s="2100"/>
      <c r="P15" s="2100"/>
      <c r="Q15" s="2100"/>
      <c r="R15" s="2100"/>
      <c r="S15" s="2100"/>
      <c r="T15" s="2100"/>
      <c r="U15" s="2100"/>
      <c r="V15" s="2100"/>
      <c r="W15" s="2101"/>
    </row>
    <row r="16" spans="1:43" ht="21" customHeight="1" x14ac:dyDescent="0.2">
      <c r="B16" s="1507"/>
      <c r="C16" s="1507"/>
      <c r="D16" s="1507"/>
      <c r="E16" s="1507"/>
      <c r="F16" s="1507"/>
      <c r="G16" s="1507"/>
      <c r="H16" s="1507"/>
      <c r="I16" s="1507"/>
      <c r="J16" s="1507"/>
      <c r="K16" s="1507"/>
      <c r="L16" s="1507"/>
      <c r="M16" s="1507"/>
      <c r="N16" s="1507"/>
      <c r="O16" s="1507"/>
      <c r="P16" s="1509"/>
      <c r="Q16" s="1509"/>
      <c r="R16" s="1509"/>
      <c r="S16" s="1509"/>
      <c r="T16" s="1509"/>
      <c r="U16" s="1509"/>
      <c r="V16" s="1509"/>
      <c r="W16" s="1509"/>
    </row>
    <row r="17" spans="1:27" ht="21" customHeight="1" x14ac:dyDescent="0.2">
      <c r="A17" s="244" t="s">
        <v>1473</v>
      </c>
      <c r="B17" s="1507"/>
      <c r="C17" s="1507"/>
      <c r="D17" s="1507"/>
      <c r="E17" s="1507"/>
      <c r="F17" s="1507"/>
      <c r="G17" s="1507"/>
      <c r="H17" s="1507"/>
      <c r="I17" s="1507"/>
      <c r="J17" s="1507"/>
      <c r="K17" s="1507"/>
      <c r="L17" s="1507"/>
      <c r="M17" s="1507"/>
      <c r="N17" s="1507"/>
      <c r="O17" s="1507"/>
      <c r="P17" s="1509"/>
      <c r="Q17" s="1509"/>
      <c r="R17" s="1509"/>
      <c r="S17" s="1509"/>
      <c r="T17" s="1509"/>
      <c r="U17" s="1509"/>
      <c r="V17" s="1509"/>
      <c r="W17" s="1509"/>
    </row>
    <row r="18" spans="1:27" ht="21" customHeight="1" x14ac:dyDescent="0.2">
      <c r="A18" s="2086" t="s">
        <v>1481</v>
      </c>
      <c r="B18" s="2087"/>
      <c r="C18" s="2079" t="s">
        <v>1475</v>
      </c>
      <c r="D18" s="2080"/>
      <c r="E18" s="2080"/>
      <c r="F18" s="2080"/>
      <c r="G18" s="2080"/>
      <c r="H18" s="2080"/>
      <c r="I18" s="2080"/>
      <c r="J18" s="2081" t="str">
        <f>IF(基本情報!G15="個人",基本情報!G20,CONCATENATE(基本情報!G17,"　",基本情報!G18,"　",基本情報!G20))</f>
        <v>　　</v>
      </c>
      <c r="K18" s="2081"/>
      <c r="L18" s="2081"/>
      <c r="M18" s="2081"/>
      <c r="N18" s="2081"/>
      <c r="O18" s="2081"/>
      <c r="P18" s="2081"/>
      <c r="Q18" s="2081"/>
      <c r="R18" s="2081"/>
      <c r="S18" s="2081"/>
      <c r="T18" s="2081"/>
      <c r="U18" s="2081"/>
      <c r="V18" s="2081"/>
      <c r="W18" s="2082"/>
    </row>
    <row r="19" spans="1:27" ht="21" customHeight="1" x14ac:dyDescent="0.2">
      <c r="A19" s="2088"/>
      <c r="B19" s="2089"/>
      <c r="C19" s="1511" t="s">
        <v>424</v>
      </c>
      <c r="D19" s="1515"/>
      <c r="E19" s="2083" t="str">
        <f>IF(基本情報!G22="","",基本情報!G22)</f>
        <v/>
      </c>
      <c r="F19" s="2083"/>
      <c r="G19" s="2083"/>
      <c r="H19" s="2083"/>
      <c r="I19" s="2083"/>
      <c r="J19" s="2083"/>
      <c r="K19" s="2083"/>
      <c r="L19" s="2083"/>
      <c r="M19" s="2083"/>
      <c r="N19" s="2083"/>
      <c r="O19" s="2083"/>
      <c r="P19" s="2083"/>
      <c r="Q19" s="2083"/>
      <c r="R19" s="2083"/>
      <c r="S19" s="2083"/>
      <c r="T19" s="1513" t="s">
        <v>214</v>
      </c>
      <c r="U19" s="2084" t="str">
        <f>IF(基本情報!G23="","",基本情報!G23)</f>
        <v/>
      </c>
      <c r="V19" s="2084"/>
      <c r="W19" s="2085"/>
    </row>
    <row r="20" spans="1:27" ht="21" customHeight="1" x14ac:dyDescent="0.2">
      <c r="A20" s="2086" t="s">
        <v>1291</v>
      </c>
      <c r="B20" s="2087"/>
      <c r="C20" s="2079" t="s">
        <v>1475</v>
      </c>
      <c r="D20" s="2080"/>
      <c r="E20" s="2080"/>
      <c r="F20" s="2080"/>
      <c r="G20" s="2080"/>
      <c r="H20" s="2080"/>
      <c r="I20" s="2080"/>
      <c r="J20" s="2081" t="str">
        <f>IF(基本情報!G25="個人",基本情報!G30,CONCATENATE(基本情報!G27,"　",基本情報!G28,"　",基本情報!G30))</f>
        <v>　　</v>
      </c>
      <c r="K20" s="2081"/>
      <c r="L20" s="2081"/>
      <c r="M20" s="2081"/>
      <c r="N20" s="2081"/>
      <c r="O20" s="2081"/>
      <c r="P20" s="2081"/>
      <c r="Q20" s="2081"/>
      <c r="R20" s="2081"/>
      <c r="S20" s="2081"/>
      <c r="T20" s="2081"/>
      <c r="U20" s="2081"/>
      <c r="V20" s="2081"/>
      <c r="W20" s="2082"/>
    </row>
    <row r="21" spans="1:27" ht="21" customHeight="1" x14ac:dyDescent="0.2">
      <c r="A21" s="2088"/>
      <c r="B21" s="2089"/>
      <c r="C21" s="1511" t="s">
        <v>424</v>
      </c>
      <c r="D21" s="1515"/>
      <c r="E21" s="2083" t="str">
        <f>IF(基本情報!G32="","",基本情報!G32)</f>
        <v/>
      </c>
      <c r="F21" s="2083"/>
      <c r="G21" s="2083"/>
      <c r="H21" s="2083"/>
      <c r="I21" s="2083"/>
      <c r="J21" s="2083"/>
      <c r="K21" s="2083"/>
      <c r="L21" s="2083"/>
      <c r="M21" s="2083"/>
      <c r="N21" s="2083"/>
      <c r="O21" s="2083"/>
      <c r="P21" s="2083"/>
      <c r="Q21" s="2083"/>
      <c r="R21" s="2083"/>
      <c r="S21" s="2083"/>
      <c r="T21" s="1513" t="s">
        <v>214</v>
      </c>
      <c r="U21" s="2084" t="str">
        <f>IF(基本情報!G33="","",基本情報!G33)</f>
        <v/>
      </c>
      <c r="V21" s="2084"/>
      <c r="W21" s="2085"/>
    </row>
    <row r="22" spans="1:27" ht="21" customHeight="1" x14ac:dyDescent="0.2">
      <c r="A22" s="2086" t="s">
        <v>1522</v>
      </c>
      <c r="B22" s="2087"/>
      <c r="C22" s="2079" t="s">
        <v>1475</v>
      </c>
      <c r="D22" s="2080"/>
      <c r="E22" s="2080"/>
      <c r="F22" s="2080"/>
      <c r="G22" s="2080"/>
      <c r="H22" s="2080"/>
      <c r="I22" s="2080"/>
      <c r="J22" s="2081"/>
      <c r="K22" s="2081"/>
      <c r="L22" s="2081"/>
      <c r="M22" s="2081"/>
      <c r="N22" s="2081"/>
      <c r="O22" s="2081"/>
      <c r="P22" s="2081"/>
      <c r="Q22" s="2081"/>
      <c r="R22" s="2081"/>
      <c r="S22" s="2081"/>
      <c r="T22" s="2081"/>
      <c r="U22" s="2081"/>
      <c r="V22" s="2081"/>
      <c r="W22" s="2082"/>
    </row>
    <row r="23" spans="1:27" ht="21" customHeight="1" x14ac:dyDescent="0.2">
      <c r="A23" s="2088"/>
      <c r="B23" s="2089"/>
      <c r="C23" s="1511" t="s">
        <v>424</v>
      </c>
      <c r="D23" s="1515"/>
      <c r="E23" s="2083"/>
      <c r="F23" s="2083"/>
      <c r="G23" s="2083"/>
      <c r="H23" s="2083"/>
      <c r="I23" s="2083"/>
      <c r="J23" s="2083"/>
      <c r="K23" s="2083"/>
      <c r="L23" s="2083"/>
      <c r="M23" s="2083"/>
      <c r="N23" s="2083"/>
      <c r="O23" s="2083"/>
      <c r="P23" s="2083"/>
      <c r="Q23" s="2083"/>
      <c r="R23" s="2083"/>
      <c r="S23" s="2083"/>
      <c r="T23" s="1513" t="s">
        <v>214</v>
      </c>
      <c r="U23" s="2084"/>
      <c r="V23" s="2084"/>
      <c r="W23" s="2085"/>
    </row>
    <row r="24" spans="1:27" ht="21" customHeight="1" x14ac:dyDescent="0.2">
      <c r="A24" s="2086" t="s">
        <v>1476</v>
      </c>
      <c r="B24" s="2087"/>
      <c r="C24" s="2067" t="s">
        <v>1477</v>
      </c>
      <c r="D24" s="2068"/>
      <c r="E24" s="2068"/>
      <c r="F24" s="2068"/>
      <c r="G24" s="2068"/>
      <c r="H24" s="2068"/>
      <c r="I24" s="2068"/>
      <c r="J24" s="2068"/>
      <c r="K24" s="2068"/>
      <c r="L24" s="2068"/>
      <c r="M24" s="2068"/>
      <c r="N24" s="2068"/>
      <c r="O24" s="1517" t="s">
        <v>1478</v>
      </c>
      <c r="Q24" s="1519"/>
      <c r="R24" s="2066"/>
      <c r="S24" s="2066"/>
      <c r="T24" s="2066"/>
      <c r="U24" s="1517" t="s">
        <v>1479</v>
      </c>
      <c r="V24" s="1514"/>
      <c r="W24" s="1520" t="s">
        <v>205</v>
      </c>
    </row>
    <row r="25" spans="1:27" ht="21" customHeight="1" x14ac:dyDescent="0.2">
      <c r="A25" s="2103"/>
      <c r="B25" s="2104"/>
      <c r="C25" s="1521" t="s">
        <v>1480</v>
      </c>
      <c r="D25" s="103"/>
      <c r="E25" s="103"/>
      <c r="F25" s="103"/>
      <c r="G25" s="103"/>
      <c r="H25" s="2071"/>
      <c r="I25" s="2071"/>
      <c r="J25" s="2071"/>
      <c r="K25" s="2071"/>
      <c r="L25" s="2071"/>
      <c r="M25" s="2071"/>
      <c r="N25" s="2071"/>
      <c r="O25" s="2071"/>
      <c r="P25" s="2071"/>
      <c r="Q25" s="2071"/>
      <c r="R25" s="2071"/>
      <c r="S25" s="2071"/>
      <c r="T25" s="2071"/>
      <c r="U25" s="2071"/>
      <c r="V25" s="2071"/>
      <c r="W25" s="2072"/>
    </row>
    <row r="26" spans="1:27" ht="21" customHeight="1" x14ac:dyDescent="0.2">
      <c r="A26" s="2088"/>
      <c r="B26" s="2089"/>
      <c r="C26" s="1511" t="s">
        <v>424</v>
      </c>
      <c r="D26" s="1515"/>
      <c r="E26" s="2065"/>
      <c r="F26" s="2065"/>
      <c r="G26" s="2065"/>
      <c r="H26" s="2065"/>
      <c r="I26" s="2065"/>
      <c r="J26" s="2065"/>
      <c r="K26" s="2065"/>
      <c r="L26" s="2065"/>
      <c r="M26" s="2065"/>
      <c r="N26" s="2065"/>
      <c r="O26" s="2065"/>
      <c r="P26" s="2065"/>
      <c r="Q26" s="2065"/>
      <c r="R26" s="2065"/>
      <c r="S26" s="2065"/>
      <c r="T26" s="1513" t="s">
        <v>214</v>
      </c>
      <c r="U26" s="2069"/>
      <c r="V26" s="2069"/>
      <c r="W26" s="2070"/>
    </row>
    <row r="27" spans="1:27" ht="13.5" customHeight="1" x14ac:dyDescent="0.2">
      <c r="A27" s="3547" t="s">
        <v>1601</v>
      </c>
      <c r="B27" s="3547"/>
      <c r="C27" s="3547"/>
      <c r="D27" s="3547"/>
      <c r="E27" s="3547"/>
      <c r="F27" s="3547"/>
      <c r="G27" s="3547"/>
      <c r="H27" s="3547"/>
      <c r="I27" s="3547"/>
      <c r="J27" s="3547"/>
      <c r="K27" s="3547"/>
      <c r="L27" s="3547"/>
      <c r="M27" s="3547"/>
      <c r="N27" s="3547"/>
      <c r="O27" s="3547"/>
      <c r="P27" s="3547"/>
      <c r="Q27" s="3547"/>
      <c r="R27" s="3547"/>
      <c r="S27" s="3547"/>
      <c r="T27" s="3547"/>
      <c r="U27" s="3547"/>
      <c r="V27" s="3547"/>
      <c r="W27" s="3547"/>
      <c r="X27" s="3547"/>
      <c r="Y27" s="3547"/>
      <c r="Z27" s="3547"/>
    </row>
    <row r="28" spans="1:27" ht="13.5" customHeight="1" x14ac:dyDescent="0.2">
      <c r="A28" s="3547" t="s">
        <v>1602</v>
      </c>
      <c r="B28" s="3547"/>
      <c r="C28" s="3547"/>
      <c r="D28" s="3547"/>
      <c r="E28" s="3547"/>
      <c r="F28" s="3547"/>
      <c r="G28" s="3547"/>
      <c r="H28" s="3547"/>
      <c r="I28" s="3547"/>
      <c r="J28" s="3547"/>
      <c r="K28" s="3547"/>
      <c r="L28" s="3547"/>
      <c r="M28" s="3547"/>
      <c r="N28" s="3547"/>
      <c r="O28" s="3547"/>
      <c r="P28" s="3547"/>
      <c r="Q28" s="3547"/>
      <c r="R28" s="3547"/>
      <c r="S28" s="3547"/>
      <c r="T28" s="3547"/>
      <c r="U28" s="3547"/>
      <c r="V28" s="3547"/>
      <c r="W28" s="3547"/>
      <c r="X28" s="1550"/>
      <c r="Y28" s="1550"/>
      <c r="Z28" s="1550"/>
    </row>
    <row r="29" spans="1:27" ht="21" customHeight="1" x14ac:dyDescent="0.2">
      <c r="A29" s="110"/>
      <c r="B29" s="110"/>
      <c r="C29" s="110"/>
      <c r="D29" s="110"/>
      <c r="E29" s="110"/>
      <c r="F29" s="110"/>
      <c r="G29" s="110"/>
      <c r="H29" s="110"/>
      <c r="I29" s="110"/>
      <c r="J29" s="110"/>
      <c r="K29" s="110"/>
      <c r="L29" s="110"/>
      <c r="M29" s="110"/>
      <c r="N29" s="110"/>
      <c r="O29" s="110"/>
      <c r="P29" s="110"/>
      <c r="Q29" s="110"/>
      <c r="R29" s="224"/>
      <c r="S29" s="224"/>
      <c r="T29" s="224"/>
      <c r="U29" s="224"/>
      <c r="V29" s="110"/>
      <c r="W29" s="1293"/>
    </row>
    <row r="30" spans="1:27" ht="18" customHeight="1" x14ac:dyDescent="0.2">
      <c r="A30" s="109" t="s">
        <v>217</v>
      </c>
      <c r="B30" s="109"/>
      <c r="C30" s="109"/>
      <c r="D30" s="109"/>
      <c r="E30" s="109"/>
      <c r="F30" s="109"/>
      <c r="G30" s="109"/>
      <c r="H30" s="109"/>
      <c r="I30" s="109"/>
      <c r="J30" s="109"/>
      <c r="K30" s="109"/>
      <c r="L30" s="109"/>
      <c r="M30" s="109"/>
      <c r="N30" s="109"/>
      <c r="O30" s="109"/>
      <c r="P30" s="109"/>
      <c r="Q30" s="109"/>
      <c r="R30" s="110"/>
      <c r="S30" s="110"/>
      <c r="T30" s="110"/>
      <c r="U30" s="110"/>
      <c r="V30" s="110"/>
      <c r="W30" s="110"/>
      <c r="X30" s="1610"/>
      <c r="Z30" s="1076"/>
      <c r="AA30" s="1076"/>
    </row>
    <row r="31" spans="1:27" ht="15" customHeight="1" x14ac:dyDescent="0.2">
      <c r="A31" s="2073" t="s">
        <v>1335</v>
      </c>
      <c r="B31" s="2074"/>
      <c r="C31" s="2074"/>
      <c r="D31" s="2074"/>
      <c r="E31" s="2074"/>
      <c r="F31" s="2074"/>
      <c r="G31" s="2074"/>
      <c r="H31" s="2074"/>
      <c r="I31" s="2074"/>
      <c r="J31" s="2074"/>
      <c r="K31" s="2074"/>
      <c r="L31" s="2074"/>
      <c r="M31" s="2074"/>
      <c r="N31" s="2074"/>
      <c r="O31" s="2074"/>
      <c r="P31" s="2074"/>
      <c r="Q31" s="2074"/>
      <c r="R31" s="2074"/>
      <c r="S31" s="2075"/>
      <c r="T31" s="2058" t="s">
        <v>1603</v>
      </c>
      <c r="U31" s="2059"/>
      <c r="V31" s="2058" t="s">
        <v>1604</v>
      </c>
      <c r="W31" s="2059"/>
      <c r="X31" s="1336"/>
      <c r="Y31" s="1504"/>
      <c r="Z31" s="1500"/>
      <c r="AA31" s="1611"/>
    </row>
    <row r="32" spans="1:27" ht="21" customHeight="1" x14ac:dyDescent="0.2">
      <c r="A32" s="2076"/>
      <c r="B32" s="2077"/>
      <c r="C32" s="2077"/>
      <c r="D32" s="2077"/>
      <c r="E32" s="2077"/>
      <c r="F32" s="2077"/>
      <c r="G32" s="2077"/>
      <c r="H32" s="2077"/>
      <c r="I32" s="2077"/>
      <c r="J32" s="2077"/>
      <c r="K32" s="2077"/>
      <c r="L32" s="2077"/>
      <c r="M32" s="2077"/>
      <c r="N32" s="2077"/>
      <c r="O32" s="2077"/>
      <c r="P32" s="2077"/>
      <c r="Q32" s="2077"/>
      <c r="R32" s="2077"/>
      <c r="S32" s="2078"/>
      <c r="T32" s="1327"/>
      <c r="U32" s="1326" t="s">
        <v>601</v>
      </c>
      <c r="V32" s="1543">
        <f>AC32</f>
        <v>0</v>
      </c>
      <c r="W32" s="1326" t="s">
        <v>601</v>
      </c>
      <c r="X32" s="3548"/>
      <c r="Y32" s="3548"/>
      <c r="Z32" s="3549"/>
      <c r="AA32" s="3549"/>
    </row>
    <row r="33" spans="1:23" ht="15" customHeight="1" x14ac:dyDescent="0.2">
      <c r="A33" s="2073" t="s">
        <v>1336</v>
      </c>
      <c r="B33" s="2074"/>
      <c r="C33" s="2074"/>
      <c r="D33" s="2074"/>
      <c r="E33" s="2074"/>
      <c r="F33" s="2074"/>
      <c r="G33" s="2074"/>
      <c r="H33" s="2074"/>
      <c r="I33" s="2074"/>
      <c r="J33" s="2074"/>
      <c r="K33" s="2074"/>
      <c r="L33" s="2074"/>
      <c r="M33" s="2074"/>
      <c r="N33" s="2074"/>
      <c r="O33" s="2074"/>
      <c r="P33" s="2074"/>
      <c r="Q33" s="2074"/>
      <c r="R33" s="2074"/>
      <c r="S33" s="2075"/>
      <c r="T33" s="2058" t="s">
        <v>1603</v>
      </c>
      <c r="U33" s="2059"/>
      <c r="V33" s="2058" t="s">
        <v>1604</v>
      </c>
      <c r="W33" s="2059"/>
    </row>
    <row r="34" spans="1:23" ht="21" customHeight="1" x14ac:dyDescent="0.2">
      <c r="A34" s="2076"/>
      <c r="B34" s="2077"/>
      <c r="C34" s="2077"/>
      <c r="D34" s="2077"/>
      <c r="E34" s="2077"/>
      <c r="F34" s="2077"/>
      <c r="G34" s="2077"/>
      <c r="H34" s="2077"/>
      <c r="I34" s="2077"/>
      <c r="J34" s="2077"/>
      <c r="K34" s="2077"/>
      <c r="L34" s="2077"/>
      <c r="M34" s="2077"/>
      <c r="N34" s="2077"/>
      <c r="O34" s="2077"/>
      <c r="P34" s="2077"/>
      <c r="Q34" s="2077"/>
      <c r="R34" s="2077"/>
      <c r="S34" s="2078"/>
      <c r="T34" s="1327"/>
      <c r="U34" s="1326" t="s">
        <v>601</v>
      </c>
      <c r="V34" s="1543">
        <f>'参考様式1-1'!I16</f>
        <v>0</v>
      </c>
      <c r="W34" s="1326" t="s">
        <v>601</v>
      </c>
    </row>
    <row r="35" spans="1:23" ht="21" customHeight="1" x14ac:dyDescent="0.2">
      <c r="A35" s="2058" t="s">
        <v>1616</v>
      </c>
      <c r="B35" s="2060"/>
      <c r="C35" s="2060"/>
      <c r="D35" s="2060"/>
      <c r="E35" s="2060"/>
      <c r="F35" s="2060"/>
      <c r="G35" s="2060"/>
      <c r="H35" s="2060"/>
      <c r="I35" s="2060"/>
      <c r="J35" s="2060"/>
      <c r="K35" s="2060"/>
      <c r="L35" s="2060"/>
      <c r="M35" s="2060"/>
      <c r="N35" s="2060"/>
      <c r="O35" s="2060"/>
      <c r="P35" s="2060"/>
      <c r="Q35" s="2060"/>
      <c r="R35" s="2060"/>
      <c r="S35" s="2060"/>
      <c r="T35" s="2060"/>
      <c r="U35" s="2059"/>
      <c r="V35" s="2058" t="s">
        <v>219</v>
      </c>
      <c r="W35" s="2059"/>
    </row>
    <row r="36" spans="1:23" ht="90" customHeight="1" x14ac:dyDescent="0.2">
      <c r="A36" s="2061"/>
      <c r="B36" s="2062"/>
      <c r="C36" s="2062"/>
      <c r="D36" s="2062"/>
      <c r="E36" s="2062"/>
      <c r="F36" s="2062"/>
      <c r="G36" s="2062"/>
      <c r="H36" s="2062"/>
      <c r="I36" s="2062"/>
      <c r="J36" s="2062"/>
      <c r="K36" s="2062"/>
      <c r="L36" s="2062"/>
      <c r="M36" s="2062"/>
      <c r="N36" s="2062"/>
      <c r="O36" s="2062"/>
      <c r="P36" s="2062"/>
      <c r="Q36" s="2062"/>
      <c r="R36" s="2062"/>
      <c r="S36" s="2062"/>
      <c r="T36" s="2062"/>
      <c r="U36" s="2063"/>
      <c r="V36" s="2058"/>
      <c r="W36" s="2059"/>
    </row>
    <row r="37" spans="1:23" ht="21" customHeight="1" x14ac:dyDescent="0.2">
      <c r="A37" s="3540" t="s">
        <v>1606</v>
      </c>
      <c r="B37" s="3541"/>
      <c r="C37" s="3541"/>
      <c r="D37" s="3541"/>
      <c r="E37" s="3541"/>
      <c r="F37" s="3541"/>
      <c r="G37" s="3541"/>
      <c r="H37" s="3541"/>
      <c r="I37" s="3541"/>
      <c r="J37" s="3541"/>
      <c r="K37" s="3541"/>
      <c r="L37" s="3541"/>
      <c r="M37" s="3541"/>
      <c r="N37" s="3541"/>
      <c r="O37" s="3541"/>
      <c r="P37" s="3541"/>
      <c r="Q37" s="3541"/>
      <c r="R37" s="3541"/>
      <c r="S37" s="3541"/>
      <c r="T37" s="3541"/>
      <c r="U37" s="3542"/>
      <c r="V37" s="3543"/>
      <c r="W37" s="3543"/>
    </row>
    <row r="38" spans="1:23" ht="13.5" customHeight="1" x14ac:dyDescent="0.2">
      <c r="A38" s="111"/>
      <c r="B38" s="111"/>
      <c r="C38" s="111"/>
      <c r="D38" s="111"/>
      <c r="E38" s="111"/>
      <c r="F38" s="111"/>
      <c r="G38" s="111"/>
      <c r="H38" s="111"/>
      <c r="I38" s="111"/>
      <c r="J38" s="111"/>
      <c r="K38" s="111"/>
      <c r="L38" s="111"/>
      <c r="M38" s="111"/>
      <c r="N38" s="111"/>
      <c r="O38" s="111"/>
      <c r="P38" s="111"/>
      <c r="Q38" s="111"/>
      <c r="R38" s="111"/>
      <c r="S38" s="111"/>
      <c r="T38" s="111"/>
      <c r="U38" s="111"/>
      <c r="V38" s="111"/>
      <c r="W38" s="110"/>
    </row>
    <row r="39" spans="1:23" s="1600" customFormat="1" ht="39" customHeight="1" x14ac:dyDescent="0.2">
      <c r="A39" s="1295" t="s">
        <v>220</v>
      </c>
      <c r="B39" s="2064" t="s">
        <v>1581</v>
      </c>
      <c r="C39" s="2064"/>
      <c r="D39" s="2064"/>
      <c r="E39" s="2064"/>
      <c r="F39" s="2064"/>
      <c r="G39" s="2064"/>
      <c r="H39" s="2064"/>
      <c r="I39" s="2064"/>
      <c r="J39" s="2064"/>
      <c r="K39" s="2064"/>
      <c r="L39" s="2064"/>
      <c r="M39" s="2064"/>
      <c r="N39" s="2064"/>
      <c r="O39" s="2064"/>
      <c r="P39" s="2064"/>
      <c r="Q39" s="2064"/>
      <c r="R39" s="2064"/>
      <c r="S39" s="2064"/>
      <c r="T39" s="2064"/>
      <c r="U39" s="2064"/>
      <c r="V39" s="2064"/>
      <c r="W39" s="2064"/>
    </row>
    <row r="40" spans="1:23" s="1600" customFormat="1" ht="13.5" customHeight="1" x14ac:dyDescent="0.2">
      <c r="A40" s="111" t="s">
        <v>221</v>
      </c>
      <c r="B40" s="111" t="s">
        <v>1338</v>
      </c>
      <c r="C40" s="111"/>
      <c r="D40" s="111"/>
      <c r="E40" s="111"/>
      <c r="F40" s="111"/>
    </row>
    <row r="41" spans="1:23" s="1600" customFormat="1" ht="13.5" customHeight="1" x14ac:dyDescent="0.2">
      <c r="A41" s="111" t="s">
        <v>1607</v>
      </c>
      <c r="B41" s="111" t="s">
        <v>1608</v>
      </c>
      <c r="C41" s="111"/>
      <c r="D41" s="111"/>
      <c r="E41" s="111"/>
      <c r="F41" s="111"/>
    </row>
    <row r="42" spans="1:23" s="1600" customFormat="1" ht="22" customHeight="1" x14ac:dyDescent="0.2">
      <c r="A42" s="112"/>
      <c r="B42" s="110"/>
      <c r="C42" s="110"/>
      <c r="D42" s="110"/>
      <c r="E42" s="110"/>
      <c r="F42" s="110"/>
    </row>
    <row r="43" spans="1:23" s="1600" customFormat="1" ht="18.75" customHeight="1" x14ac:dyDescent="0.2">
      <c r="A43" s="109" t="s">
        <v>1609</v>
      </c>
      <c r="B43" s="110"/>
      <c r="C43" s="110"/>
      <c r="D43" s="110"/>
      <c r="E43" s="110"/>
      <c r="F43" s="110"/>
    </row>
    <row r="44" spans="1:23" ht="30" customHeight="1" x14ac:dyDescent="0.2">
      <c r="A44" s="1601" t="s">
        <v>1610</v>
      </c>
      <c r="B44" s="3544" t="s">
        <v>222</v>
      </c>
      <c r="C44" s="3545"/>
      <c r="D44" s="3545"/>
      <c r="E44" s="3545"/>
      <c r="F44" s="3545"/>
      <c r="G44" s="3545"/>
      <c r="H44" s="3545"/>
      <c r="I44" s="3545"/>
      <c r="J44" s="3545"/>
      <c r="K44" s="3545"/>
      <c r="L44" s="3545"/>
      <c r="M44" s="3540" t="s">
        <v>1611</v>
      </c>
      <c r="N44" s="3545"/>
      <c r="O44" s="3545"/>
      <c r="P44" s="3545"/>
      <c r="Q44" s="3545"/>
      <c r="R44" s="3545"/>
      <c r="S44" s="3546"/>
      <c r="T44" s="3540" t="s">
        <v>1612</v>
      </c>
      <c r="U44" s="3546"/>
      <c r="V44" s="3544" t="s">
        <v>1613</v>
      </c>
      <c r="W44" s="3546"/>
    </row>
    <row r="45" spans="1:23" ht="22.5" customHeight="1" x14ac:dyDescent="0.2">
      <c r="A45" s="1604"/>
      <c r="B45" s="1607"/>
      <c r="C45" s="1602"/>
      <c r="D45" s="1602"/>
      <c r="E45" s="1602"/>
      <c r="F45" s="1602"/>
      <c r="G45" s="1602"/>
      <c r="H45" s="1602"/>
      <c r="I45" s="1602"/>
      <c r="J45" s="1602"/>
      <c r="K45" s="1602"/>
      <c r="L45" s="1603"/>
      <c r="M45" s="3527"/>
      <c r="N45" s="3528"/>
      <c r="O45" s="3528"/>
      <c r="P45" s="3528"/>
      <c r="Q45" s="3528"/>
      <c r="R45" s="3528"/>
      <c r="S45" s="3529"/>
      <c r="T45" s="3533"/>
      <c r="U45" s="3531"/>
      <c r="V45" s="3534"/>
      <c r="W45" s="3534"/>
    </row>
    <row r="46" spans="1:23" ht="22.5" customHeight="1" x14ac:dyDescent="0.2">
      <c r="A46" s="1604"/>
      <c r="B46" s="1607"/>
      <c r="C46" s="1602"/>
      <c r="D46" s="1602"/>
      <c r="E46" s="1602"/>
      <c r="F46" s="1602"/>
      <c r="G46" s="1602"/>
      <c r="H46" s="1602"/>
      <c r="I46" s="1602"/>
      <c r="J46" s="1602"/>
      <c r="K46" s="1602"/>
      <c r="L46" s="1603"/>
      <c r="M46" s="3535"/>
      <c r="N46" s="3536"/>
      <c r="O46" s="3536"/>
      <c r="P46" s="3536"/>
      <c r="Q46" s="3536"/>
      <c r="R46" s="3536"/>
      <c r="S46" s="3537"/>
      <c r="T46" s="3538"/>
      <c r="U46" s="3531"/>
      <c r="V46" s="3539"/>
      <c r="W46" s="3539"/>
    </row>
    <row r="47" spans="1:23" ht="22.5" customHeight="1" x14ac:dyDescent="0.2">
      <c r="A47" s="1604"/>
      <c r="B47" s="1607"/>
      <c r="C47" s="1602"/>
      <c r="D47" s="1602"/>
      <c r="E47" s="1602"/>
      <c r="F47" s="1602"/>
      <c r="G47" s="1602"/>
      <c r="H47" s="1602"/>
      <c r="I47" s="1602"/>
      <c r="J47" s="1602"/>
      <c r="K47" s="1602"/>
      <c r="L47" s="1603"/>
      <c r="M47" s="3527"/>
      <c r="N47" s="3528"/>
      <c r="O47" s="3528"/>
      <c r="P47" s="3528"/>
      <c r="Q47" s="3528"/>
      <c r="R47" s="3528"/>
      <c r="S47" s="3529"/>
      <c r="T47" s="3530"/>
      <c r="U47" s="3531"/>
      <c r="V47" s="3532"/>
      <c r="W47" s="3532"/>
    </row>
    <row r="48" spans="1:23" ht="22.5" customHeight="1" x14ac:dyDescent="0.2">
      <c r="A48" s="1604"/>
      <c r="B48" s="3521"/>
      <c r="C48" s="3522"/>
      <c r="D48" s="3522"/>
      <c r="E48" s="3522"/>
      <c r="F48" s="3522"/>
      <c r="G48" s="3522"/>
      <c r="H48" s="3522"/>
      <c r="I48" s="3522"/>
      <c r="J48" s="3522"/>
      <c r="K48" s="3522"/>
      <c r="L48" s="3523"/>
      <c r="M48" s="3521"/>
      <c r="N48" s="3522"/>
      <c r="O48" s="3522"/>
      <c r="P48" s="3522"/>
      <c r="Q48" s="3522"/>
      <c r="R48" s="3522"/>
      <c r="S48" s="3523"/>
      <c r="T48" s="3524"/>
      <c r="U48" s="3525"/>
      <c r="V48" s="3526"/>
      <c r="W48" s="3526"/>
    </row>
    <row r="49" spans="1:23" ht="22.5" customHeight="1" x14ac:dyDescent="0.2">
      <c r="A49" s="1604"/>
      <c r="B49" s="3521"/>
      <c r="C49" s="3522"/>
      <c r="D49" s="3522"/>
      <c r="E49" s="3522"/>
      <c r="F49" s="3522"/>
      <c r="G49" s="3522"/>
      <c r="H49" s="3522"/>
      <c r="I49" s="3522"/>
      <c r="J49" s="3522"/>
      <c r="K49" s="3522"/>
      <c r="L49" s="3523"/>
      <c r="M49" s="3521"/>
      <c r="N49" s="3522"/>
      <c r="O49" s="3522"/>
      <c r="P49" s="3522"/>
      <c r="Q49" s="3522"/>
      <c r="R49" s="3522"/>
      <c r="S49" s="3523"/>
      <c r="T49" s="3524"/>
      <c r="U49" s="3525"/>
      <c r="V49" s="3526"/>
      <c r="W49" s="3526"/>
    </row>
    <row r="50" spans="1:23" ht="22.5" customHeight="1" x14ac:dyDescent="0.2">
      <c r="A50" s="1604"/>
      <c r="B50" s="3521"/>
      <c r="C50" s="3522"/>
      <c r="D50" s="3522"/>
      <c r="E50" s="3522"/>
      <c r="F50" s="3522"/>
      <c r="G50" s="3522"/>
      <c r="H50" s="3522"/>
      <c r="I50" s="3522"/>
      <c r="J50" s="3522"/>
      <c r="K50" s="3522"/>
      <c r="L50" s="3523"/>
      <c r="M50" s="3521"/>
      <c r="N50" s="3522"/>
      <c r="O50" s="3522"/>
      <c r="P50" s="3522"/>
      <c r="Q50" s="3522"/>
      <c r="R50" s="3522"/>
      <c r="S50" s="3523"/>
      <c r="T50" s="3524"/>
      <c r="U50" s="3525"/>
      <c r="V50" s="3526"/>
      <c r="W50" s="3526"/>
    </row>
    <row r="51" spans="1:23" ht="22.5" customHeight="1" x14ac:dyDescent="0.2">
      <c r="A51" s="1604"/>
      <c r="B51" s="3521"/>
      <c r="C51" s="3522"/>
      <c r="D51" s="3522"/>
      <c r="E51" s="3522"/>
      <c r="F51" s="3522"/>
      <c r="G51" s="3522"/>
      <c r="H51" s="3522"/>
      <c r="I51" s="3522"/>
      <c r="J51" s="3522"/>
      <c r="K51" s="3522"/>
      <c r="L51" s="3523"/>
      <c r="M51" s="3521"/>
      <c r="N51" s="3522"/>
      <c r="O51" s="3522"/>
      <c r="P51" s="3522"/>
      <c r="Q51" s="3522"/>
      <c r="R51" s="3522"/>
      <c r="S51" s="3523"/>
      <c r="T51" s="3524"/>
      <c r="U51" s="3525"/>
      <c r="V51" s="3526"/>
      <c r="W51" s="3526"/>
    </row>
    <row r="52" spans="1:23" x14ac:dyDescent="0.2">
      <c r="A52" s="112"/>
      <c r="B52" s="112"/>
      <c r="C52" s="112"/>
      <c r="D52" s="112"/>
      <c r="E52" s="112"/>
      <c r="F52" s="112"/>
      <c r="G52" s="112"/>
      <c r="H52" s="112"/>
      <c r="I52" s="112"/>
      <c r="J52" s="112"/>
      <c r="K52" s="112"/>
      <c r="L52" s="112"/>
      <c r="M52" s="112"/>
      <c r="N52" s="112"/>
      <c r="O52" s="112"/>
      <c r="P52" s="112"/>
      <c r="Q52" s="112"/>
      <c r="R52" s="110"/>
      <c r="S52" s="110"/>
      <c r="T52" s="110"/>
      <c r="U52" s="110"/>
      <c r="V52" s="110"/>
      <c r="W52" s="110"/>
    </row>
  </sheetData>
  <mergeCells count="78">
    <mergeCell ref="A4:W4"/>
    <mergeCell ref="A5:W5"/>
    <mergeCell ref="A8:W8"/>
    <mergeCell ref="A10:S10"/>
    <mergeCell ref="A13:B13"/>
    <mergeCell ref="C13:W13"/>
    <mergeCell ref="A14:B14"/>
    <mergeCell ref="C14:W14"/>
    <mergeCell ref="A15:B15"/>
    <mergeCell ref="C15:W15"/>
    <mergeCell ref="A18:B19"/>
    <mergeCell ref="C18:I18"/>
    <mergeCell ref="J18:W18"/>
    <mergeCell ref="E19:S19"/>
    <mergeCell ref="U19:W19"/>
    <mergeCell ref="A22:B23"/>
    <mergeCell ref="C22:I22"/>
    <mergeCell ref="J22:W22"/>
    <mergeCell ref="E23:S23"/>
    <mergeCell ref="U23:W23"/>
    <mergeCell ref="A20:B21"/>
    <mergeCell ref="C20:I20"/>
    <mergeCell ref="J20:W20"/>
    <mergeCell ref="E21:S21"/>
    <mergeCell ref="U21:W21"/>
    <mergeCell ref="A24:B26"/>
    <mergeCell ref="C24:H24"/>
    <mergeCell ref="I24:N24"/>
    <mergeCell ref="R24:T24"/>
    <mergeCell ref="H25:W25"/>
    <mergeCell ref="E26:S26"/>
    <mergeCell ref="U26:W26"/>
    <mergeCell ref="A36:U36"/>
    <mergeCell ref="V36:W36"/>
    <mergeCell ref="A27:Z27"/>
    <mergeCell ref="A28:W28"/>
    <mergeCell ref="A31:S32"/>
    <mergeCell ref="T31:U31"/>
    <mergeCell ref="V31:W31"/>
    <mergeCell ref="X32:Y32"/>
    <mergeCell ref="Z32:AA32"/>
    <mergeCell ref="A33:S34"/>
    <mergeCell ref="T33:U33"/>
    <mergeCell ref="V33:W33"/>
    <mergeCell ref="A35:U35"/>
    <mergeCell ref="V35:W35"/>
    <mergeCell ref="A37:U37"/>
    <mergeCell ref="V37:W37"/>
    <mergeCell ref="B39:W39"/>
    <mergeCell ref="B44:L44"/>
    <mergeCell ref="M44:S44"/>
    <mergeCell ref="T44:U44"/>
    <mergeCell ref="V44:W44"/>
    <mergeCell ref="M45:S45"/>
    <mergeCell ref="T45:U45"/>
    <mergeCell ref="V45:W45"/>
    <mergeCell ref="M46:S46"/>
    <mergeCell ref="T46:U46"/>
    <mergeCell ref="V46:W46"/>
    <mergeCell ref="M47:S47"/>
    <mergeCell ref="T47:U47"/>
    <mergeCell ref="V47:W47"/>
    <mergeCell ref="B48:L48"/>
    <mergeCell ref="M48:S48"/>
    <mergeCell ref="T48:U48"/>
    <mergeCell ref="V48:W48"/>
    <mergeCell ref="B51:L51"/>
    <mergeCell ref="M51:S51"/>
    <mergeCell ref="T51:U51"/>
    <mergeCell ref="V51:W51"/>
    <mergeCell ref="B49:L49"/>
    <mergeCell ref="M49:S49"/>
    <mergeCell ref="T49:U49"/>
    <mergeCell ref="V49:W49"/>
    <mergeCell ref="B50:L50"/>
    <mergeCell ref="M50:S50"/>
    <mergeCell ref="T50:U50"/>
    <mergeCell ref="V50:W50"/>
  </mergeCells>
  <phoneticPr fontId="2"/>
  <dataValidations count="2">
    <dataValidation type="list" allowBlank="1" showInputMessage="1" showErrorMessage="1" sqref="V37" xr:uid="{A9C10F23-FB00-433A-9D7B-2C2A095DD7AF}">
      <formula1>"有,無"</formula1>
    </dataValidation>
    <dataValidation type="list" allowBlank="1" showInputMessage="1" showErrorMessage="1" sqref="V35 V36:W36" xr:uid="{707CA6CC-1D7C-49CE-BB3F-07FC4448EDA1}">
      <formula1>"適,不適"</formula1>
    </dataValidation>
  </dataValidations>
  <pageMargins left="0.98425196850393704" right="0.59055118110236227" top="0.78740157480314965" bottom="0.78740157480314965" header="0" footer="0"/>
  <pageSetup paperSize="9" scale="84" fitToHeight="0" orientation="portrait" r:id="rId1"/>
  <rowBreaks count="1" manualBreakCount="1">
    <brk id="41" max="2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4088-352C-4DCC-B314-61FE5F309EBA}">
  <sheetPr>
    <tabColor rgb="FF9999FF"/>
    <pageSetUpPr fitToPage="1"/>
  </sheetPr>
  <dimension ref="A1:AT64"/>
  <sheetViews>
    <sheetView showGridLines="0" view="pageBreakPreview" zoomScaleNormal="100" zoomScaleSheetLayoutView="100" workbookViewId="0"/>
  </sheetViews>
  <sheetFormatPr defaultColWidth="9.59765625" defaultRowHeight="13" x14ac:dyDescent="0.2"/>
  <cols>
    <col min="1" max="1" width="5.69921875" style="110" customWidth="1"/>
    <col min="2" max="2" width="15.69921875" style="110" customWidth="1"/>
    <col min="3" max="23" width="2.8984375" style="110" customWidth="1"/>
    <col min="24" max="24" width="5.69921875" style="110" customWidth="1"/>
    <col min="25" max="25" width="13.69921875" style="110" customWidth="1"/>
    <col min="26" max="26" width="4.69921875" style="110" customWidth="1"/>
    <col min="27" max="27" width="9.59765625" style="110" customWidth="1"/>
    <col min="28" max="30" width="9.59765625" style="110"/>
    <col min="31" max="31" width="2.8984375" style="110" customWidth="1"/>
    <col min="32" max="32" width="5.09765625" style="110" customWidth="1"/>
    <col min="33" max="16384" width="9.59765625" style="110"/>
  </cols>
  <sheetData>
    <row r="1" spans="1:46" ht="14" x14ac:dyDescent="0.2">
      <c r="Z1" s="245" t="s">
        <v>1468</v>
      </c>
    </row>
    <row r="4" spans="1:46" ht="19" x14ac:dyDescent="0.2">
      <c r="A4" s="2095" t="s">
        <v>43</v>
      </c>
      <c r="B4" s="2095"/>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1505"/>
      <c r="AB4" s="1505"/>
      <c r="AC4" s="1505"/>
      <c r="AD4" s="1505"/>
      <c r="AE4" s="1505"/>
      <c r="AF4" s="1505"/>
      <c r="AG4" s="1505"/>
      <c r="AH4" s="1505"/>
      <c r="AI4" s="1505"/>
      <c r="AJ4" s="1505"/>
      <c r="AK4" s="1505"/>
      <c r="AL4" s="1505"/>
      <c r="AM4" s="1505"/>
      <c r="AN4" s="1505"/>
      <c r="AO4" s="1505"/>
      <c r="AP4" s="1505"/>
      <c r="AQ4" s="1505"/>
      <c r="AR4" s="1505"/>
      <c r="AS4" s="1505"/>
      <c r="AT4" s="1505"/>
    </row>
    <row r="5" spans="1:46" s="1055" customFormat="1" ht="19" x14ac:dyDescent="0.2">
      <c r="A5" s="2102" t="s">
        <v>1521</v>
      </c>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1505"/>
      <c r="AB5" s="1505"/>
      <c r="AC5" s="1505"/>
      <c r="AD5" s="1505"/>
      <c r="AE5" s="1505"/>
      <c r="AF5" s="1505"/>
      <c r="AG5" s="1505"/>
      <c r="AH5" s="1505"/>
      <c r="AI5" s="1505"/>
      <c r="AJ5" s="1505"/>
      <c r="AK5" s="1505"/>
      <c r="AL5" s="1505"/>
      <c r="AM5" s="1505"/>
      <c r="AN5" s="1505"/>
      <c r="AO5" s="1505"/>
      <c r="AP5" s="1505"/>
      <c r="AQ5" s="1505"/>
    </row>
    <row r="8" spans="1:46" ht="31.5" customHeight="1" x14ac:dyDescent="0.2">
      <c r="A8" s="2096" t="s">
        <v>1275</v>
      </c>
      <c r="B8" s="2096"/>
      <c r="C8" s="2096"/>
      <c r="D8" s="2096"/>
      <c r="E8" s="2096"/>
      <c r="F8" s="2096"/>
      <c r="G8" s="2096"/>
      <c r="H8" s="2096"/>
      <c r="I8" s="2096"/>
      <c r="J8" s="2096"/>
      <c r="K8" s="2096"/>
      <c r="L8" s="2096"/>
      <c r="M8" s="2096"/>
      <c r="N8" s="2096"/>
      <c r="O8" s="2096"/>
      <c r="P8" s="2096"/>
      <c r="Q8" s="2096"/>
      <c r="R8" s="2096"/>
      <c r="S8" s="2096"/>
      <c r="T8" s="2096"/>
      <c r="U8" s="2096"/>
      <c r="V8" s="2096"/>
      <c r="W8" s="2096"/>
      <c r="X8" s="2096"/>
      <c r="Y8" s="2096"/>
      <c r="Z8" s="2096"/>
      <c r="AA8" s="1506"/>
      <c r="AB8" s="1506"/>
      <c r="AC8" s="1506"/>
      <c r="AD8" s="1506"/>
      <c r="AE8" s="1506"/>
      <c r="AF8" s="1506"/>
      <c r="AG8" s="1506"/>
      <c r="AH8" s="1506"/>
      <c r="AI8" s="1506"/>
      <c r="AJ8" s="1506"/>
      <c r="AK8" s="1506"/>
      <c r="AL8" s="1506"/>
      <c r="AM8" s="1506"/>
      <c r="AN8" s="1506"/>
      <c r="AO8" s="1506"/>
      <c r="AP8" s="1506"/>
      <c r="AQ8" s="1506"/>
      <c r="AR8" s="1506"/>
      <c r="AS8" s="1506"/>
    </row>
    <row r="9" spans="1:46" ht="21" customHeight="1" x14ac:dyDescent="0.2"/>
    <row r="10" spans="1:46" ht="21" customHeight="1" x14ac:dyDescent="0.2">
      <c r="A10" s="244" t="s">
        <v>1276</v>
      </c>
      <c r="B10" s="244"/>
      <c r="C10" s="244"/>
      <c r="D10" s="244"/>
      <c r="E10" s="244"/>
      <c r="F10" s="244"/>
      <c r="G10" s="244"/>
      <c r="H10" s="244"/>
      <c r="I10" s="244"/>
      <c r="J10" s="244"/>
      <c r="K10" s="244"/>
      <c r="L10" s="244"/>
      <c r="M10" s="244"/>
      <c r="N10" s="244"/>
      <c r="O10" s="244"/>
      <c r="P10" s="244"/>
      <c r="Q10" s="244"/>
      <c r="R10" s="244"/>
      <c r="S10" s="244"/>
      <c r="T10" s="1329"/>
      <c r="U10" s="1329"/>
      <c r="V10" s="1329"/>
    </row>
    <row r="11" spans="1:46" s="103" customFormat="1" ht="21" customHeight="1" x14ac:dyDescent="0.2">
      <c r="A11" s="1329"/>
    </row>
    <row r="12" spans="1:46" s="106" customFormat="1" ht="21" customHeight="1" x14ac:dyDescent="0.2">
      <c r="A12" s="104"/>
      <c r="B12" s="105"/>
      <c r="C12" s="105"/>
      <c r="D12" s="105"/>
      <c r="E12" s="105"/>
      <c r="F12" s="105"/>
      <c r="G12" s="105"/>
      <c r="H12" s="1497"/>
      <c r="N12" s="2106"/>
      <c r="O12" s="2106"/>
      <c r="R12" s="106" t="s">
        <v>208</v>
      </c>
      <c r="S12" s="2106"/>
      <c r="T12" s="2106"/>
      <c r="U12" s="2106"/>
      <c r="V12" s="1497" t="s">
        <v>148</v>
      </c>
      <c r="W12" s="104" t="s">
        <v>1487</v>
      </c>
      <c r="Y12" s="1487" t="str">
        <f>IF(S12="","",IF(S12="一級","大臣","知事"))</f>
        <v/>
      </c>
      <c r="Z12" s="1491" t="s">
        <v>151</v>
      </c>
      <c r="AC12" s="104"/>
    </row>
    <row r="13" spans="1:46" s="106" customFormat="1" ht="21" customHeight="1" x14ac:dyDescent="0.2">
      <c r="A13" s="107"/>
      <c r="B13" s="105"/>
      <c r="C13" s="105"/>
      <c r="D13" s="105"/>
      <c r="E13" s="105"/>
      <c r="F13" s="105"/>
      <c r="G13" s="105"/>
      <c r="H13" s="105"/>
      <c r="I13" s="105"/>
      <c r="N13" s="105"/>
      <c r="O13" s="105"/>
      <c r="Q13" s="1526" t="s">
        <v>1484</v>
      </c>
      <c r="R13" s="105"/>
      <c r="S13" s="105" t="s">
        <v>208</v>
      </c>
      <c r="T13" s="2106" t="str">
        <f>IF(S12="","",IF(S12="一級","－",""))</f>
        <v/>
      </c>
      <c r="U13" s="2106"/>
      <c r="V13" s="2106"/>
      <c r="W13" s="2106"/>
      <c r="X13" s="1524" t="s">
        <v>216</v>
      </c>
      <c r="Y13" s="1488"/>
      <c r="Z13" s="1524" t="s">
        <v>205</v>
      </c>
      <c r="AA13" s="1524"/>
      <c r="AB13" s="1524"/>
      <c r="AC13" s="104"/>
    </row>
    <row r="14" spans="1:46" s="106" customFormat="1" ht="21" customHeight="1" x14ac:dyDescent="0.2">
      <c r="A14" s="107"/>
      <c r="B14" s="105"/>
      <c r="C14" s="105"/>
      <c r="D14" s="105"/>
      <c r="E14" s="105"/>
      <c r="G14" s="105"/>
      <c r="H14" s="105"/>
      <c r="J14" s="105"/>
      <c r="K14" s="105"/>
      <c r="M14" s="1524"/>
      <c r="N14" s="1524"/>
      <c r="O14" s="1524"/>
      <c r="P14" s="1524"/>
      <c r="Q14" s="1497" t="s">
        <v>206</v>
      </c>
      <c r="R14" s="1524"/>
      <c r="S14" s="2108"/>
      <c r="T14" s="2108"/>
      <c r="U14" s="2108"/>
      <c r="V14" s="2108"/>
      <c r="W14" s="2108"/>
      <c r="X14" s="2108"/>
      <c r="Y14" s="2108"/>
      <c r="Z14" s="2108"/>
      <c r="AA14" s="1524"/>
      <c r="AB14" s="1524"/>
      <c r="AC14" s="1497"/>
    </row>
    <row r="15" spans="1:46" s="106" customFormat="1" ht="21" customHeight="1" x14ac:dyDescent="0.2">
      <c r="A15" s="107"/>
      <c r="B15" s="105"/>
      <c r="C15" s="105"/>
      <c r="D15" s="105"/>
      <c r="F15" s="105"/>
      <c r="G15" s="105"/>
      <c r="H15" s="105"/>
      <c r="I15" s="105"/>
      <c r="J15" s="105"/>
      <c r="K15" s="105"/>
      <c r="M15" s="1524"/>
      <c r="N15" s="1524"/>
      <c r="O15" s="1524"/>
      <c r="P15" s="1524"/>
      <c r="Q15" s="1497" t="s">
        <v>207</v>
      </c>
      <c r="R15" s="1524"/>
      <c r="S15" s="2108"/>
      <c r="T15" s="2108"/>
      <c r="U15" s="2108"/>
      <c r="V15" s="2108"/>
      <c r="W15" s="2108"/>
      <c r="X15" s="2108"/>
      <c r="Y15" s="2108"/>
      <c r="Z15" s="2108"/>
      <c r="AA15" s="1524"/>
      <c r="AB15" s="1524"/>
    </row>
    <row r="16" spans="1:46" s="106" customFormat="1" ht="21" customHeight="1" x14ac:dyDescent="0.2">
      <c r="A16" s="107"/>
      <c r="B16" s="105"/>
      <c r="C16" s="105"/>
      <c r="D16" s="105"/>
      <c r="E16" s="105"/>
      <c r="H16" s="1524"/>
      <c r="I16" s="1524" t="s">
        <v>1482</v>
      </c>
      <c r="J16" s="2106"/>
      <c r="K16" s="2106"/>
      <c r="L16" s="1524"/>
      <c r="O16" s="105"/>
      <c r="P16" s="1497" t="s">
        <v>209</v>
      </c>
      <c r="Q16" s="2106"/>
      <c r="R16" s="2106"/>
      <c r="S16" s="2106"/>
      <c r="T16" s="104" t="s">
        <v>1485</v>
      </c>
      <c r="V16" s="1487"/>
      <c r="X16" s="1488" t="s">
        <v>1486</v>
      </c>
      <c r="Y16" s="1488"/>
      <c r="Z16" s="1524" t="s">
        <v>205</v>
      </c>
      <c r="AA16" s="1524"/>
      <c r="AB16" s="1524"/>
      <c r="AC16" s="104"/>
    </row>
    <row r="17" spans="1:26" ht="21" customHeight="1" x14ac:dyDescent="0.2">
      <c r="A17" s="1329"/>
      <c r="B17" s="1329"/>
      <c r="C17" s="1329"/>
      <c r="D17" s="1329"/>
      <c r="E17" s="1329"/>
      <c r="F17" s="1329"/>
      <c r="G17" s="1329"/>
      <c r="H17" s="1329"/>
      <c r="I17" s="1329"/>
      <c r="J17" s="1329"/>
      <c r="K17" s="1329"/>
      <c r="L17" s="1329"/>
      <c r="M17" s="1329"/>
      <c r="N17" s="1329"/>
      <c r="O17" s="1329"/>
      <c r="P17" s="1329"/>
      <c r="Q17" s="1329"/>
      <c r="R17" s="1329"/>
      <c r="S17" s="1329"/>
      <c r="T17" s="1329"/>
      <c r="U17" s="1329"/>
      <c r="V17" s="1329"/>
    </row>
    <row r="18" spans="1:26" ht="21" customHeight="1" x14ac:dyDescent="0.2">
      <c r="A18" s="1329" t="s">
        <v>210</v>
      </c>
      <c r="B18" s="1329"/>
      <c r="C18" s="1329"/>
      <c r="D18" s="1329"/>
      <c r="E18" s="1329"/>
      <c r="F18" s="1329"/>
      <c r="G18" s="1329"/>
      <c r="H18" s="1329"/>
      <c r="I18" s="1329"/>
      <c r="J18" s="1329"/>
      <c r="K18" s="1329"/>
      <c r="L18" s="1329"/>
      <c r="M18" s="1329"/>
      <c r="N18" s="1329"/>
      <c r="O18" s="1329"/>
      <c r="P18" s="1329"/>
      <c r="Q18" s="1329"/>
      <c r="R18" s="1329"/>
      <c r="S18" s="1329"/>
      <c r="T18" s="1329"/>
      <c r="U18" s="1329"/>
      <c r="V18" s="1329"/>
    </row>
    <row r="19" spans="1:26" ht="30" customHeight="1" x14ac:dyDescent="0.2">
      <c r="A19" s="2098" t="s">
        <v>211</v>
      </c>
      <c r="B19" s="2098"/>
      <c r="C19" s="2099" t="str">
        <f>IF(基本情報!D13="","",基本情報!D13)</f>
        <v/>
      </c>
      <c r="D19" s="2100"/>
      <c r="E19" s="2100"/>
      <c r="F19" s="2100"/>
      <c r="G19" s="2100"/>
      <c r="H19" s="2100"/>
      <c r="I19" s="2100"/>
      <c r="J19" s="2100"/>
      <c r="K19" s="2100"/>
      <c r="L19" s="2100"/>
      <c r="M19" s="2100"/>
      <c r="N19" s="2100"/>
      <c r="O19" s="2100"/>
      <c r="P19" s="2100"/>
      <c r="Q19" s="2100"/>
      <c r="R19" s="2100"/>
      <c r="S19" s="2100"/>
      <c r="T19" s="2100"/>
      <c r="U19" s="2100"/>
      <c r="V19" s="2100"/>
      <c r="W19" s="2100"/>
      <c r="X19" s="2100"/>
      <c r="Y19" s="2100"/>
      <c r="Z19" s="2101"/>
    </row>
    <row r="20" spans="1:26" ht="30" customHeight="1" x14ac:dyDescent="0.2">
      <c r="A20" s="2098" t="s">
        <v>212</v>
      </c>
      <c r="B20" s="2098"/>
      <c r="C20" s="2099"/>
      <c r="D20" s="2100"/>
      <c r="E20" s="2100"/>
      <c r="F20" s="2100"/>
      <c r="G20" s="2100"/>
      <c r="H20" s="2100"/>
      <c r="I20" s="2100"/>
      <c r="J20" s="2100"/>
      <c r="K20" s="2100"/>
      <c r="L20" s="2100"/>
      <c r="M20" s="2100"/>
      <c r="N20" s="2100"/>
      <c r="O20" s="2100"/>
      <c r="P20" s="2100"/>
      <c r="Q20" s="2100"/>
      <c r="R20" s="2100"/>
      <c r="S20" s="2100"/>
      <c r="T20" s="2100"/>
      <c r="U20" s="2100"/>
      <c r="V20" s="2100"/>
      <c r="W20" s="2100"/>
      <c r="X20" s="2100"/>
      <c r="Y20" s="2100"/>
      <c r="Z20" s="2101"/>
    </row>
    <row r="21" spans="1:26" ht="30" customHeight="1" x14ac:dyDescent="0.2">
      <c r="A21" s="2098" t="s">
        <v>213</v>
      </c>
      <c r="B21" s="2098"/>
      <c r="C21" s="2099" t="s">
        <v>1494</v>
      </c>
      <c r="D21" s="2100"/>
      <c r="E21" s="2100"/>
      <c r="F21" s="2100"/>
      <c r="G21" s="2100"/>
      <c r="H21" s="2100"/>
      <c r="I21" s="2100"/>
      <c r="J21" s="2100"/>
      <c r="K21" s="2100"/>
      <c r="L21" s="2100"/>
      <c r="M21" s="2100"/>
      <c r="N21" s="2100"/>
      <c r="O21" s="2100"/>
      <c r="P21" s="2100"/>
      <c r="Q21" s="2100"/>
      <c r="R21" s="2100"/>
      <c r="S21" s="2100"/>
      <c r="T21" s="2100"/>
      <c r="U21" s="2100"/>
      <c r="V21" s="2100"/>
      <c r="W21" s="2100"/>
      <c r="X21" s="2100"/>
      <c r="Y21" s="2100"/>
      <c r="Z21" s="2101"/>
    </row>
    <row r="22" spans="1:26" ht="21" customHeight="1" x14ac:dyDescent="0.2">
      <c r="B22" s="1507"/>
      <c r="C22" s="1507"/>
      <c r="D22" s="1507"/>
      <c r="E22" s="1507"/>
      <c r="F22" s="1507"/>
      <c r="G22" s="1507"/>
      <c r="H22" s="1507"/>
      <c r="I22" s="1507"/>
      <c r="J22" s="1507"/>
      <c r="K22" s="1507"/>
      <c r="L22" s="1507"/>
      <c r="M22" s="1507"/>
      <c r="N22" s="1507"/>
      <c r="O22" s="1507"/>
      <c r="P22" s="1509"/>
      <c r="Q22" s="1509"/>
      <c r="R22" s="1509"/>
      <c r="S22" s="1509"/>
      <c r="T22" s="1509"/>
      <c r="U22" s="1509"/>
      <c r="V22" s="1509"/>
      <c r="W22" s="1509"/>
      <c r="X22" s="1509"/>
      <c r="Y22" s="1509"/>
      <c r="Z22" s="1509"/>
    </row>
    <row r="23" spans="1:26" ht="21" customHeight="1" x14ac:dyDescent="0.2">
      <c r="A23" s="244" t="s">
        <v>1473</v>
      </c>
      <c r="B23" s="1507"/>
      <c r="C23" s="1507"/>
      <c r="D23" s="1507"/>
      <c r="E23" s="1507"/>
      <c r="F23" s="1507"/>
      <c r="G23" s="1507"/>
      <c r="H23" s="1507"/>
      <c r="I23" s="1507"/>
      <c r="J23" s="1507"/>
      <c r="K23" s="1507"/>
      <c r="L23" s="1507"/>
      <c r="M23" s="1507"/>
      <c r="N23" s="1507"/>
      <c r="O23" s="1507"/>
      <c r="P23" s="1509"/>
      <c r="Q23" s="1509"/>
      <c r="R23" s="1509"/>
      <c r="S23" s="1509"/>
      <c r="T23" s="1509"/>
      <c r="U23" s="1509"/>
      <c r="V23" s="1509"/>
      <c r="W23" s="1509"/>
      <c r="X23" s="1509"/>
      <c r="Y23" s="1509"/>
      <c r="Z23" s="1509"/>
    </row>
    <row r="24" spans="1:26" ht="21" customHeight="1" x14ac:dyDescent="0.2">
      <c r="A24" s="2086" t="s">
        <v>1481</v>
      </c>
      <c r="B24" s="2087"/>
      <c r="C24" s="2079" t="s">
        <v>1475</v>
      </c>
      <c r="D24" s="2080"/>
      <c r="E24" s="2080"/>
      <c r="F24" s="2080"/>
      <c r="G24" s="2080"/>
      <c r="H24" s="2080"/>
      <c r="I24" s="2080"/>
      <c r="J24" s="2081" t="str">
        <f>IF(基本情報!G15="個人",基本情報!G20,CONCATENATE(基本情報!G17,"　",基本情報!G18,"　",基本情報!G20))</f>
        <v>　　</v>
      </c>
      <c r="K24" s="2081"/>
      <c r="L24" s="2081"/>
      <c r="M24" s="2081"/>
      <c r="N24" s="2081"/>
      <c r="O24" s="2081"/>
      <c r="P24" s="2081"/>
      <c r="Q24" s="2081"/>
      <c r="R24" s="2081"/>
      <c r="S24" s="2081"/>
      <c r="T24" s="2081"/>
      <c r="U24" s="2081"/>
      <c r="V24" s="2081"/>
      <c r="W24" s="2081"/>
      <c r="X24" s="2081"/>
      <c r="Y24" s="2081"/>
      <c r="Z24" s="2082"/>
    </row>
    <row r="25" spans="1:26" ht="21" customHeight="1" x14ac:dyDescent="0.2">
      <c r="A25" s="2088"/>
      <c r="B25" s="2089"/>
      <c r="C25" s="1511" t="s">
        <v>424</v>
      </c>
      <c r="D25" s="1515"/>
      <c r="E25" s="2083" t="str">
        <f>IF(基本情報!G22="","",基本情報!G22)</f>
        <v/>
      </c>
      <c r="F25" s="2083"/>
      <c r="G25" s="2083"/>
      <c r="H25" s="2083"/>
      <c r="I25" s="2083"/>
      <c r="J25" s="2083"/>
      <c r="K25" s="2083"/>
      <c r="L25" s="2083"/>
      <c r="M25" s="2083"/>
      <c r="N25" s="2083"/>
      <c r="O25" s="2083"/>
      <c r="P25" s="2083"/>
      <c r="Q25" s="2083"/>
      <c r="R25" s="2083"/>
      <c r="S25" s="2083"/>
      <c r="T25" s="1523"/>
      <c r="U25" s="1523"/>
      <c r="V25" s="1523"/>
      <c r="W25" s="1513" t="s">
        <v>214</v>
      </c>
      <c r="X25" s="2109" t="str">
        <f>IF(基本情報!G23="","",基本情報!G23)</f>
        <v/>
      </c>
      <c r="Y25" s="2109"/>
      <c r="Z25" s="2110"/>
    </row>
    <row r="26" spans="1:26" ht="21" customHeight="1" x14ac:dyDescent="0.2">
      <c r="A26" s="2086" t="s">
        <v>1291</v>
      </c>
      <c r="B26" s="2087"/>
      <c r="C26" s="2079" t="s">
        <v>1475</v>
      </c>
      <c r="D26" s="2080"/>
      <c r="E26" s="2080"/>
      <c r="F26" s="2080"/>
      <c r="G26" s="2080"/>
      <c r="H26" s="2080"/>
      <c r="I26" s="2080"/>
      <c r="J26" s="2081" t="str">
        <f>IF(基本情報!G25="個人",基本情報!G30,CONCATENATE(基本情報!G27,"　",基本情報!G28,"　",基本情報!G30))</f>
        <v>　　</v>
      </c>
      <c r="K26" s="2081"/>
      <c r="L26" s="2081"/>
      <c r="M26" s="2081"/>
      <c r="N26" s="2081"/>
      <c r="O26" s="2081"/>
      <c r="P26" s="2081"/>
      <c r="Q26" s="2081"/>
      <c r="R26" s="2081"/>
      <c r="S26" s="2081"/>
      <c r="T26" s="2081"/>
      <c r="U26" s="2081"/>
      <c r="V26" s="2081"/>
      <c r="W26" s="2081"/>
      <c r="X26" s="2081"/>
      <c r="Y26" s="2081"/>
      <c r="Z26" s="2082"/>
    </row>
    <row r="27" spans="1:26" ht="21" customHeight="1" x14ac:dyDescent="0.2">
      <c r="A27" s="2088"/>
      <c r="B27" s="2089"/>
      <c r="C27" s="1511" t="s">
        <v>424</v>
      </c>
      <c r="D27" s="1515"/>
      <c r="E27" s="2083" t="str">
        <f>IF(基本情報!G32="","",基本情報!G32)</f>
        <v/>
      </c>
      <c r="F27" s="2083"/>
      <c r="G27" s="2083"/>
      <c r="H27" s="2083"/>
      <c r="I27" s="2083"/>
      <c r="J27" s="2083"/>
      <c r="K27" s="2083"/>
      <c r="L27" s="2083"/>
      <c r="M27" s="2083"/>
      <c r="N27" s="2083"/>
      <c r="O27" s="2083"/>
      <c r="P27" s="2083"/>
      <c r="Q27" s="2083"/>
      <c r="R27" s="2083"/>
      <c r="S27" s="2083"/>
      <c r="T27" s="1523"/>
      <c r="U27" s="1523"/>
      <c r="V27" s="1523"/>
      <c r="W27" s="1513" t="s">
        <v>214</v>
      </c>
      <c r="X27" s="2109" t="str">
        <f>IF(基本情報!G33="","",基本情報!G33)</f>
        <v/>
      </c>
      <c r="Y27" s="2109"/>
      <c r="Z27" s="2110"/>
    </row>
    <row r="28" spans="1:26" ht="21" customHeight="1" x14ac:dyDescent="0.2">
      <c r="A28" s="2086" t="s">
        <v>1522</v>
      </c>
      <c r="B28" s="2087"/>
      <c r="C28" s="2079" t="s">
        <v>1475</v>
      </c>
      <c r="D28" s="2080"/>
      <c r="E28" s="2080"/>
      <c r="F28" s="2080"/>
      <c r="G28" s="2080"/>
      <c r="H28" s="2080"/>
      <c r="I28" s="2080"/>
      <c r="J28" s="2081"/>
      <c r="K28" s="2081"/>
      <c r="L28" s="2081"/>
      <c r="M28" s="2081"/>
      <c r="N28" s="2081"/>
      <c r="O28" s="2081"/>
      <c r="P28" s="2081"/>
      <c r="Q28" s="2081"/>
      <c r="R28" s="2081"/>
      <c r="S28" s="2081"/>
      <c r="T28" s="2081"/>
      <c r="U28" s="2081"/>
      <c r="V28" s="2081"/>
      <c r="W28" s="2081"/>
      <c r="X28" s="2081"/>
      <c r="Y28" s="2081"/>
      <c r="Z28" s="2082"/>
    </row>
    <row r="29" spans="1:26" ht="21" customHeight="1" x14ac:dyDescent="0.2">
      <c r="A29" s="2088"/>
      <c r="B29" s="2089"/>
      <c r="C29" s="1511" t="s">
        <v>424</v>
      </c>
      <c r="D29" s="1515"/>
      <c r="E29" s="2083"/>
      <c r="F29" s="2083"/>
      <c r="G29" s="2083"/>
      <c r="H29" s="2083"/>
      <c r="I29" s="2083"/>
      <c r="J29" s="2083"/>
      <c r="K29" s="2083"/>
      <c r="L29" s="2083"/>
      <c r="M29" s="2083"/>
      <c r="N29" s="2083"/>
      <c r="O29" s="2083"/>
      <c r="P29" s="2083"/>
      <c r="Q29" s="2083"/>
      <c r="R29" s="2083"/>
      <c r="S29" s="2083"/>
      <c r="T29" s="1523"/>
      <c r="U29" s="1523"/>
      <c r="V29" s="1523"/>
      <c r="W29" s="1513" t="s">
        <v>214</v>
      </c>
      <c r="X29" s="2109"/>
      <c r="Y29" s="2109"/>
      <c r="Z29" s="2110"/>
    </row>
    <row r="30" spans="1:26" ht="21" customHeight="1" x14ac:dyDescent="0.2">
      <c r="A30" s="2086" t="s">
        <v>215</v>
      </c>
      <c r="B30" s="2087"/>
      <c r="C30" s="1516" t="s">
        <v>208</v>
      </c>
      <c r="D30" s="2068" t="str">
        <f>IF(S12="","",S12)</f>
        <v/>
      </c>
      <c r="E30" s="2068"/>
      <c r="F30" s="1512" t="s">
        <v>151</v>
      </c>
      <c r="G30" s="2117" t="s">
        <v>1483</v>
      </c>
      <c r="H30" s="2117"/>
      <c r="I30" s="1489" t="s">
        <v>208</v>
      </c>
      <c r="J30" s="2111" t="str">
        <f>IF(Y12="","",Y12)</f>
        <v/>
      </c>
      <c r="K30" s="2111"/>
      <c r="L30" s="110" t="s">
        <v>151</v>
      </c>
      <c r="M30" s="1489" t="s">
        <v>1488</v>
      </c>
      <c r="Q30" s="2118" t="str">
        <f>IF(T13="","",T13)</f>
        <v/>
      </c>
      <c r="R30" s="2118"/>
      <c r="S30" s="2118"/>
      <c r="T30" s="2118"/>
      <c r="U30" s="2118"/>
      <c r="V30" s="2118"/>
      <c r="W30" s="1528" t="s">
        <v>151</v>
      </c>
      <c r="X30" s="1527" t="s">
        <v>1486</v>
      </c>
      <c r="Y30" s="1514" t="str">
        <f>IF(Y13="","",Y13)</f>
        <v/>
      </c>
      <c r="Z30" s="1520" t="s">
        <v>205</v>
      </c>
    </row>
    <row r="31" spans="1:26" ht="25" customHeight="1" x14ac:dyDescent="0.2">
      <c r="A31" s="2103"/>
      <c r="B31" s="2104"/>
      <c r="C31" s="2112" t="s">
        <v>1493</v>
      </c>
      <c r="D31" s="2071"/>
      <c r="E31" s="2071"/>
      <c r="F31" s="2071"/>
      <c r="G31" s="2071"/>
      <c r="H31" s="2071" t="str">
        <f>IF(S14="","",S14)</f>
        <v/>
      </c>
      <c r="I31" s="2071"/>
      <c r="J31" s="2071"/>
      <c r="K31" s="2071"/>
      <c r="L31" s="2071"/>
      <c r="M31" s="2071"/>
      <c r="N31" s="2071"/>
      <c r="O31" s="2071"/>
      <c r="P31" s="2071"/>
      <c r="Q31" s="2071"/>
      <c r="R31" s="2071"/>
      <c r="S31" s="2071"/>
      <c r="T31" s="2071"/>
      <c r="U31" s="2071"/>
      <c r="V31" s="2071"/>
      <c r="W31" s="2071"/>
      <c r="X31" s="2071"/>
      <c r="Y31" s="2071"/>
      <c r="Z31" s="2072"/>
    </row>
    <row r="32" spans="1:26" ht="25" customHeight="1" x14ac:dyDescent="0.2">
      <c r="A32" s="2103"/>
      <c r="B32" s="2104"/>
      <c r="C32" s="2113" t="s">
        <v>1492</v>
      </c>
      <c r="D32" s="2114"/>
      <c r="E32" s="2114"/>
      <c r="F32" s="2114"/>
      <c r="G32" s="2114"/>
      <c r="H32" s="2071" t="str">
        <f>IF(S15="","",S15)</f>
        <v/>
      </c>
      <c r="I32" s="2071"/>
      <c r="J32" s="2071"/>
      <c r="K32" s="2071"/>
      <c r="L32" s="2071"/>
      <c r="M32" s="2071"/>
      <c r="N32" s="2071"/>
      <c r="O32" s="2071"/>
      <c r="P32" s="2071"/>
      <c r="Q32" s="2071"/>
      <c r="R32" s="2071"/>
      <c r="S32" s="2071"/>
      <c r="T32" s="2071"/>
      <c r="U32" s="2071"/>
      <c r="V32" s="2071"/>
      <c r="W32" s="2071"/>
      <c r="X32" s="2071"/>
      <c r="Y32" s="2071"/>
      <c r="Z32" s="2072"/>
    </row>
    <row r="33" spans="1:30" ht="25" customHeight="1" x14ac:dyDescent="0.2">
      <c r="A33" s="2103"/>
      <c r="B33" s="2104"/>
      <c r="C33" s="1521" t="s">
        <v>208</v>
      </c>
      <c r="D33" s="2115" t="str">
        <f>IF(J16="","",J16)</f>
        <v/>
      </c>
      <c r="E33" s="2115"/>
      <c r="F33" s="1508" t="s">
        <v>151</v>
      </c>
      <c r="G33" s="106" t="s">
        <v>1489</v>
      </c>
      <c r="H33" s="106"/>
      <c r="I33" s="106"/>
      <c r="J33" s="1490"/>
      <c r="K33" s="1490"/>
      <c r="L33" s="110" t="s">
        <v>208</v>
      </c>
      <c r="M33" s="2116" t="str">
        <f>IF(Q16="","",Q16)</f>
        <v/>
      </c>
      <c r="N33" s="2116"/>
      <c r="O33" s="2116"/>
      <c r="P33" s="110" t="s">
        <v>151</v>
      </c>
      <c r="Q33" s="110" t="s">
        <v>1490</v>
      </c>
      <c r="X33" s="1526" t="s">
        <v>1486</v>
      </c>
      <c r="Y33" s="108" t="str">
        <f>IF(Y16="","",Y16)</f>
        <v/>
      </c>
      <c r="Z33" s="1522" t="s">
        <v>205</v>
      </c>
    </row>
    <row r="34" spans="1:30" ht="21" customHeight="1" x14ac:dyDescent="0.2">
      <c r="A34" s="2088"/>
      <c r="B34" s="2089"/>
      <c r="C34" s="1511" t="s">
        <v>1491</v>
      </c>
      <c r="D34" s="1515"/>
      <c r="E34" s="2065"/>
      <c r="F34" s="2065"/>
      <c r="G34" s="2065"/>
      <c r="H34" s="2065"/>
      <c r="I34" s="2065"/>
      <c r="J34" s="2065"/>
      <c r="K34" s="2065"/>
      <c r="L34" s="2065"/>
      <c r="M34" s="2065"/>
      <c r="N34" s="2065"/>
      <c r="O34" s="2065"/>
      <c r="P34" s="2065"/>
      <c r="Q34" s="2065"/>
      <c r="R34" s="2065"/>
      <c r="S34" s="2065"/>
      <c r="T34" s="2065"/>
      <c r="U34" s="2065"/>
      <c r="V34" s="2065"/>
      <c r="W34" s="2065"/>
      <c r="X34" s="2065"/>
      <c r="Y34" s="2065"/>
      <c r="Z34" s="2107"/>
    </row>
    <row r="35" spans="1:30" ht="21" customHeight="1" x14ac:dyDescent="0.2">
      <c r="A35" s="2086" t="s">
        <v>1476</v>
      </c>
      <c r="B35" s="2087"/>
      <c r="C35" s="1516" t="s">
        <v>1477</v>
      </c>
      <c r="D35" s="1517"/>
      <c r="E35" s="1517"/>
      <c r="F35" s="1517"/>
      <c r="G35" s="1517"/>
      <c r="H35" s="1517"/>
      <c r="I35" s="1517"/>
      <c r="J35" s="2068"/>
      <c r="K35" s="2068"/>
      <c r="L35" s="2068"/>
      <c r="M35" s="2068"/>
      <c r="N35" s="2068"/>
      <c r="O35" s="1517" t="s">
        <v>1478</v>
      </c>
      <c r="Q35" s="1519"/>
      <c r="R35" s="2066"/>
      <c r="S35" s="2066"/>
      <c r="T35" s="2066"/>
      <c r="U35" s="2066"/>
      <c r="V35" s="2066"/>
      <c r="W35" s="2066"/>
      <c r="X35" s="1517" t="s">
        <v>1479</v>
      </c>
      <c r="Y35" s="1514"/>
      <c r="Z35" s="1520" t="s">
        <v>205</v>
      </c>
    </row>
    <row r="36" spans="1:30" ht="21" customHeight="1" x14ac:dyDescent="0.2">
      <c r="A36" s="2103"/>
      <c r="B36" s="2104"/>
      <c r="C36" s="1521" t="s">
        <v>1480</v>
      </c>
      <c r="D36" s="103"/>
      <c r="E36" s="103"/>
      <c r="F36" s="103"/>
      <c r="G36" s="103"/>
      <c r="H36" s="2071"/>
      <c r="I36" s="2071"/>
      <c r="J36" s="2071"/>
      <c r="K36" s="2071"/>
      <c r="L36" s="2071"/>
      <c r="M36" s="2071"/>
      <c r="N36" s="2071"/>
      <c r="O36" s="2071"/>
      <c r="P36" s="2071"/>
      <c r="Q36" s="2071"/>
      <c r="R36" s="2071"/>
      <c r="S36" s="2071"/>
      <c r="T36" s="2071"/>
      <c r="U36" s="2071"/>
      <c r="V36" s="2071"/>
      <c r="W36" s="2071"/>
      <c r="X36" s="2071"/>
      <c r="Y36" s="2071"/>
      <c r="Z36" s="2072"/>
    </row>
    <row r="37" spans="1:30" ht="21" customHeight="1" x14ac:dyDescent="0.2">
      <c r="A37" s="2088"/>
      <c r="B37" s="2089"/>
      <c r="C37" s="1511" t="s">
        <v>424</v>
      </c>
      <c r="D37" s="1515"/>
      <c r="E37" s="2065"/>
      <c r="F37" s="2065"/>
      <c r="G37" s="2065"/>
      <c r="H37" s="2065"/>
      <c r="I37" s="2065"/>
      <c r="J37" s="2065"/>
      <c r="K37" s="2065"/>
      <c r="L37" s="2065"/>
      <c r="M37" s="2065"/>
      <c r="N37" s="2065"/>
      <c r="O37" s="2065"/>
      <c r="P37" s="2065"/>
      <c r="Q37" s="2065"/>
      <c r="R37" s="2065"/>
      <c r="S37" s="2065"/>
      <c r="T37" s="2065"/>
      <c r="U37" s="2065"/>
      <c r="V37" s="2065"/>
      <c r="W37" s="2065"/>
      <c r="X37" s="2065"/>
      <c r="Y37" s="2065"/>
      <c r="Z37" s="2107"/>
    </row>
    <row r="38" spans="1:30" s="1055" customFormat="1" ht="18" customHeight="1" x14ac:dyDescent="0.2">
      <c r="A38" s="3547" t="s">
        <v>1601</v>
      </c>
      <c r="B38" s="3547"/>
      <c r="C38" s="3547"/>
      <c r="D38" s="3547"/>
      <c r="E38" s="3547"/>
      <c r="F38" s="3547"/>
      <c r="G38" s="3547"/>
      <c r="H38" s="3547"/>
      <c r="I38" s="3547"/>
      <c r="J38" s="3547"/>
      <c r="K38" s="3547"/>
      <c r="L38" s="3547"/>
      <c r="M38" s="3547"/>
      <c r="N38" s="3547"/>
      <c r="O38" s="3547"/>
      <c r="P38" s="3547"/>
      <c r="Q38" s="3547"/>
      <c r="R38" s="3547"/>
      <c r="S38" s="3547"/>
      <c r="T38" s="3547"/>
      <c r="U38" s="3547"/>
      <c r="V38" s="3547"/>
      <c r="W38" s="3547"/>
      <c r="X38" s="3547"/>
      <c r="Y38" s="3547"/>
      <c r="Z38" s="3547"/>
    </row>
    <row r="39" spans="1:30" s="1055" customFormat="1" ht="18" customHeight="1" x14ac:dyDescent="0.2">
      <c r="A39" s="3547" t="s">
        <v>1602</v>
      </c>
      <c r="B39" s="3547"/>
      <c r="C39" s="3547"/>
      <c r="D39" s="3547"/>
      <c r="E39" s="3547"/>
      <c r="F39" s="3547"/>
      <c r="G39" s="3547"/>
      <c r="H39" s="3547"/>
      <c r="I39" s="3547"/>
      <c r="J39" s="3547"/>
      <c r="K39" s="3547"/>
      <c r="L39" s="3547"/>
      <c r="M39" s="3547"/>
      <c r="N39" s="3547"/>
      <c r="O39" s="3547"/>
      <c r="P39" s="3547"/>
      <c r="Q39" s="3547"/>
      <c r="R39" s="3547"/>
      <c r="S39" s="3547"/>
      <c r="T39" s="3547"/>
      <c r="U39" s="3547"/>
      <c r="V39" s="3547"/>
      <c r="W39" s="3547"/>
      <c r="X39" s="1550"/>
      <c r="Y39" s="1550"/>
      <c r="Z39" s="1550"/>
    </row>
    <row r="40" spans="1:30" ht="21" customHeight="1" x14ac:dyDescent="0.2">
      <c r="R40" s="224"/>
      <c r="S40" s="224"/>
      <c r="T40" s="224"/>
      <c r="U40" s="224"/>
      <c r="V40" s="224"/>
      <c r="W40" s="224"/>
      <c r="X40" s="224"/>
      <c r="Z40" s="1293"/>
    </row>
    <row r="41" spans="1:30" ht="21" customHeight="1" x14ac:dyDescent="0.2">
      <c r="A41" s="109" t="s">
        <v>217</v>
      </c>
      <c r="B41" s="109"/>
      <c r="C41" s="109"/>
      <c r="D41" s="109"/>
      <c r="E41" s="109"/>
      <c r="F41" s="109"/>
      <c r="G41" s="109"/>
      <c r="H41" s="109"/>
      <c r="I41" s="109"/>
      <c r="J41" s="109"/>
      <c r="K41" s="109"/>
      <c r="L41" s="109"/>
      <c r="M41" s="109"/>
      <c r="N41" s="109"/>
      <c r="O41" s="109"/>
      <c r="P41" s="109"/>
      <c r="Q41" s="109"/>
    </row>
    <row r="42" spans="1:30" ht="15" customHeight="1" x14ac:dyDescent="0.2">
      <c r="A42" s="2073" t="s">
        <v>1335</v>
      </c>
      <c r="B42" s="2074"/>
      <c r="C42" s="2074"/>
      <c r="D42" s="2074"/>
      <c r="E42" s="2074"/>
      <c r="F42" s="2074"/>
      <c r="G42" s="2074"/>
      <c r="H42" s="2074"/>
      <c r="I42" s="2074"/>
      <c r="J42" s="2074"/>
      <c r="K42" s="2074"/>
      <c r="L42" s="2074"/>
      <c r="M42" s="2074"/>
      <c r="N42" s="2074"/>
      <c r="O42" s="2074"/>
      <c r="P42" s="2074"/>
      <c r="Q42" s="2074"/>
      <c r="R42" s="2074"/>
      <c r="S42" s="2075"/>
      <c r="T42" s="2058" t="s">
        <v>1605</v>
      </c>
      <c r="U42" s="2060"/>
      <c r="V42" s="2060"/>
      <c r="W42" s="2060"/>
      <c r="X42" s="2059"/>
      <c r="Y42" s="2058" t="s">
        <v>1604</v>
      </c>
      <c r="Z42" s="2059"/>
      <c r="AA42" s="1577"/>
      <c r="AC42" s="1578"/>
      <c r="AD42" s="1578"/>
    </row>
    <row r="43" spans="1:30" ht="21" customHeight="1" x14ac:dyDescent="0.2">
      <c r="A43" s="2076"/>
      <c r="B43" s="2077"/>
      <c r="C43" s="2077"/>
      <c r="D43" s="2077"/>
      <c r="E43" s="2077"/>
      <c r="F43" s="2077"/>
      <c r="G43" s="2077"/>
      <c r="H43" s="2077"/>
      <c r="I43" s="2077"/>
      <c r="J43" s="2077"/>
      <c r="K43" s="2077"/>
      <c r="L43" s="2077"/>
      <c r="M43" s="2077"/>
      <c r="N43" s="2077"/>
      <c r="O43" s="2077"/>
      <c r="P43" s="2077"/>
      <c r="Q43" s="2077"/>
      <c r="R43" s="2077"/>
      <c r="S43" s="2078"/>
      <c r="T43" s="2076"/>
      <c r="U43" s="2077"/>
      <c r="V43" s="2077"/>
      <c r="W43" s="2077"/>
      <c r="X43" s="1525" t="s">
        <v>601</v>
      </c>
      <c r="Y43" s="1543">
        <f>AF43</f>
        <v>0</v>
      </c>
      <c r="Z43" s="1326" t="s">
        <v>601</v>
      </c>
      <c r="AA43" s="106"/>
      <c r="AB43" s="1532"/>
      <c r="AC43" s="1491"/>
      <c r="AD43" s="1612"/>
    </row>
    <row r="44" spans="1:30" ht="15" customHeight="1" x14ac:dyDescent="0.2">
      <c r="A44" s="2073" t="s">
        <v>1336</v>
      </c>
      <c r="B44" s="2074"/>
      <c r="C44" s="2074"/>
      <c r="D44" s="2074"/>
      <c r="E44" s="2074"/>
      <c r="F44" s="2074"/>
      <c r="G44" s="2074"/>
      <c r="H44" s="2074"/>
      <c r="I44" s="2074"/>
      <c r="J44" s="2074"/>
      <c r="K44" s="2074"/>
      <c r="L44" s="2074"/>
      <c r="M44" s="2074"/>
      <c r="N44" s="2074"/>
      <c r="O44" s="2074"/>
      <c r="P44" s="2074"/>
      <c r="Q44" s="2074"/>
      <c r="R44" s="2074"/>
      <c r="S44" s="2075"/>
      <c r="T44" s="2058" t="s">
        <v>1605</v>
      </c>
      <c r="U44" s="2060"/>
      <c r="V44" s="2060"/>
      <c r="W44" s="2060"/>
      <c r="X44" s="2059"/>
      <c r="Y44" s="2058" t="s">
        <v>1604</v>
      </c>
      <c r="Z44" s="2059"/>
      <c r="AA44" s="1532"/>
      <c r="AB44" s="1532"/>
      <c r="AC44" s="1612"/>
      <c r="AD44" s="1612"/>
    </row>
    <row r="45" spans="1:30" ht="21" customHeight="1" x14ac:dyDescent="0.2">
      <c r="A45" s="2076"/>
      <c r="B45" s="2077"/>
      <c r="C45" s="2077"/>
      <c r="D45" s="2077"/>
      <c r="E45" s="2077"/>
      <c r="F45" s="2077"/>
      <c r="G45" s="2077"/>
      <c r="H45" s="2077"/>
      <c r="I45" s="2077"/>
      <c r="J45" s="2077"/>
      <c r="K45" s="2077"/>
      <c r="L45" s="2077"/>
      <c r="M45" s="2077"/>
      <c r="N45" s="2077"/>
      <c r="O45" s="2077"/>
      <c r="P45" s="2077"/>
      <c r="Q45" s="2077"/>
      <c r="R45" s="2077"/>
      <c r="S45" s="2078"/>
      <c r="T45" s="2076"/>
      <c r="U45" s="2077"/>
      <c r="V45" s="2077"/>
      <c r="W45" s="2077"/>
      <c r="X45" s="1525" t="s">
        <v>601</v>
      </c>
      <c r="Y45" s="1543">
        <f>'参考様式1-1'!I13</f>
        <v>0</v>
      </c>
      <c r="Z45" s="1326" t="s">
        <v>601</v>
      </c>
    </row>
    <row r="46" spans="1:30" ht="21" customHeight="1" x14ac:dyDescent="0.2">
      <c r="A46" s="2058" t="s">
        <v>218</v>
      </c>
      <c r="B46" s="2060"/>
      <c r="C46" s="2060"/>
      <c r="D46" s="2060"/>
      <c r="E46" s="2060"/>
      <c r="F46" s="2060"/>
      <c r="G46" s="2060"/>
      <c r="H46" s="2060"/>
      <c r="I46" s="2060"/>
      <c r="J46" s="2060"/>
      <c r="K46" s="2060"/>
      <c r="L46" s="2060"/>
      <c r="M46" s="2060"/>
      <c r="N46" s="2060"/>
      <c r="O46" s="2060"/>
      <c r="P46" s="2060"/>
      <c r="Q46" s="2060"/>
      <c r="R46" s="2060"/>
      <c r="S46" s="2060"/>
      <c r="T46" s="2060"/>
      <c r="U46" s="2060"/>
      <c r="V46" s="2060"/>
      <c r="W46" s="2060"/>
      <c r="X46" s="2059"/>
      <c r="Y46" s="2058" t="s">
        <v>219</v>
      </c>
      <c r="Z46" s="2059"/>
    </row>
    <row r="47" spans="1:30" ht="90" customHeight="1" x14ac:dyDescent="0.2">
      <c r="A47" s="3564"/>
      <c r="B47" s="3564"/>
      <c r="C47" s="3564"/>
      <c r="D47" s="3564"/>
      <c r="E47" s="3564"/>
      <c r="F47" s="3564"/>
      <c r="G47" s="3564"/>
      <c r="H47" s="3564"/>
      <c r="I47" s="3564"/>
      <c r="J47" s="3564"/>
      <c r="K47" s="3564"/>
      <c r="L47" s="3564"/>
      <c r="M47" s="3564"/>
      <c r="N47" s="3564"/>
      <c r="O47" s="3564"/>
      <c r="P47" s="3564"/>
      <c r="Q47" s="3564"/>
      <c r="R47" s="3564"/>
      <c r="S47" s="3564"/>
      <c r="T47" s="3564"/>
      <c r="U47" s="3564"/>
      <c r="V47" s="3564"/>
      <c r="W47" s="3564"/>
      <c r="X47" s="3564"/>
      <c r="Y47" s="2058"/>
      <c r="Z47" s="2059"/>
    </row>
    <row r="48" spans="1:30" s="1055" customFormat="1" ht="21" customHeight="1" x14ac:dyDescent="0.2">
      <c r="A48" s="3563" t="s">
        <v>1606</v>
      </c>
      <c r="B48" s="3563"/>
      <c r="C48" s="3563"/>
      <c r="D48" s="3563"/>
      <c r="E48" s="3563"/>
      <c r="F48" s="3563"/>
      <c r="G48" s="3563"/>
      <c r="H48" s="3563"/>
      <c r="I48" s="3563"/>
      <c r="J48" s="3563"/>
      <c r="K48" s="3563"/>
      <c r="L48" s="3563"/>
      <c r="M48" s="3563"/>
      <c r="N48" s="3563"/>
      <c r="O48" s="3563"/>
      <c r="P48" s="3563"/>
      <c r="Q48" s="3563"/>
      <c r="R48" s="3563"/>
      <c r="S48" s="3563"/>
      <c r="T48" s="3563"/>
      <c r="U48" s="3563"/>
      <c r="V48" s="3563"/>
      <c r="W48" s="3563"/>
      <c r="X48" s="3563"/>
      <c r="Y48" s="3543"/>
      <c r="Z48" s="3543"/>
    </row>
    <row r="49" spans="1:26" s="1055" customFormat="1" ht="15" customHeight="1" x14ac:dyDescent="0.2">
      <c r="A49" s="111"/>
      <c r="B49" s="111"/>
      <c r="C49" s="111"/>
      <c r="D49" s="111"/>
      <c r="E49" s="111"/>
      <c r="F49" s="111"/>
      <c r="G49" s="111"/>
      <c r="H49" s="111"/>
      <c r="I49" s="111"/>
      <c r="J49" s="111"/>
      <c r="K49" s="111"/>
      <c r="L49" s="111"/>
      <c r="M49" s="111"/>
      <c r="N49" s="111"/>
      <c r="O49" s="111"/>
      <c r="P49" s="111"/>
      <c r="Q49" s="111"/>
      <c r="R49" s="111"/>
      <c r="S49" s="111"/>
      <c r="T49" s="111"/>
      <c r="U49" s="111"/>
      <c r="V49" s="111"/>
      <c r="W49" s="110"/>
    </row>
    <row r="50" spans="1:26" s="1600" customFormat="1" ht="39" customHeight="1" x14ac:dyDescent="0.2">
      <c r="A50" s="1295" t="s">
        <v>220</v>
      </c>
      <c r="B50" s="2064" t="s">
        <v>1581</v>
      </c>
      <c r="C50" s="2064"/>
      <c r="D50" s="2064"/>
      <c r="E50" s="2064"/>
      <c r="F50" s="2064"/>
      <c r="G50" s="2064"/>
      <c r="H50" s="2064"/>
      <c r="I50" s="2064"/>
      <c r="J50" s="2064"/>
      <c r="K50" s="2064"/>
      <c r="L50" s="2064"/>
      <c r="M50" s="2064"/>
      <c r="N50" s="2064"/>
      <c r="O50" s="2064"/>
      <c r="P50" s="2064"/>
      <c r="Q50" s="2064"/>
      <c r="R50" s="2064"/>
      <c r="S50" s="2064"/>
      <c r="T50" s="2064"/>
      <c r="U50" s="2064"/>
      <c r="V50" s="2064"/>
      <c r="W50" s="2064"/>
      <c r="X50" s="2064"/>
      <c r="Y50" s="2064"/>
      <c r="Z50" s="2064"/>
    </row>
    <row r="51" spans="1:26" s="1600" customFormat="1" ht="13.5" customHeight="1" x14ac:dyDescent="0.2">
      <c r="A51" s="111" t="s">
        <v>221</v>
      </c>
      <c r="B51" s="111" t="s">
        <v>1338</v>
      </c>
      <c r="C51" s="111"/>
      <c r="D51" s="111"/>
      <c r="E51" s="111"/>
      <c r="F51" s="111"/>
    </row>
    <row r="52" spans="1:26" s="1600" customFormat="1" ht="13.5" customHeight="1" x14ac:dyDescent="0.2">
      <c r="A52" s="111" t="s">
        <v>1607</v>
      </c>
      <c r="B52" s="111" t="s">
        <v>1608</v>
      </c>
      <c r="C52" s="111"/>
      <c r="D52" s="111"/>
      <c r="E52" s="111"/>
      <c r="F52" s="111"/>
    </row>
    <row r="53" spans="1:26" s="1600" customFormat="1" ht="13.5" customHeight="1" x14ac:dyDescent="0.2">
      <c r="A53" s="111"/>
      <c r="B53" s="111"/>
      <c r="C53" s="111"/>
      <c r="D53" s="111"/>
      <c r="E53" s="111"/>
      <c r="F53" s="111"/>
    </row>
    <row r="54" spans="1:26" ht="21" customHeight="1" x14ac:dyDescent="0.2">
      <c r="A54" s="1295"/>
      <c r="B54" s="1495"/>
      <c r="C54" s="1495"/>
      <c r="D54" s="1495"/>
      <c r="E54" s="1495"/>
      <c r="F54" s="1495"/>
      <c r="G54" s="1495"/>
      <c r="H54" s="1495"/>
      <c r="I54" s="1495"/>
      <c r="J54" s="1495"/>
      <c r="K54" s="1495"/>
      <c r="L54" s="1495"/>
      <c r="M54" s="1495"/>
      <c r="N54" s="1495"/>
      <c r="O54" s="1495"/>
      <c r="P54" s="1495"/>
      <c r="Q54" s="1495"/>
      <c r="R54" s="1495"/>
      <c r="S54" s="1495"/>
      <c r="T54" s="1495"/>
      <c r="U54" s="1495"/>
      <c r="V54" s="1495"/>
      <c r="W54" s="1495"/>
      <c r="X54" s="1495"/>
      <c r="Y54" s="1495"/>
      <c r="Z54" s="1495"/>
    </row>
    <row r="55" spans="1:26" ht="21" customHeight="1" x14ac:dyDescent="0.2">
      <c r="A55" s="109" t="s">
        <v>1614</v>
      </c>
      <c r="B55" s="109"/>
      <c r="C55" s="109"/>
      <c r="D55" s="109"/>
      <c r="E55" s="109"/>
      <c r="F55" s="109"/>
      <c r="G55" s="109"/>
      <c r="H55" s="109"/>
      <c r="I55" s="109"/>
      <c r="J55" s="109"/>
      <c r="K55" s="109"/>
      <c r="L55" s="109"/>
      <c r="M55" s="109"/>
      <c r="N55" s="109"/>
      <c r="O55" s="109"/>
      <c r="P55" s="109"/>
      <c r="Q55" s="109"/>
    </row>
    <row r="56" spans="1:26" s="1605" customFormat="1" ht="30" customHeight="1" x14ac:dyDescent="0.2">
      <c r="A56" s="1601" t="s">
        <v>1610</v>
      </c>
      <c r="B56" s="3562" t="s">
        <v>222</v>
      </c>
      <c r="C56" s="3562"/>
      <c r="D56" s="3562"/>
      <c r="E56" s="3562"/>
      <c r="F56" s="3562"/>
      <c r="G56" s="3562"/>
      <c r="H56" s="3562"/>
      <c r="I56" s="3562"/>
      <c r="J56" s="3563" t="s">
        <v>1615</v>
      </c>
      <c r="K56" s="3562"/>
      <c r="L56" s="3562"/>
      <c r="M56" s="3562"/>
      <c r="N56" s="3562"/>
      <c r="O56" s="3562"/>
      <c r="P56" s="3562"/>
      <c r="Q56" s="3563" t="s">
        <v>1612</v>
      </c>
      <c r="R56" s="3562"/>
      <c r="S56" s="3562"/>
      <c r="T56" s="3562"/>
      <c r="U56" s="3562"/>
      <c r="V56" s="3562"/>
      <c r="W56" s="3562"/>
      <c r="X56" s="3545" t="s">
        <v>1613</v>
      </c>
      <c r="Y56" s="3545"/>
      <c r="Z56" s="3546"/>
    </row>
    <row r="57" spans="1:26" ht="22.5" customHeight="1" x14ac:dyDescent="0.2">
      <c r="A57" s="1604"/>
      <c r="B57" s="1590"/>
      <c r="C57" s="1608"/>
      <c r="D57" s="1608"/>
      <c r="E57" s="1608"/>
      <c r="F57" s="1608"/>
      <c r="G57" s="1608"/>
      <c r="H57" s="1608"/>
      <c r="I57" s="1609"/>
      <c r="J57" s="3527"/>
      <c r="K57" s="3528"/>
      <c r="L57" s="3528"/>
      <c r="M57" s="3528"/>
      <c r="N57" s="3528"/>
      <c r="O57" s="3528"/>
      <c r="P57" s="3529"/>
      <c r="Q57" s="3527"/>
      <c r="R57" s="3528"/>
      <c r="S57" s="3528"/>
      <c r="T57" s="3528"/>
      <c r="U57" s="3528"/>
      <c r="V57" s="3528"/>
      <c r="W57" s="3529"/>
      <c r="X57" s="3556"/>
      <c r="Y57" s="3557"/>
      <c r="Z57" s="3558"/>
    </row>
    <row r="58" spans="1:26" ht="22.5" customHeight="1" x14ac:dyDescent="0.2">
      <c r="A58" s="1604"/>
      <c r="B58" s="3521"/>
      <c r="C58" s="3522"/>
      <c r="D58" s="3522"/>
      <c r="E58" s="3522"/>
      <c r="F58" s="3522"/>
      <c r="G58" s="3522"/>
      <c r="H58" s="3522"/>
      <c r="I58" s="3523"/>
      <c r="J58" s="3535"/>
      <c r="K58" s="3536"/>
      <c r="L58" s="3536"/>
      <c r="M58" s="3536"/>
      <c r="N58" s="3536"/>
      <c r="O58" s="3536"/>
      <c r="P58" s="3537"/>
      <c r="Q58" s="3535"/>
      <c r="R58" s="3536"/>
      <c r="S58" s="3536"/>
      <c r="T58" s="3536"/>
      <c r="U58" s="3536"/>
      <c r="V58" s="3536"/>
      <c r="W58" s="3537"/>
      <c r="X58" s="3559"/>
      <c r="Y58" s="3560"/>
      <c r="Z58" s="3561"/>
    </row>
    <row r="59" spans="1:26" ht="22.5" customHeight="1" x14ac:dyDescent="0.2">
      <c r="A59" s="1604"/>
      <c r="B59" s="3521"/>
      <c r="C59" s="3522"/>
      <c r="D59" s="3522"/>
      <c r="E59" s="3522"/>
      <c r="F59" s="3522"/>
      <c r="G59" s="3522"/>
      <c r="H59" s="3522"/>
      <c r="I59" s="3523"/>
      <c r="J59" s="3527"/>
      <c r="K59" s="3528"/>
      <c r="L59" s="3528"/>
      <c r="M59" s="3528"/>
      <c r="N59" s="3528"/>
      <c r="O59" s="3528"/>
      <c r="P59" s="3529"/>
      <c r="Q59" s="3553"/>
      <c r="R59" s="3554"/>
      <c r="S59" s="3554"/>
      <c r="T59" s="3554"/>
      <c r="U59" s="3554"/>
      <c r="V59" s="3554"/>
      <c r="W59" s="3555"/>
      <c r="X59" s="3535"/>
      <c r="Y59" s="3536"/>
      <c r="Z59" s="3537"/>
    </row>
    <row r="60" spans="1:26" ht="22.5" customHeight="1" x14ac:dyDescent="0.2">
      <c r="A60" s="1606"/>
      <c r="B60" s="3550"/>
      <c r="C60" s="3550"/>
      <c r="D60" s="3550"/>
      <c r="E60" s="3550"/>
      <c r="F60" s="3550"/>
      <c r="G60" s="3550"/>
      <c r="H60" s="3550"/>
      <c r="I60" s="3550"/>
      <c r="J60" s="3550"/>
      <c r="K60" s="3550"/>
      <c r="L60" s="3550"/>
      <c r="M60" s="3550"/>
      <c r="N60" s="3550"/>
      <c r="O60" s="3550"/>
      <c r="P60" s="3550"/>
      <c r="Q60" s="3550"/>
      <c r="R60" s="3550"/>
      <c r="S60" s="3550"/>
      <c r="T60" s="3550"/>
      <c r="U60" s="3550"/>
      <c r="V60" s="3550"/>
      <c r="W60" s="3550"/>
      <c r="X60" s="3551"/>
      <c r="Y60" s="3551"/>
      <c r="Z60" s="3552"/>
    </row>
    <row r="61" spans="1:26" ht="22.5" customHeight="1" x14ac:dyDescent="0.2">
      <c r="A61" s="1606"/>
      <c r="B61" s="3550"/>
      <c r="C61" s="3550"/>
      <c r="D61" s="3550"/>
      <c r="E61" s="3550"/>
      <c r="F61" s="3550"/>
      <c r="G61" s="3550"/>
      <c r="H61" s="3550"/>
      <c r="I61" s="3550"/>
      <c r="J61" s="3550"/>
      <c r="K61" s="3550"/>
      <c r="L61" s="3550"/>
      <c r="M61" s="3550"/>
      <c r="N61" s="3550"/>
      <c r="O61" s="3550"/>
      <c r="P61" s="3550"/>
      <c r="Q61" s="3550"/>
      <c r="R61" s="3550"/>
      <c r="S61" s="3550"/>
      <c r="T61" s="3550"/>
      <c r="U61" s="3550"/>
      <c r="V61" s="3550"/>
      <c r="W61" s="3550"/>
      <c r="X61" s="3551"/>
      <c r="Y61" s="3551"/>
      <c r="Z61" s="3552"/>
    </row>
    <row r="62" spans="1:26" ht="22.5" customHeight="1" x14ac:dyDescent="0.2">
      <c r="A62" s="1606"/>
      <c r="B62" s="3550"/>
      <c r="C62" s="3550"/>
      <c r="D62" s="3550"/>
      <c r="E62" s="3550"/>
      <c r="F62" s="3550"/>
      <c r="G62" s="3550"/>
      <c r="H62" s="3550"/>
      <c r="I62" s="3550"/>
      <c r="J62" s="3550"/>
      <c r="K62" s="3550"/>
      <c r="L62" s="3550"/>
      <c r="M62" s="3550"/>
      <c r="N62" s="3550"/>
      <c r="O62" s="3550"/>
      <c r="P62" s="3550"/>
      <c r="Q62" s="3550"/>
      <c r="R62" s="3550"/>
      <c r="S62" s="3550"/>
      <c r="T62" s="3550"/>
      <c r="U62" s="3550"/>
      <c r="V62" s="3550"/>
      <c r="W62" s="3550"/>
      <c r="X62" s="3551"/>
      <c r="Y62" s="3551"/>
      <c r="Z62" s="3552"/>
    </row>
    <row r="63" spans="1:26" ht="22.5" customHeight="1" x14ac:dyDescent="0.2">
      <c r="A63" s="1606"/>
      <c r="B63" s="3550"/>
      <c r="C63" s="3550"/>
      <c r="D63" s="3550"/>
      <c r="E63" s="3550"/>
      <c r="F63" s="3550"/>
      <c r="G63" s="3550"/>
      <c r="H63" s="3550"/>
      <c r="I63" s="3550"/>
      <c r="J63" s="3550"/>
      <c r="K63" s="3550"/>
      <c r="L63" s="3550"/>
      <c r="M63" s="3550"/>
      <c r="N63" s="3550"/>
      <c r="O63" s="3550"/>
      <c r="P63" s="3550"/>
      <c r="Q63" s="3550"/>
      <c r="R63" s="3550"/>
      <c r="S63" s="3550"/>
      <c r="T63" s="3550"/>
      <c r="U63" s="3550"/>
      <c r="V63" s="3550"/>
      <c r="W63" s="3550"/>
      <c r="X63" s="3551"/>
      <c r="Y63" s="3551"/>
      <c r="Z63" s="3552"/>
    </row>
    <row r="64" spans="1:26" x14ac:dyDescent="0.2">
      <c r="A64" s="112"/>
      <c r="B64" s="112"/>
      <c r="C64" s="112"/>
      <c r="D64" s="112"/>
      <c r="E64" s="112"/>
      <c r="F64" s="112"/>
      <c r="G64" s="112"/>
      <c r="H64" s="112"/>
      <c r="I64" s="112"/>
      <c r="J64" s="112"/>
      <c r="K64" s="112"/>
      <c r="L64" s="112"/>
      <c r="M64" s="112"/>
      <c r="N64" s="112"/>
      <c r="O64" s="112"/>
      <c r="P64" s="112"/>
      <c r="Q64" s="112"/>
    </row>
  </sheetData>
  <mergeCells count="96">
    <mergeCell ref="A19:B19"/>
    <mergeCell ref="C19:Z19"/>
    <mergeCell ref="A4:Z4"/>
    <mergeCell ref="A5:Z5"/>
    <mergeCell ref="A8:Z8"/>
    <mergeCell ref="N12:O12"/>
    <mergeCell ref="S12:U12"/>
    <mergeCell ref="T13:W13"/>
    <mergeCell ref="S14:Z14"/>
    <mergeCell ref="S15:Z15"/>
    <mergeCell ref="J16:K16"/>
    <mergeCell ref="Q16:S16"/>
    <mergeCell ref="A20:B20"/>
    <mergeCell ref="C20:Z20"/>
    <mergeCell ref="A21:B21"/>
    <mergeCell ref="C21:Z21"/>
    <mergeCell ref="A24:B25"/>
    <mergeCell ref="C24:I24"/>
    <mergeCell ref="J24:Z24"/>
    <mergeCell ref="E25:S25"/>
    <mergeCell ref="X25:Z25"/>
    <mergeCell ref="A28:B29"/>
    <mergeCell ref="C28:I28"/>
    <mergeCell ref="J28:Z28"/>
    <mergeCell ref="E29:S29"/>
    <mergeCell ref="X29:Z29"/>
    <mergeCell ref="A26:B27"/>
    <mergeCell ref="C26:I26"/>
    <mergeCell ref="J26:Z26"/>
    <mergeCell ref="E27:S27"/>
    <mergeCell ref="X27:Z27"/>
    <mergeCell ref="M33:O33"/>
    <mergeCell ref="E34:Z34"/>
    <mergeCell ref="A35:B37"/>
    <mergeCell ref="R35:W35"/>
    <mergeCell ref="H36:Z36"/>
    <mergeCell ref="E37:Z37"/>
    <mergeCell ref="A30:B34"/>
    <mergeCell ref="D30:E30"/>
    <mergeCell ref="G30:H30"/>
    <mergeCell ref="J30:K30"/>
    <mergeCell ref="Q30:V30"/>
    <mergeCell ref="C31:G31"/>
    <mergeCell ref="H31:Z31"/>
    <mergeCell ref="C32:G32"/>
    <mergeCell ref="H32:Z32"/>
    <mergeCell ref="D33:E33"/>
    <mergeCell ref="A38:Z38"/>
    <mergeCell ref="A39:W39"/>
    <mergeCell ref="A42:S43"/>
    <mergeCell ref="T42:X42"/>
    <mergeCell ref="Y42:Z42"/>
    <mergeCell ref="T43:W43"/>
    <mergeCell ref="B56:I56"/>
    <mergeCell ref="J56:P56"/>
    <mergeCell ref="Q56:W56"/>
    <mergeCell ref="X56:Z56"/>
    <mergeCell ref="A44:S45"/>
    <mergeCell ref="T44:X44"/>
    <mergeCell ref="Y44:Z44"/>
    <mergeCell ref="T45:W45"/>
    <mergeCell ref="A46:X46"/>
    <mergeCell ref="Y46:Z46"/>
    <mergeCell ref="A47:X47"/>
    <mergeCell ref="Y47:Z47"/>
    <mergeCell ref="A48:X48"/>
    <mergeCell ref="Y48:Z48"/>
    <mergeCell ref="B50:Z50"/>
    <mergeCell ref="J57:P57"/>
    <mergeCell ref="Q57:W57"/>
    <mergeCell ref="X57:Z57"/>
    <mergeCell ref="B58:I58"/>
    <mergeCell ref="J58:P58"/>
    <mergeCell ref="Q58:W58"/>
    <mergeCell ref="X58:Z58"/>
    <mergeCell ref="X59:Z59"/>
    <mergeCell ref="B60:I60"/>
    <mergeCell ref="J60:P60"/>
    <mergeCell ref="Q60:W60"/>
    <mergeCell ref="X60:Z60"/>
    <mergeCell ref="B63:I63"/>
    <mergeCell ref="J63:P63"/>
    <mergeCell ref="Q63:W63"/>
    <mergeCell ref="X63:Z63"/>
    <mergeCell ref="J35:N35"/>
    <mergeCell ref="B61:I61"/>
    <mergeCell ref="J61:P61"/>
    <mergeCell ref="Q61:W61"/>
    <mergeCell ref="X61:Z61"/>
    <mergeCell ref="B62:I62"/>
    <mergeCell ref="J62:P62"/>
    <mergeCell ref="Q62:W62"/>
    <mergeCell ref="X62:Z62"/>
    <mergeCell ref="B59:I59"/>
    <mergeCell ref="J59:P59"/>
    <mergeCell ref="Q59:W59"/>
  </mergeCells>
  <phoneticPr fontId="2"/>
  <dataValidations count="3">
    <dataValidation type="list" allowBlank="1" showInputMessage="1" showErrorMessage="1" sqref="J16:K16 S12" xr:uid="{919DF0CE-EB93-46CF-9214-77C48CC997CD}">
      <formula1>"一級,二級"</formula1>
    </dataValidation>
    <dataValidation type="list" allowBlank="1" showInputMessage="1" showErrorMessage="1" sqref="Y46 Y47:Z47" xr:uid="{E2F67A8A-D691-4E9F-940E-231C19E422EF}">
      <formula1>"適,不適"</formula1>
    </dataValidation>
    <dataValidation type="list" allowBlank="1" showInputMessage="1" showErrorMessage="1" sqref="Y48" xr:uid="{903195E5-AEF9-4E83-8F72-1541B73B8099}">
      <formula1>"有,無"</formula1>
    </dataValidation>
  </dataValidations>
  <pageMargins left="0.98425196850393704" right="0.59055118110236227" top="0.78740157480314965" bottom="0.78740157480314965" header="0" footer="0"/>
  <pageSetup paperSize="9" scale="89" fitToHeight="0" orientation="portrait" r:id="rId1"/>
  <rowBreaks count="1" manualBreakCount="1">
    <brk id="39" max="2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FFFF"/>
    <pageSetUpPr fitToPage="1"/>
  </sheetPr>
  <dimension ref="A1:G39"/>
  <sheetViews>
    <sheetView showGridLines="0" view="pageBreakPreview" zoomScaleNormal="80" zoomScaleSheetLayoutView="100" workbookViewId="0"/>
  </sheetViews>
  <sheetFormatPr defaultColWidth="9.69921875" defaultRowHeight="13" x14ac:dyDescent="0.2"/>
  <cols>
    <col min="1" max="1" width="18.69921875" style="1108" customWidth="1"/>
    <col min="2" max="2" width="42.69921875" style="1108" customWidth="1"/>
    <col min="3" max="3" width="18.69921875" style="1108" customWidth="1"/>
    <col min="4" max="4" width="40.69921875" style="1108" customWidth="1"/>
    <col min="5" max="5" width="8.09765625" style="1109" customWidth="1"/>
    <col min="6" max="6" width="6.3984375" style="1108" customWidth="1"/>
    <col min="7" max="16384" width="9.69921875" style="1108"/>
  </cols>
  <sheetData>
    <row r="1" spans="1:7" ht="18" customHeight="1" x14ac:dyDescent="0.2">
      <c r="A1" s="1107" t="s">
        <v>428</v>
      </c>
    </row>
    <row r="2" spans="1:7" ht="7" customHeight="1" x14ac:dyDescent="0.2"/>
    <row r="3" spans="1:7" ht="15" customHeight="1" x14ac:dyDescent="0.2">
      <c r="A3" s="1110" t="s">
        <v>429</v>
      </c>
      <c r="B3" s="1117" t="s">
        <v>1235</v>
      </c>
    </row>
    <row r="4" spans="1:7" ht="12" customHeight="1" x14ac:dyDescent="0.2">
      <c r="A4" s="1877" t="s">
        <v>430</v>
      </c>
      <c r="B4" s="1897" t="s">
        <v>431</v>
      </c>
      <c r="C4" s="1897"/>
      <c r="D4" s="1897"/>
      <c r="E4" s="1897"/>
    </row>
    <row r="5" spans="1:7" ht="20.9" customHeight="1" x14ac:dyDescent="0.2">
      <c r="A5" s="1878"/>
      <c r="B5" s="1898"/>
      <c r="C5" s="1898"/>
      <c r="D5" s="1898"/>
      <c r="E5" s="1898"/>
      <c r="G5" s="1108" t="s">
        <v>1236</v>
      </c>
    </row>
    <row r="6" spans="1:7" ht="12" customHeight="1" x14ac:dyDescent="0.2">
      <c r="A6" s="1877" t="s">
        <v>433</v>
      </c>
      <c r="B6" s="1901"/>
      <c r="C6" s="1877" t="s">
        <v>434</v>
      </c>
      <c r="D6" s="1903" t="s">
        <v>431</v>
      </c>
      <c r="E6" s="1904"/>
    </row>
    <row r="7" spans="1:7" ht="20.5" customHeight="1" x14ac:dyDescent="0.2">
      <c r="A7" s="1878"/>
      <c r="B7" s="1902"/>
      <c r="C7" s="1878"/>
      <c r="D7" s="1905"/>
      <c r="E7" s="1906"/>
      <c r="G7" s="1108" t="s">
        <v>435</v>
      </c>
    </row>
    <row r="8" spans="1:7" ht="13.5" customHeight="1" x14ac:dyDescent="0.2">
      <c r="A8" s="1877" t="s">
        <v>424</v>
      </c>
      <c r="B8" s="1897" t="s">
        <v>134</v>
      </c>
      <c r="C8" s="1897"/>
      <c r="D8" s="1897"/>
      <c r="E8" s="1897"/>
    </row>
    <row r="9" spans="1:7" ht="20.5" customHeight="1" x14ac:dyDescent="0.2">
      <c r="A9" s="1878"/>
      <c r="B9" s="1898"/>
      <c r="C9" s="1898"/>
      <c r="D9" s="1898"/>
      <c r="E9" s="1898"/>
      <c r="G9" s="1108" t="s">
        <v>1237</v>
      </c>
    </row>
    <row r="10" spans="1:7" ht="20.5" customHeight="1" x14ac:dyDescent="0.2">
      <c r="A10" s="254" t="s">
        <v>214</v>
      </c>
      <c r="B10" s="255"/>
      <c r="C10" s="254" t="s">
        <v>436</v>
      </c>
      <c r="D10" s="1899"/>
      <c r="E10" s="1900"/>
      <c r="G10" s="1108" t="s">
        <v>488</v>
      </c>
    </row>
    <row r="11" spans="1:7" ht="20.25" customHeight="1" x14ac:dyDescent="0.2">
      <c r="A11" s="254" t="s">
        <v>437</v>
      </c>
      <c r="B11" s="255"/>
      <c r="C11" s="254" t="s">
        <v>438</v>
      </c>
      <c r="D11" s="1899"/>
      <c r="E11" s="1900"/>
    </row>
    <row r="12" spans="1:7" ht="7" customHeight="1" x14ac:dyDescent="0.2"/>
    <row r="13" spans="1:7" ht="15" customHeight="1" x14ac:dyDescent="0.2">
      <c r="A13" s="1110" t="s">
        <v>1238</v>
      </c>
    </row>
    <row r="14" spans="1:7" ht="21" customHeight="1" x14ac:dyDescent="0.2">
      <c r="A14" s="254" t="s">
        <v>440</v>
      </c>
      <c r="B14" s="254" t="s">
        <v>441</v>
      </c>
      <c r="C14" s="1930" t="s">
        <v>442</v>
      </c>
      <c r="D14" s="1930"/>
      <c r="E14" s="1659" t="s">
        <v>1315</v>
      </c>
    </row>
    <row r="15" spans="1:7" ht="21" customHeight="1" x14ac:dyDescent="0.2">
      <c r="A15" s="1663" t="s">
        <v>89</v>
      </c>
      <c r="B15" s="1664" t="s">
        <v>1444</v>
      </c>
      <c r="C15" s="3571"/>
      <c r="D15" s="3571"/>
      <c r="E15" s="1660" t="s">
        <v>163</v>
      </c>
      <c r="F15" s="1111"/>
      <c r="G15" s="1111"/>
    </row>
    <row r="16" spans="1:7" ht="21" customHeight="1" x14ac:dyDescent="0.2">
      <c r="A16" s="1665" t="s">
        <v>1239</v>
      </c>
      <c r="B16" s="1666" t="s">
        <v>1240</v>
      </c>
      <c r="C16" s="3566"/>
      <c r="D16" s="3566"/>
      <c r="E16" s="1661" t="s">
        <v>163</v>
      </c>
      <c r="F16" s="1111"/>
      <c r="G16" s="1111"/>
    </row>
    <row r="17" spans="1:7" ht="21" customHeight="1" x14ac:dyDescent="0.2">
      <c r="A17" s="1668" t="s">
        <v>445</v>
      </c>
      <c r="B17" s="1667" t="s">
        <v>1241</v>
      </c>
      <c r="C17" s="3566"/>
      <c r="D17" s="3566"/>
      <c r="E17" s="1661" t="s">
        <v>163</v>
      </c>
      <c r="F17" s="1111"/>
      <c r="G17" s="1111"/>
    </row>
    <row r="18" spans="1:7" ht="21" customHeight="1" x14ac:dyDescent="0.2">
      <c r="A18" s="1668" t="s">
        <v>177</v>
      </c>
      <c r="B18" s="1667" t="s">
        <v>1242</v>
      </c>
      <c r="C18" s="3566"/>
      <c r="D18" s="3566"/>
      <c r="E18" s="1661" t="s">
        <v>163</v>
      </c>
      <c r="F18" s="1111"/>
      <c r="G18" s="1111"/>
    </row>
    <row r="19" spans="1:7" ht="21" customHeight="1" x14ac:dyDescent="0.2">
      <c r="A19" s="1668" t="s">
        <v>190</v>
      </c>
      <c r="B19" s="1667" t="s">
        <v>1243</v>
      </c>
      <c r="C19" s="3566"/>
      <c r="D19" s="3566"/>
      <c r="E19" s="1661" t="s">
        <v>163</v>
      </c>
      <c r="F19" s="1111"/>
      <c r="G19" s="1111"/>
    </row>
    <row r="20" spans="1:7" ht="21" customHeight="1" x14ac:dyDescent="0.2">
      <c r="A20" s="1668" t="s">
        <v>1244</v>
      </c>
      <c r="B20" s="1667" t="s">
        <v>1245</v>
      </c>
      <c r="C20" s="3566"/>
      <c r="D20" s="3566"/>
      <c r="E20" s="1661" t="s">
        <v>163</v>
      </c>
      <c r="F20" s="1111"/>
      <c r="G20" s="1111"/>
    </row>
    <row r="21" spans="1:7" ht="21" customHeight="1" x14ac:dyDescent="0.2">
      <c r="A21" s="1668" t="s">
        <v>1504</v>
      </c>
      <c r="B21" s="1667" t="s">
        <v>1506</v>
      </c>
      <c r="C21" s="3570" t="s">
        <v>1634</v>
      </c>
      <c r="D21" s="3566"/>
      <c r="E21" s="1661" t="s">
        <v>163</v>
      </c>
      <c r="F21" s="1111"/>
      <c r="G21" s="1111"/>
    </row>
    <row r="22" spans="1:7" ht="27" customHeight="1" x14ac:dyDescent="0.2">
      <c r="A22" s="1668" t="s">
        <v>1505</v>
      </c>
      <c r="B22" s="1667" t="s">
        <v>107</v>
      </c>
      <c r="C22" s="3570" t="s">
        <v>1635</v>
      </c>
      <c r="D22" s="3566"/>
      <c r="E22" s="1661" t="s">
        <v>163</v>
      </c>
      <c r="F22" s="1111"/>
      <c r="G22" s="1111"/>
    </row>
    <row r="23" spans="1:7" ht="21" customHeight="1" x14ac:dyDescent="0.2">
      <c r="A23" s="1665" t="s">
        <v>1582</v>
      </c>
      <c r="B23" s="1666" t="s">
        <v>1646</v>
      </c>
      <c r="C23" s="3566" t="s">
        <v>1617</v>
      </c>
      <c r="D23" s="3566"/>
      <c r="E23" s="1661" t="s">
        <v>163</v>
      </c>
      <c r="F23" s="1111"/>
      <c r="G23" s="1111"/>
    </row>
    <row r="24" spans="1:7" ht="21" customHeight="1" x14ac:dyDescent="0.2">
      <c r="A24" s="1665" t="s">
        <v>1239</v>
      </c>
      <c r="B24" s="1666" t="s">
        <v>460</v>
      </c>
      <c r="C24" s="3566"/>
      <c r="D24" s="3566"/>
      <c r="E24" s="1661" t="s">
        <v>163</v>
      </c>
      <c r="F24" s="1111"/>
      <c r="G24" s="1111"/>
    </row>
    <row r="25" spans="1:7" ht="21" customHeight="1" x14ac:dyDescent="0.2">
      <c r="A25" s="1665" t="s">
        <v>1247</v>
      </c>
      <c r="B25" s="1666" t="s">
        <v>1246</v>
      </c>
      <c r="C25" s="3566" t="s">
        <v>1648</v>
      </c>
      <c r="D25" s="3566"/>
      <c r="E25" s="1661" t="s">
        <v>163</v>
      </c>
      <c r="F25" s="1111"/>
      <c r="G25" s="1111"/>
    </row>
    <row r="26" spans="1:7" ht="21" customHeight="1" x14ac:dyDescent="0.2">
      <c r="A26" s="1665" t="s">
        <v>1267</v>
      </c>
      <c r="B26" s="1666" t="s">
        <v>1359</v>
      </c>
      <c r="C26" s="3565" t="s">
        <v>1620</v>
      </c>
      <c r="D26" s="3565"/>
      <c r="E26" s="1661" t="s">
        <v>163</v>
      </c>
      <c r="F26" s="1111"/>
      <c r="G26" s="1111"/>
    </row>
    <row r="27" spans="1:7" ht="21" customHeight="1" x14ac:dyDescent="0.2">
      <c r="A27" s="1665" t="s">
        <v>1268</v>
      </c>
      <c r="B27" s="1666" t="s">
        <v>1248</v>
      </c>
      <c r="C27" s="3566" t="s">
        <v>1647</v>
      </c>
      <c r="D27" s="3566"/>
      <c r="E27" s="1661" t="s">
        <v>163</v>
      </c>
      <c r="F27" s="1111"/>
      <c r="G27" s="1111"/>
    </row>
    <row r="28" spans="1:7" ht="37" customHeight="1" x14ac:dyDescent="0.2">
      <c r="A28" s="1665" t="s">
        <v>1239</v>
      </c>
      <c r="B28" s="1666" t="s">
        <v>111</v>
      </c>
      <c r="C28" s="3568" t="s">
        <v>1445</v>
      </c>
      <c r="D28" s="3568"/>
      <c r="E28" s="1661" t="s">
        <v>163</v>
      </c>
      <c r="F28" s="1111"/>
      <c r="G28" s="1111"/>
    </row>
    <row r="29" spans="1:7" ht="27" customHeight="1" x14ac:dyDescent="0.2">
      <c r="A29" s="1665" t="s">
        <v>1249</v>
      </c>
      <c r="B29" s="1666" t="s">
        <v>1532</v>
      </c>
      <c r="C29" s="3568" t="s">
        <v>1590</v>
      </c>
      <c r="D29" s="3568"/>
      <c r="E29" s="1661" t="s">
        <v>163</v>
      </c>
      <c r="F29" s="1111"/>
      <c r="G29" s="1111"/>
    </row>
    <row r="30" spans="1:7" ht="37" customHeight="1" x14ac:dyDescent="0.2">
      <c r="A30" s="1665" t="s">
        <v>1250</v>
      </c>
      <c r="B30" s="1666" t="s">
        <v>1459</v>
      </c>
      <c r="C30" s="3568" t="s">
        <v>1591</v>
      </c>
      <c r="D30" s="3568"/>
      <c r="E30" s="1661" t="s">
        <v>163</v>
      </c>
      <c r="F30" s="1111"/>
      <c r="G30" s="1111"/>
    </row>
    <row r="31" spans="1:7" ht="21" customHeight="1" x14ac:dyDescent="0.2">
      <c r="A31" s="1665" t="s">
        <v>1253</v>
      </c>
      <c r="B31" s="1666" t="s">
        <v>1251</v>
      </c>
      <c r="C31" s="3566" t="s">
        <v>1252</v>
      </c>
      <c r="D31" s="3566"/>
      <c r="E31" s="1661" t="s">
        <v>163</v>
      </c>
      <c r="F31" s="1111"/>
      <c r="G31" s="1111"/>
    </row>
    <row r="32" spans="1:7" ht="37" customHeight="1" x14ac:dyDescent="0.2">
      <c r="A32" s="1665" t="s">
        <v>1269</v>
      </c>
      <c r="B32" s="1666" t="s">
        <v>1254</v>
      </c>
      <c r="C32" s="3566" t="s">
        <v>1255</v>
      </c>
      <c r="D32" s="3566"/>
      <c r="E32" s="1661" t="s">
        <v>163</v>
      </c>
      <c r="F32" s="1111"/>
      <c r="G32" s="1111"/>
    </row>
    <row r="33" spans="1:7" ht="21" customHeight="1" thickBot="1" x14ac:dyDescent="0.25">
      <c r="A33" s="1669" t="s">
        <v>480</v>
      </c>
      <c r="B33" s="1670" t="s">
        <v>1256</v>
      </c>
      <c r="C33" s="3569"/>
      <c r="D33" s="3569"/>
      <c r="E33" s="1662" t="s">
        <v>163</v>
      </c>
      <c r="F33" s="1111"/>
    </row>
    <row r="34" spans="1:7" ht="30" customHeight="1" thickBot="1" x14ac:dyDescent="0.25">
      <c r="A34" s="1888" t="s">
        <v>484</v>
      </c>
      <c r="B34" s="1889"/>
      <c r="C34" s="1889"/>
      <c r="D34" s="1890"/>
      <c r="E34" s="256" t="s">
        <v>483</v>
      </c>
      <c r="F34" s="1111"/>
      <c r="G34" s="1111"/>
    </row>
    <row r="35" spans="1:7" ht="21" customHeight="1" x14ac:dyDescent="0.2">
      <c r="A35" s="1118"/>
      <c r="B35" s="1118"/>
      <c r="C35" s="1118"/>
      <c r="D35" s="1118"/>
      <c r="E35" s="1119"/>
    </row>
    <row r="36" spans="1:7" s="1111" customFormat="1" ht="21" customHeight="1" x14ac:dyDescent="0.2">
      <c r="A36" s="1110" t="s">
        <v>1257</v>
      </c>
      <c r="B36" s="1108"/>
      <c r="C36" s="1108"/>
      <c r="D36" s="1109"/>
      <c r="E36" s="1120"/>
    </row>
    <row r="37" spans="1:7" ht="21" customHeight="1" x14ac:dyDescent="0.2">
      <c r="A37" s="254" t="s">
        <v>440</v>
      </c>
      <c r="B37" s="254" t="s">
        <v>441</v>
      </c>
      <c r="C37" s="1930" t="s">
        <v>442</v>
      </c>
      <c r="D37" s="1930"/>
      <c r="E37" s="254" t="s">
        <v>443</v>
      </c>
      <c r="F37" s="1111"/>
      <c r="G37" s="1111"/>
    </row>
    <row r="38" spans="1:7" ht="24" customHeight="1" x14ac:dyDescent="0.2">
      <c r="A38" s="1671" t="s">
        <v>1222</v>
      </c>
      <c r="B38" s="1672" t="s">
        <v>1258</v>
      </c>
      <c r="C38" s="3567" t="s">
        <v>1393</v>
      </c>
      <c r="D38" s="3567"/>
      <c r="E38" s="1673" t="s">
        <v>483</v>
      </c>
    </row>
    <row r="39" spans="1:7" ht="13.5" customHeight="1" x14ac:dyDescent="0.2">
      <c r="A39" s="1117" t="s">
        <v>1259</v>
      </c>
    </row>
  </sheetData>
  <mergeCells count="36">
    <mergeCell ref="C14:D14"/>
    <mergeCell ref="A8:A9"/>
    <mergeCell ref="B8:E8"/>
    <mergeCell ref="B9:E9"/>
    <mergeCell ref="D10:E10"/>
    <mergeCell ref="D11:E11"/>
    <mergeCell ref="A4:A5"/>
    <mergeCell ref="B4:E4"/>
    <mergeCell ref="B5:E5"/>
    <mergeCell ref="A6:A7"/>
    <mergeCell ref="B6:B7"/>
    <mergeCell ref="C6:C7"/>
    <mergeCell ref="D6:E6"/>
    <mergeCell ref="D7:E7"/>
    <mergeCell ref="C15:D15"/>
    <mergeCell ref="C16:D16"/>
    <mergeCell ref="C17:D17"/>
    <mergeCell ref="C18:D18"/>
    <mergeCell ref="C19:D19"/>
    <mergeCell ref="C20:D20"/>
    <mergeCell ref="C21:D21"/>
    <mergeCell ref="C22:D22"/>
    <mergeCell ref="C25:D25"/>
    <mergeCell ref="C23:D23"/>
    <mergeCell ref="C24:D24"/>
    <mergeCell ref="C26:D26"/>
    <mergeCell ref="C27:D27"/>
    <mergeCell ref="A34:D34"/>
    <mergeCell ref="C37:D37"/>
    <mergeCell ref="C38:D38"/>
    <mergeCell ref="C28:D28"/>
    <mergeCell ref="C29:D29"/>
    <mergeCell ref="C31:D31"/>
    <mergeCell ref="C32:D32"/>
    <mergeCell ref="C33:D33"/>
    <mergeCell ref="C30:D30"/>
  </mergeCells>
  <phoneticPr fontId="2"/>
  <dataValidations count="2">
    <dataValidation type="list" allowBlank="1" showInputMessage="1" showErrorMessage="1" sqref="E38 E34 E25 E27 E29:E30 E32 E15:E21" xr:uid="{00000000-0002-0000-2900-000000000000}">
      <formula1>"□,■"</formula1>
    </dataValidation>
    <dataValidation type="list" allowBlank="1" showInputMessage="1" showErrorMessage="1" sqref="E26 E28 E31 E33 E22:E24" xr:uid="{81C49237-751D-444A-A2AD-8D549E311A5B}">
      <formula1>"□,■,－"</formula1>
    </dataValidation>
  </dataValidations>
  <pageMargins left="0.98425196850393704" right="0.59055118110236227" top="0.78740157480314965" bottom="0.78740157480314965" header="0" footer="0"/>
  <pageSetup paperSize="9" scale="74"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FFFF"/>
    <pageSetUpPr fitToPage="1"/>
  </sheetPr>
  <dimension ref="A1:O61"/>
  <sheetViews>
    <sheetView showGridLines="0" view="pageBreakPreview" zoomScaleNormal="100" zoomScaleSheetLayoutView="100" workbookViewId="0"/>
  </sheetViews>
  <sheetFormatPr defaultColWidth="9.09765625" defaultRowHeight="18" customHeight="1" x14ac:dyDescent="0.2"/>
  <cols>
    <col min="1" max="1" width="3" style="2" customWidth="1"/>
    <col min="2" max="3" width="3.3984375" style="2" customWidth="1"/>
    <col min="4" max="4" width="4.09765625" style="2" customWidth="1"/>
    <col min="5" max="5" width="5" style="2" customWidth="1"/>
    <col min="6" max="6" width="2.69921875" style="2" customWidth="1"/>
    <col min="7" max="7" width="11.3984375" style="2" customWidth="1"/>
    <col min="8" max="8" width="7.09765625" style="2" customWidth="1"/>
    <col min="9" max="14" width="8.59765625" style="2" customWidth="1"/>
    <col min="15" max="15" width="3.69921875" style="2" customWidth="1"/>
    <col min="16" max="16" width="12.09765625" style="2" bestFit="1" customWidth="1"/>
    <col min="17" max="16384" width="9.09765625" style="2"/>
  </cols>
  <sheetData>
    <row r="1" spans="1:15" ht="18" customHeight="1" x14ac:dyDescent="0.2">
      <c r="A1" s="1" t="s">
        <v>89</v>
      </c>
      <c r="B1" s="1"/>
    </row>
    <row r="2" spans="1:15" ht="18" customHeight="1" x14ac:dyDescent="0.2">
      <c r="L2" s="1955" t="s">
        <v>1276</v>
      </c>
      <c r="M2" s="1955"/>
      <c r="N2" s="1955"/>
      <c r="O2" s="1955"/>
    </row>
    <row r="3" spans="1:15" ht="18" customHeight="1" x14ac:dyDescent="0.2">
      <c r="B3" s="2" t="s">
        <v>1</v>
      </c>
    </row>
    <row r="4" spans="1:15" ht="18" customHeight="1" x14ac:dyDescent="0.2">
      <c r="B4" s="2" t="s">
        <v>2</v>
      </c>
    </row>
    <row r="5" spans="1:15" ht="18" customHeight="1" x14ac:dyDescent="0.2">
      <c r="J5" s="3" t="s">
        <v>6</v>
      </c>
      <c r="K5" s="1954" t="str">
        <f>IF(基本情報!G15="","",IF(基本情報!G15="個人",基本情報!G20,基本情報!G17))</f>
        <v/>
      </c>
      <c r="L5" s="1954"/>
      <c r="M5" s="1954"/>
      <c r="N5" s="1954"/>
      <c r="O5" s="1959"/>
    </row>
    <row r="6" spans="1:15" ht="18" customHeight="1" x14ac:dyDescent="0.2">
      <c r="K6" s="1954" t="str">
        <f>IF(基本情報!G15="個人","",CONCATENATE(基本情報!G18,"　",基本情報!G20))</f>
        <v>　</v>
      </c>
      <c r="L6" s="1954"/>
      <c r="M6" s="1954"/>
      <c r="N6" s="1954"/>
      <c r="O6" s="1959"/>
    </row>
    <row r="7" spans="1:15" ht="6" hidden="1" customHeight="1" x14ac:dyDescent="0.2">
      <c r="K7" s="8"/>
      <c r="L7" s="8"/>
      <c r="M7" s="8"/>
      <c r="N7" s="8"/>
      <c r="O7" s="3"/>
    </row>
    <row r="8" spans="1:15" ht="18" hidden="1" customHeight="1" x14ac:dyDescent="0.2">
      <c r="J8" s="3" t="s">
        <v>1342</v>
      </c>
      <c r="K8" s="1953" t="str">
        <f>IF('交-別記様式第1'!K8="","",'交-別記様式第1'!K8)</f>
        <v/>
      </c>
      <c r="L8" s="1953"/>
      <c r="M8" s="1953"/>
      <c r="N8" s="1953"/>
      <c r="O8" s="1959" t="s">
        <v>3</v>
      </c>
    </row>
    <row r="9" spans="1:15" ht="18" hidden="1" customHeight="1" x14ac:dyDescent="0.2">
      <c r="K9" s="1953" t="str">
        <f>IF('交-別記様式第1'!K9="","",'交-別記様式第1'!K9)</f>
        <v/>
      </c>
      <c r="L9" s="1953"/>
      <c r="M9" s="1953"/>
      <c r="N9" s="1953"/>
      <c r="O9" s="1959"/>
    </row>
    <row r="11" spans="1:15" ht="18" customHeight="1" x14ac:dyDescent="0.2">
      <c r="A11" s="1957" t="s">
        <v>1433</v>
      </c>
      <c r="B11" s="1957"/>
      <c r="C11" s="1957"/>
      <c r="D11" s="1957"/>
      <c r="E11" s="1957"/>
      <c r="F11" s="1957"/>
      <c r="G11" s="1957"/>
      <c r="H11" s="1957"/>
      <c r="I11" s="1957"/>
      <c r="J11" s="1957"/>
      <c r="K11" s="1957"/>
      <c r="L11" s="1957"/>
      <c r="M11" s="1957"/>
      <c r="N11" s="1957"/>
      <c r="O11" s="1957"/>
    </row>
    <row r="13" spans="1:15" ht="16.5" customHeight="1" x14ac:dyDescent="0.2">
      <c r="B13" s="3572" t="s">
        <v>1448</v>
      </c>
      <c r="C13" s="3572"/>
      <c r="D13" s="3572"/>
      <c r="E13" s="3572"/>
      <c r="F13" s="3572"/>
      <c r="G13" s="3572"/>
      <c r="H13" s="3572"/>
      <c r="I13" s="3572"/>
      <c r="J13" s="1465"/>
      <c r="K13" s="3573" t="s">
        <v>1405</v>
      </c>
      <c r="L13" s="3573"/>
      <c r="M13" s="3573"/>
      <c r="N13" s="3573"/>
      <c r="O13" s="9"/>
    </row>
    <row r="14" spans="1:15" ht="16.5" customHeight="1" x14ac:dyDescent="0.2">
      <c r="B14" s="1960" t="s">
        <v>1695</v>
      </c>
      <c r="C14" s="1960"/>
      <c r="D14" s="1960"/>
      <c r="E14" s="1960"/>
      <c r="F14" s="1960"/>
      <c r="G14" s="1960"/>
      <c r="H14" s="1960"/>
      <c r="I14" s="1960"/>
      <c r="J14" s="1960"/>
      <c r="K14" s="1960"/>
      <c r="L14" s="1960"/>
      <c r="M14" s="1960"/>
      <c r="N14" s="1960"/>
      <c r="O14" s="9"/>
    </row>
    <row r="15" spans="1:15" ht="16.5" customHeight="1" x14ac:dyDescent="0.2">
      <c r="B15" s="1960" t="s">
        <v>1406</v>
      </c>
      <c r="C15" s="1960"/>
      <c r="D15" s="1960"/>
      <c r="E15" s="1960"/>
      <c r="F15" s="1960"/>
      <c r="G15" s="1960"/>
      <c r="H15" s="1960"/>
      <c r="I15" s="1960"/>
      <c r="J15" s="1960"/>
      <c r="K15" s="1960"/>
      <c r="L15" s="1960"/>
      <c r="M15" s="1960"/>
      <c r="N15" s="1960"/>
      <c r="O15" s="9"/>
    </row>
    <row r="16" spans="1:15" ht="16.5" customHeight="1" x14ac:dyDescent="0.2">
      <c r="B16" s="9"/>
      <c r="C16" s="9"/>
      <c r="D16" s="9"/>
      <c r="E16" s="9"/>
      <c r="F16" s="9"/>
      <c r="G16" s="9"/>
      <c r="H16" s="9"/>
      <c r="I16" s="9"/>
      <c r="J16" s="9"/>
      <c r="K16" s="9"/>
      <c r="L16" s="9"/>
      <c r="M16" s="9"/>
      <c r="N16" s="9"/>
    </row>
    <row r="17" spans="1:15" ht="18" customHeight="1" x14ac:dyDescent="0.2">
      <c r="A17" s="1958" t="s">
        <v>4</v>
      </c>
      <c r="B17" s="1958"/>
      <c r="C17" s="1958"/>
      <c r="D17" s="1958"/>
      <c r="E17" s="1958"/>
      <c r="F17" s="1958"/>
      <c r="G17" s="1958"/>
      <c r="H17" s="1958"/>
      <c r="I17" s="1958"/>
      <c r="J17" s="1958"/>
      <c r="K17" s="1958"/>
      <c r="L17" s="1958"/>
      <c r="M17" s="1958"/>
      <c r="N17" s="1958"/>
      <c r="O17" s="1958"/>
    </row>
    <row r="18" spans="1:15" ht="16.5" customHeight="1" x14ac:dyDescent="0.2"/>
    <row r="19" spans="1:15" ht="18.75" customHeight="1" x14ac:dyDescent="0.2">
      <c r="B19" s="2" t="s">
        <v>7</v>
      </c>
    </row>
    <row r="20" spans="1:15" ht="18.75" customHeight="1" x14ac:dyDescent="0.2">
      <c r="D20" s="2" t="s">
        <v>84</v>
      </c>
      <c r="G20" s="1953" t="str">
        <f>IF(AND(基本情報!E12="",基本情報!G12=""),"（　　　　　　　　）",CONCATENATE("（　",基本情報!D12,基本情報!E12,"-",基本情報!G12,"　）"))</f>
        <v>（　22A-　）</v>
      </c>
      <c r="H20" s="1953"/>
      <c r="I20" s="1953"/>
    </row>
    <row r="21" spans="1:15" ht="18.75" customHeight="1" x14ac:dyDescent="0.2">
      <c r="D21" s="2" t="s">
        <v>77</v>
      </c>
      <c r="G21" s="1954" t="str">
        <f>IF(基本情報!D13="","（　　　　　　　　　　　　　　　　　　　　　　　　　　　）",CONCATENATE("（　",基本情報!D13,"　）"))</f>
        <v>（　　　　　　　　　　　　　　　　　　　　　　　　　　　）</v>
      </c>
      <c r="H21" s="1954"/>
      <c r="I21" s="1954"/>
      <c r="J21" s="1954"/>
      <c r="K21" s="1954"/>
      <c r="L21" s="1954"/>
      <c r="M21" s="1954"/>
      <c r="N21" s="1954"/>
      <c r="O21" s="1954"/>
    </row>
    <row r="22" spans="1:15" ht="18.75" customHeight="1" x14ac:dyDescent="0.2">
      <c r="B22" s="2" t="s">
        <v>90</v>
      </c>
      <c r="I22" s="12"/>
      <c r="J22" s="12"/>
    </row>
    <row r="23" spans="1:15" ht="18.75" customHeight="1" x14ac:dyDescent="0.2">
      <c r="D23" s="2" t="s">
        <v>91</v>
      </c>
      <c r="I23" s="1956"/>
      <c r="J23" s="1956"/>
      <c r="K23" s="2" t="s">
        <v>95</v>
      </c>
    </row>
    <row r="24" spans="1:15" ht="18.75" customHeight="1" x14ac:dyDescent="0.2">
      <c r="D24" s="2" t="s">
        <v>92</v>
      </c>
      <c r="I24" s="1956"/>
      <c r="J24" s="1956"/>
      <c r="K24" s="2" t="s">
        <v>95</v>
      </c>
    </row>
    <row r="25" spans="1:15" ht="18.75" customHeight="1" x14ac:dyDescent="0.2">
      <c r="B25" s="2" t="s">
        <v>96</v>
      </c>
      <c r="H25" s="3574" t="s">
        <v>1260</v>
      </c>
      <c r="I25" s="1955"/>
      <c r="J25" s="1955"/>
      <c r="K25" s="10" t="s">
        <v>97</v>
      </c>
      <c r="L25" s="3575" t="s">
        <v>1264</v>
      </c>
      <c r="M25" s="3572"/>
      <c r="N25" s="3572"/>
    </row>
    <row r="26" spans="1:15" ht="18.75" customHeight="1" x14ac:dyDescent="0.2">
      <c r="B26" s="2" t="s">
        <v>98</v>
      </c>
    </row>
    <row r="27" spans="1:15" ht="12" customHeight="1" x14ac:dyDescent="0.2"/>
    <row r="28" spans="1:15" ht="10.5" customHeight="1" x14ac:dyDescent="0.2">
      <c r="C28" s="6" t="s">
        <v>87</v>
      </c>
      <c r="D28" s="6"/>
      <c r="E28" s="6"/>
      <c r="F28" s="6"/>
      <c r="G28" s="6"/>
      <c r="H28" s="6"/>
      <c r="I28" s="6"/>
      <c r="J28" s="6"/>
      <c r="K28" s="6"/>
      <c r="L28" s="6"/>
      <c r="M28" s="6"/>
      <c r="N28" s="6"/>
      <c r="O28" s="6"/>
    </row>
    <row r="29" spans="1:15" ht="10.5" customHeight="1" x14ac:dyDescent="0.2">
      <c r="B29" s="6"/>
      <c r="D29" s="7" t="s">
        <v>16</v>
      </c>
      <c r="E29" s="6" t="s">
        <v>99</v>
      </c>
      <c r="F29" s="6"/>
      <c r="G29" s="6"/>
      <c r="H29" s="6"/>
      <c r="I29" s="6"/>
      <c r="J29" s="6"/>
      <c r="K29" s="6"/>
      <c r="M29" s="6" t="s">
        <v>13</v>
      </c>
      <c r="N29" s="6"/>
      <c r="O29" s="6"/>
    </row>
    <row r="30" spans="1:15" ht="10.5" customHeight="1" x14ac:dyDescent="0.2">
      <c r="B30" s="6"/>
      <c r="D30" s="7" t="s">
        <v>18</v>
      </c>
      <c r="E30" s="6" t="s">
        <v>100</v>
      </c>
      <c r="F30" s="6"/>
      <c r="G30" s="6"/>
      <c r="H30" s="6"/>
      <c r="I30" s="6"/>
      <c r="J30" s="6"/>
      <c r="K30" s="6"/>
      <c r="M30" s="6" t="s">
        <v>10</v>
      </c>
      <c r="N30" s="6"/>
      <c r="O30" s="6"/>
    </row>
    <row r="31" spans="1:15" ht="10.5" customHeight="1" x14ac:dyDescent="0.2">
      <c r="B31" s="6"/>
      <c r="D31" s="7" t="s">
        <v>19</v>
      </c>
      <c r="E31" s="6" t="s">
        <v>101</v>
      </c>
      <c r="F31" s="6"/>
      <c r="G31" s="6"/>
      <c r="H31" s="6"/>
      <c r="I31" s="6"/>
      <c r="J31" s="6"/>
      <c r="K31" s="6"/>
      <c r="M31" s="6" t="s">
        <v>104</v>
      </c>
      <c r="N31" s="6"/>
      <c r="O31" s="6"/>
    </row>
    <row r="32" spans="1:15" ht="10.5" customHeight="1" x14ac:dyDescent="0.2">
      <c r="B32" s="6"/>
      <c r="D32" s="7" t="s">
        <v>20</v>
      </c>
      <c r="E32" s="6" t="s">
        <v>102</v>
      </c>
      <c r="F32" s="6"/>
      <c r="G32" s="6"/>
      <c r="H32" s="6"/>
      <c r="I32" s="6"/>
      <c r="J32" s="6"/>
      <c r="K32" s="6"/>
      <c r="M32" s="6" t="s">
        <v>105</v>
      </c>
      <c r="N32" s="6"/>
      <c r="O32" s="6"/>
    </row>
    <row r="33" spans="2:15" ht="10.5" customHeight="1" x14ac:dyDescent="0.2">
      <c r="B33" s="6"/>
      <c r="D33" s="7" t="s">
        <v>24</v>
      </c>
      <c r="E33" s="6" t="s">
        <v>103</v>
      </c>
      <c r="F33" s="6"/>
      <c r="G33" s="6"/>
      <c r="H33" s="6"/>
      <c r="I33" s="6"/>
      <c r="J33" s="6"/>
      <c r="K33" s="6"/>
      <c r="M33" s="6" t="s">
        <v>106</v>
      </c>
      <c r="N33" s="6"/>
      <c r="O33" s="6"/>
    </row>
    <row r="34" spans="2:15" ht="10.5" customHeight="1" x14ac:dyDescent="0.2">
      <c r="B34" s="6"/>
      <c r="D34" s="6"/>
      <c r="E34" s="6"/>
      <c r="F34" s="6"/>
      <c r="G34" s="6"/>
      <c r="H34" s="6"/>
      <c r="I34" s="6"/>
      <c r="J34" s="6"/>
      <c r="K34" s="6"/>
      <c r="L34" s="6"/>
      <c r="M34" s="6"/>
      <c r="N34" s="6"/>
      <c r="O34" s="6"/>
    </row>
    <row r="35" spans="2:15" ht="10.5" customHeight="1" x14ac:dyDescent="0.2">
      <c r="C35" s="6" t="s">
        <v>88</v>
      </c>
      <c r="E35" s="6"/>
      <c r="F35" s="6"/>
      <c r="G35" s="6"/>
      <c r="H35" s="6"/>
      <c r="I35" s="6"/>
      <c r="J35" s="6"/>
      <c r="K35" s="6"/>
      <c r="L35" s="6"/>
      <c r="M35" s="6"/>
      <c r="N35" s="6"/>
      <c r="O35" s="6"/>
    </row>
    <row r="36" spans="2:15" ht="10.5" customHeight="1" x14ac:dyDescent="0.2">
      <c r="B36" s="6"/>
      <c r="D36" s="7" t="s">
        <v>122</v>
      </c>
      <c r="E36" s="6" t="s">
        <v>1506</v>
      </c>
      <c r="F36" s="6"/>
      <c r="G36" s="6"/>
      <c r="H36" s="6"/>
      <c r="I36" s="6"/>
      <c r="J36" s="6"/>
      <c r="K36" s="6"/>
      <c r="L36" s="6"/>
      <c r="M36" s="6" t="s">
        <v>1498</v>
      </c>
      <c r="N36" s="6"/>
      <c r="O36" s="6"/>
    </row>
    <row r="37" spans="2:15" ht="10.5" customHeight="1" x14ac:dyDescent="0.2">
      <c r="B37" s="6"/>
      <c r="D37" s="7" t="s">
        <v>18</v>
      </c>
      <c r="E37" s="6" t="s">
        <v>107</v>
      </c>
      <c r="F37" s="6"/>
      <c r="G37" s="6"/>
      <c r="H37" s="6"/>
      <c r="I37" s="6"/>
      <c r="J37" s="6"/>
      <c r="K37" s="6"/>
      <c r="L37" s="6"/>
      <c r="M37" s="6" t="s">
        <v>1501</v>
      </c>
      <c r="N37" s="6"/>
      <c r="O37" s="6"/>
    </row>
    <row r="38" spans="2:15" ht="10.5" customHeight="1" x14ac:dyDescent="0.2">
      <c r="B38" s="6"/>
      <c r="D38" s="7" t="s">
        <v>19</v>
      </c>
      <c r="E38" s="6" t="s">
        <v>108</v>
      </c>
      <c r="F38" s="6"/>
      <c r="G38" s="6"/>
      <c r="H38" s="6"/>
      <c r="I38" s="6"/>
      <c r="J38" s="6"/>
      <c r="K38" s="6"/>
      <c r="L38" s="6"/>
      <c r="M38" s="6" t="s">
        <v>1592</v>
      </c>
      <c r="N38" s="6"/>
      <c r="O38" s="6"/>
    </row>
    <row r="39" spans="2:15" ht="10.5" customHeight="1" x14ac:dyDescent="0.2">
      <c r="B39" s="6"/>
      <c r="D39" s="7" t="s">
        <v>20</v>
      </c>
      <c r="E39" s="6" t="s">
        <v>109</v>
      </c>
      <c r="F39" s="6"/>
      <c r="G39" s="6"/>
      <c r="H39" s="6"/>
      <c r="I39" s="6"/>
      <c r="J39" s="6"/>
      <c r="K39" s="6"/>
      <c r="L39" s="6"/>
      <c r="M39" s="6" t="s">
        <v>66</v>
      </c>
      <c r="N39" s="6"/>
      <c r="O39" s="6"/>
    </row>
    <row r="40" spans="2:15" ht="10.5" customHeight="1" x14ac:dyDescent="0.2">
      <c r="B40" s="6"/>
      <c r="D40" s="7" t="s">
        <v>24</v>
      </c>
      <c r="E40" s="6" t="s">
        <v>1357</v>
      </c>
      <c r="F40" s="6"/>
      <c r="G40" s="6"/>
      <c r="H40" s="6"/>
      <c r="I40" s="6"/>
      <c r="J40" s="6"/>
      <c r="K40" s="6"/>
      <c r="L40" s="6"/>
      <c r="M40" s="6" t="s">
        <v>116</v>
      </c>
      <c r="N40" s="6"/>
      <c r="O40" s="6"/>
    </row>
    <row r="41" spans="2:15" ht="10.5" customHeight="1" x14ac:dyDescent="0.2">
      <c r="B41" s="6"/>
      <c r="D41" s="7" t="s">
        <v>25</v>
      </c>
      <c r="E41" s="6" t="s">
        <v>1360</v>
      </c>
      <c r="F41" s="6"/>
      <c r="G41" s="6"/>
      <c r="H41" s="6"/>
      <c r="I41" s="6"/>
      <c r="J41" s="6"/>
      <c r="K41" s="6"/>
      <c r="L41" s="6"/>
      <c r="M41" s="6" t="s">
        <v>117</v>
      </c>
      <c r="N41" s="6"/>
      <c r="O41" s="6"/>
    </row>
    <row r="42" spans="2:15" ht="10.5" customHeight="1" x14ac:dyDescent="0.2">
      <c r="B42" s="6"/>
      <c r="D42" s="7" t="s">
        <v>26</v>
      </c>
      <c r="E42" s="6" t="s">
        <v>110</v>
      </c>
      <c r="F42" s="6"/>
      <c r="G42" s="6"/>
      <c r="H42" s="6"/>
      <c r="I42" s="6"/>
      <c r="J42" s="6"/>
      <c r="K42" s="6"/>
      <c r="L42" s="6"/>
      <c r="M42" s="6" t="s">
        <v>118</v>
      </c>
      <c r="N42" s="6"/>
      <c r="O42" s="6"/>
    </row>
    <row r="43" spans="2:15" ht="10.5" customHeight="1" x14ac:dyDescent="0.2">
      <c r="B43" s="6"/>
      <c r="E43" s="6" t="s">
        <v>1328</v>
      </c>
      <c r="F43" s="6"/>
      <c r="G43" s="6"/>
      <c r="H43" s="6"/>
      <c r="I43" s="6"/>
      <c r="J43" s="6"/>
      <c r="K43" s="6"/>
      <c r="L43" s="6"/>
      <c r="M43" s="6"/>
      <c r="N43" s="6"/>
      <c r="O43" s="6"/>
    </row>
    <row r="44" spans="2:15" ht="10.5" customHeight="1" x14ac:dyDescent="0.2">
      <c r="B44" s="6"/>
      <c r="D44" s="7" t="s">
        <v>1507</v>
      </c>
      <c r="E44" s="6" t="s">
        <v>111</v>
      </c>
      <c r="F44" s="6"/>
      <c r="G44" s="6"/>
      <c r="H44" s="6"/>
      <c r="I44" s="6"/>
      <c r="J44" s="6"/>
      <c r="K44" s="6"/>
      <c r="L44" s="6"/>
      <c r="M44" s="6" t="s">
        <v>66</v>
      </c>
      <c r="N44" s="6"/>
      <c r="O44" s="6"/>
    </row>
    <row r="45" spans="2:15" ht="10.5" customHeight="1" x14ac:dyDescent="0.2">
      <c r="B45" s="6"/>
      <c r="D45" s="7" t="s">
        <v>28</v>
      </c>
      <c r="E45" s="6" t="s">
        <v>1446</v>
      </c>
      <c r="F45" s="6"/>
      <c r="G45" s="6"/>
      <c r="H45" s="6"/>
      <c r="I45" s="6"/>
      <c r="J45" s="6"/>
      <c r="K45" s="6"/>
      <c r="L45" s="6"/>
      <c r="M45" s="6" t="s">
        <v>119</v>
      </c>
      <c r="N45" s="6"/>
      <c r="O45" s="6"/>
    </row>
    <row r="46" spans="2:15" ht="10.5" customHeight="1" x14ac:dyDescent="0.2">
      <c r="B46" s="6"/>
      <c r="D46" s="7"/>
      <c r="E46" s="6" t="s">
        <v>1329</v>
      </c>
      <c r="F46" s="6"/>
      <c r="G46" s="6"/>
      <c r="H46" s="6"/>
      <c r="I46" s="6"/>
      <c r="J46" s="6"/>
      <c r="K46" s="6"/>
      <c r="L46" s="6"/>
      <c r="M46" s="6"/>
      <c r="N46" s="6"/>
      <c r="O46" s="6"/>
    </row>
    <row r="47" spans="2:15" ht="10.5" customHeight="1" x14ac:dyDescent="0.2">
      <c r="B47" s="6"/>
      <c r="D47" s="7" t="s">
        <v>1508</v>
      </c>
      <c r="E47" s="6" t="s">
        <v>1465</v>
      </c>
      <c r="F47" s="6"/>
      <c r="G47" s="6"/>
      <c r="H47" s="6"/>
      <c r="I47" s="6"/>
      <c r="J47" s="6"/>
      <c r="K47" s="6"/>
      <c r="L47" s="6"/>
      <c r="M47" s="6" t="s">
        <v>120</v>
      </c>
      <c r="N47" s="6"/>
      <c r="O47" s="6"/>
    </row>
    <row r="48" spans="2:15" ht="10.5" customHeight="1" x14ac:dyDescent="0.2">
      <c r="B48" s="6"/>
      <c r="D48" s="7" t="s">
        <v>30</v>
      </c>
      <c r="E48" s="6" t="s">
        <v>112</v>
      </c>
      <c r="F48" s="6"/>
      <c r="G48" s="6"/>
      <c r="H48" s="6"/>
      <c r="I48" s="6"/>
      <c r="J48" s="6"/>
      <c r="K48" s="6"/>
      <c r="L48" s="6"/>
      <c r="M48" s="6"/>
      <c r="N48" s="6"/>
      <c r="O48" s="6"/>
    </row>
    <row r="49" spans="2:15" ht="10.5" customHeight="1" x14ac:dyDescent="0.2">
      <c r="B49" s="6"/>
      <c r="E49" s="6" t="s">
        <v>113</v>
      </c>
      <c r="F49" s="6"/>
      <c r="G49" s="6"/>
      <c r="H49" s="6"/>
      <c r="I49" s="6"/>
      <c r="J49" s="6"/>
      <c r="K49" s="6"/>
      <c r="L49" s="6"/>
      <c r="M49" s="6" t="s">
        <v>121</v>
      </c>
      <c r="N49" s="6"/>
      <c r="O49" s="6"/>
    </row>
    <row r="50" spans="2:15" ht="10.5" customHeight="1" x14ac:dyDescent="0.2">
      <c r="B50" s="6"/>
      <c r="D50" s="7" t="s">
        <v>1509</v>
      </c>
      <c r="E50" s="6" t="s">
        <v>114</v>
      </c>
      <c r="F50" s="6"/>
      <c r="G50" s="6"/>
      <c r="H50" s="6"/>
      <c r="I50" s="6"/>
      <c r="J50" s="6"/>
      <c r="K50" s="6"/>
      <c r="L50" s="6"/>
      <c r="M50" s="6" t="s">
        <v>1270</v>
      </c>
      <c r="N50" s="6"/>
      <c r="O50" s="6"/>
    </row>
    <row r="51" spans="2:15" ht="10.5" customHeight="1" x14ac:dyDescent="0.2">
      <c r="B51" s="6"/>
      <c r="D51" s="7" t="s">
        <v>1510</v>
      </c>
      <c r="E51" s="6" t="s">
        <v>115</v>
      </c>
      <c r="F51" s="6"/>
      <c r="G51" s="6"/>
      <c r="H51" s="6"/>
      <c r="I51" s="6"/>
      <c r="J51" s="6"/>
      <c r="K51" s="6"/>
      <c r="L51" s="6"/>
      <c r="M51" s="6"/>
      <c r="N51" s="6"/>
      <c r="O51" s="6"/>
    </row>
    <row r="52" spans="2:15" ht="10.5" customHeight="1" x14ac:dyDescent="0.2">
      <c r="B52" s="6"/>
      <c r="D52" s="6"/>
      <c r="E52" s="6"/>
      <c r="F52" s="6"/>
      <c r="G52" s="6"/>
      <c r="H52" s="6"/>
      <c r="I52" s="6"/>
      <c r="J52" s="6"/>
      <c r="K52" s="6"/>
      <c r="L52" s="6"/>
      <c r="M52" s="6"/>
      <c r="N52" s="6"/>
      <c r="O52" s="6"/>
    </row>
    <row r="53" spans="2:15" ht="10.5" customHeight="1" x14ac:dyDescent="0.2">
      <c r="B53" s="6" t="s">
        <v>8</v>
      </c>
      <c r="D53" s="6"/>
      <c r="E53" s="6"/>
      <c r="F53" s="6"/>
      <c r="G53" s="6"/>
      <c r="H53" s="6"/>
      <c r="I53" s="6"/>
      <c r="J53" s="6"/>
      <c r="K53" s="6"/>
      <c r="L53" s="6"/>
      <c r="M53" s="6"/>
      <c r="N53" s="6"/>
      <c r="O53" s="6"/>
    </row>
    <row r="54" spans="2:15" ht="10.5" customHeight="1" x14ac:dyDescent="0.2">
      <c r="B54" s="6"/>
      <c r="D54" s="7" t="s">
        <v>16</v>
      </c>
      <c r="E54" s="6" t="s">
        <v>63</v>
      </c>
      <c r="F54" s="6"/>
      <c r="G54" s="6"/>
      <c r="H54" s="6"/>
      <c r="I54" s="6"/>
      <c r="J54" s="6"/>
      <c r="K54" s="6"/>
      <c r="L54" s="6"/>
      <c r="M54" s="6"/>
      <c r="N54" s="6"/>
      <c r="O54" s="6"/>
    </row>
    <row r="55" spans="2:15" ht="10.5" customHeight="1" x14ac:dyDescent="0.2"/>
    <row r="57" spans="2:15" ht="42" customHeight="1" x14ac:dyDescent="0.2">
      <c r="B57" s="3573"/>
      <c r="C57" s="3573"/>
      <c r="D57" s="3573"/>
      <c r="E57" s="3573"/>
      <c r="F57" s="3573"/>
      <c r="G57" s="3573"/>
      <c r="H57" s="3573"/>
      <c r="I57" s="3573"/>
      <c r="J57" s="3573"/>
      <c r="K57" s="3573"/>
      <c r="L57" s="3573"/>
      <c r="M57" s="3573"/>
      <c r="N57" s="3573"/>
    </row>
    <row r="59" spans="2:15" ht="18" customHeight="1" x14ac:dyDescent="0.2">
      <c r="B59" s="1959"/>
      <c r="C59" s="1959"/>
      <c r="D59" s="1959"/>
      <c r="E59" s="1959"/>
      <c r="F59" s="1959"/>
      <c r="G59" s="3572"/>
      <c r="H59" s="3572"/>
      <c r="I59" s="3572"/>
      <c r="K59" s="3573"/>
      <c r="L59" s="3573"/>
      <c r="M59" s="3573"/>
      <c r="N59" s="3573"/>
    </row>
    <row r="60" spans="2:15" ht="18" customHeight="1" x14ac:dyDescent="0.2">
      <c r="B60" s="3572"/>
      <c r="C60" s="3572"/>
      <c r="D60" s="3572"/>
      <c r="E60" s="3572"/>
      <c r="F60" s="3572"/>
      <c r="G60" s="3572"/>
      <c r="H60" s="3572"/>
      <c r="I60" s="3572"/>
      <c r="J60" s="3572"/>
      <c r="K60" s="3572"/>
      <c r="L60" s="3572"/>
      <c r="M60" s="3572"/>
      <c r="N60" s="3572"/>
    </row>
    <row r="61" spans="2:15" ht="18" customHeight="1" x14ac:dyDescent="0.2">
      <c r="B61" s="3572"/>
      <c r="C61" s="3572"/>
      <c r="D61" s="3572"/>
      <c r="E61" s="3572"/>
      <c r="F61" s="3572"/>
      <c r="G61" s="3572"/>
      <c r="H61" s="3572"/>
      <c r="I61" s="3572"/>
      <c r="J61" s="3572"/>
      <c r="K61" s="3572"/>
      <c r="L61" s="3572"/>
      <c r="M61" s="3572"/>
      <c r="N61" s="3572"/>
    </row>
  </sheetData>
  <mergeCells count="25">
    <mergeCell ref="L2:O2"/>
    <mergeCell ref="K6:N6"/>
    <mergeCell ref="A11:O11"/>
    <mergeCell ref="A17:O17"/>
    <mergeCell ref="K8:N8"/>
    <mergeCell ref="O8:O9"/>
    <mergeCell ref="K9:N9"/>
    <mergeCell ref="K5:N5"/>
    <mergeCell ref="O5:O6"/>
    <mergeCell ref="B61:N61"/>
    <mergeCell ref="B14:N14"/>
    <mergeCell ref="B15:N15"/>
    <mergeCell ref="K13:N13"/>
    <mergeCell ref="B13:I13"/>
    <mergeCell ref="B57:N57"/>
    <mergeCell ref="B59:F59"/>
    <mergeCell ref="G59:I59"/>
    <mergeCell ref="K59:N59"/>
    <mergeCell ref="B60:N60"/>
    <mergeCell ref="H25:J25"/>
    <mergeCell ref="L25:N25"/>
    <mergeCell ref="G20:I20"/>
    <mergeCell ref="G21:O21"/>
    <mergeCell ref="I23:J23"/>
    <mergeCell ref="I24:J24"/>
  </mergeCells>
  <phoneticPr fontId="2"/>
  <pageMargins left="0.98425196850393704" right="0.39370078740157483" top="0.59055118110236227" bottom="0.59055118110236227" header="0" footer="0"/>
  <pageSetup paperSize="9" fitToWidth="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FFFF"/>
  </sheetPr>
  <dimension ref="A1:H34"/>
  <sheetViews>
    <sheetView showGridLines="0" view="pageBreakPreview" zoomScaleNormal="100" zoomScaleSheetLayoutView="100" workbookViewId="0"/>
  </sheetViews>
  <sheetFormatPr defaultColWidth="9.69921875" defaultRowHeight="13" x14ac:dyDescent="0.2"/>
  <cols>
    <col min="1" max="1" width="7" style="1108" customWidth="1"/>
    <col min="2" max="2" width="3.8984375" style="1108" customWidth="1"/>
    <col min="3" max="3" width="1.69921875" style="1108" customWidth="1"/>
    <col min="4" max="4" width="10" style="1108" customWidth="1"/>
    <col min="5" max="5" width="22.69921875" style="1108" customWidth="1"/>
    <col min="6" max="6" width="1.69921875" style="1108" customWidth="1"/>
    <col min="7" max="7" width="23" style="1108" customWidth="1"/>
    <col min="8" max="8" width="22.69921875" style="1108" customWidth="1"/>
    <col min="9" max="16384" width="9.69921875" style="1108"/>
  </cols>
  <sheetData>
    <row r="1" spans="1:8" ht="15" customHeight="1" x14ac:dyDescent="0.2">
      <c r="A1" s="103"/>
      <c r="B1" s="244"/>
      <c r="C1" s="244"/>
      <c r="D1" s="244"/>
      <c r="E1" s="244"/>
      <c r="F1" s="244"/>
      <c r="G1" s="244"/>
      <c r="H1" s="245" t="s">
        <v>1289</v>
      </c>
    </row>
    <row r="2" spans="1:8" ht="36" customHeight="1" x14ac:dyDescent="0.2">
      <c r="A2" s="923"/>
      <c r="B2" s="103"/>
      <c r="C2" s="103"/>
      <c r="D2" s="103"/>
      <c r="E2" s="103"/>
      <c r="F2" s="103"/>
      <c r="G2" s="103"/>
      <c r="H2" s="103"/>
    </row>
    <row r="3" spans="1:8" ht="21" customHeight="1" x14ac:dyDescent="0.2">
      <c r="A3" s="3576" t="s">
        <v>1150</v>
      </c>
      <c r="B3" s="2052"/>
      <c r="C3" s="2052"/>
      <c r="D3" s="2052"/>
      <c r="E3" s="2052"/>
      <c r="F3" s="2052"/>
      <c r="G3" s="2052"/>
      <c r="H3" s="2052"/>
    </row>
    <row r="4" spans="1:8" ht="39" customHeight="1" x14ac:dyDescent="0.2">
      <c r="A4" s="924"/>
      <c r="B4" s="103"/>
      <c r="C4" s="103"/>
      <c r="D4" s="103"/>
      <c r="E4" s="103"/>
      <c r="F4" s="103"/>
      <c r="G4" s="103"/>
      <c r="H4" s="103"/>
    </row>
    <row r="5" spans="1:8" ht="39" customHeight="1" x14ac:dyDescent="0.2">
      <c r="A5" s="924"/>
      <c r="B5" s="103"/>
      <c r="C5" s="103"/>
      <c r="D5" s="103"/>
      <c r="E5" s="103"/>
      <c r="F5" s="103"/>
      <c r="G5" s="103"/>
      <c r="H5" s="103"/>
    </row>
    <row r="6" spans="1:8" ht="15" customHeight="1" x14ac:dyDescent="0.2">
      <c r="A6" s="3577" t="s">
        <v>1151</v>
      </c>
      <c r="B6" s="2052"/>
      <c r="C6" s="2052"/>
      <c r="D6" s="2052"/>
      <c r="E6" s="2052"/>
      <c r="F6" s="2052"/>
      <c r="G6" s="2052"/>
      <c r="H6" s="2052"/>
    </row>
    <row r="7" spans="1:8" ht="27.75" customHeight="1" thickBot="1" x14ac:dyDescent="0.25">
      <c r="A7" s="3578" t="s">
        <v>1152</v>
      </c>
      <c r="B7" s="3579"/>
      <c r="C7" s="3579"/>
      <c r="D7" s="3579"/>
      <c r="E7" s="3579"/>
      <c r="F7" s="3579"/>
      <c r="G7" s="925" t="s">
        <v>1153</v>
      </c>
      <c r="H7" s="926" t="s">
        <v>1154</v>
      </c>
    </row>
    <row r="8" spans="1:8" ht="42.65" customHeight="1" thickTop="1" x14ac:dyDescent="0.2">
      <c r="A8" s="3580" t="s">
        <v>1155</v>
      </c>
      <c r="B8" s="927">
        <v>1</v>
      </c>
      <c r="C8" s="928"/>
      <c r="D8" s="3582" t="s">
        <v>1156</v>
      </c>
      <c r="E8" s="3582"/>
      <c r="F8" s="929"/>
      <c r="G8" s="930"/>
      <c r="H8" s="931"/>
    </row>
    <row r="9" spans="1:8" ht="42.65" customHeight="1" x14ac:dyDescent="0.2">
      <c r="A9" s="3581"/>
      <c r="B9" s="932">
        <v>2</v>
      </c>
      <c r="C9" s="933"/>
      <c r="D9" s="3583" t="s">
        <v>1157</v>
      </c>
      <c r="E9" s="3583"/>
      <c r="F9" s="934"/>
      <c r="G9" s="935"/>
      <c r="H9" s="936"/>
    </row>
    <row r="10" spans="1:8" ht="42.65" customHeight="1" x14ac:dyDescent="0.2">
      <c r="A10" s="3581" t="s">
        <v>1158</v>
      </c>
      <c r="B10" s="932">
        <v>3</v>
      </c>
      <c r="C10" s="933"/>
      <c r="D10" s="3583" t="s">
        <v>1159</v>
      </c>
      <c r="E10" s="3583"/>
      <c r="F10" s="934"/>
      <c r="G10" s="935"/>
      <c r="H10" s="936"/>
    </row>
    <row r="11" spans="1:8" ht="42.65" customHeight="1" x14ac:dyDescent="0.2">
      <c r="A11" s="3581"/>
      <c r="B11" s="932">
        <v>4</v>
      </c>
      <c r="C11" s="933"/>
      <c r="D11" s="3583" t="s">
        <v>1160</v>
      </c>
      <c r="E11" s="3583"/>
      <c r="F11" s="934"/>
      <c r="G11" s="935"/>
      <c r="H11" s="936"/>
    </row>
    <row r="12" spans="1:8" ht="21.25" customHeight="1" x14ac:dyDescent="0.2">
      <c r="A12" s="3584">
        <v>5</v>
      </c>
      <c r="B12" s="3586" t="s">
        <v>1161</v>
      </c>
      <c r="C12" s="3587"/>
      <c r="D12" s="3587"/>
      <c r="E12" s="3587"/>
      <c r="F12" s="3588"/>
      <c r="G12" s="3589" t="str">
        <f>IF(AND(G9="",G11=""),"",G11-G9)</f>
        <v/>
      </c>
      <c r="H12" s="3597"/>
    </row>
    <row r="13" spans="1:8" ht="21.25" customHeight="1" thickBot="1" x14ac:dyDescent="0.25">
      <c r="A13" s="3585"/>
      <c r="B13" s="3598" t="s">
        <v>1162</v>
      </c>
      <c r="C13" s="3599"/>
      <c r="D13" s="3599"/>
      <c r="E13" s="3599"/>
      <c r="F13" s="3600"/>
      <c r="G13" s="3589"/>
      <c r="H13" s="3597"/>
    </row>
    <row r="14" spans="1:8" ht="42.65" customHeight="1" thickBot="1" x14ac:dyDescent="0.25">
      <c r="A14" s="937">
        <v>6</v>
      </c>
      <c r="B14" s="3601" t="s">
        <v>1163</v>
      </c>
      <c r="C14" s="3601"/>
      <c r="D14" s="3601"/>
      <c r="E14" s="3601"/>
      <c r="F14" s="3601"/>
      <c r="G14" s="938"/>
      <c r="H14" s="939"/>
    </row>
    <row r="15" spans="1:8" ht="21.25" customHeight="1" x14ac:dyDescent="0.2">
      <c r="A15" s="3595">
        <v>7</v>
      </c>
      <c r="B15" s="3596" t="s">
        <v>1164</v>
      </c>
      <c r="C15" s="3596"/>
      <c r="D15" s="3596"/>
      <c r="E15" s="3596"/>
      <c r="F15" s="3596"/>
      <c r="G15" s="3590"/>
      <c r="H15" s="3592"/>
    </row>
    <row r="16" spans="1:8" ht="21.25" customHeight="1" x14ac:dyDescent="0.2">
      <c r="A16" s="3584"/>
      <c r="B16" s="3594" t="s">
        <v>1165</v>
      </c>
      <c r="C16" s="3594"/>
      <c r="D16" s="3594"/>
      <c r="E16" s="3594"/>
      <c r="F16" s="3594"/>
      <c r="G16" s="3591"/>
      <c r="H16" s="3593"/>
    </row>
    <row r="17" spans="1:8" ht="21" customHeight="1" x14ac:dyDescent="0.2">
      <c r="A17" s="923"/>
      <c r="B17" s="103"/>
      <c r="C17" s="103"/>
      <c r="D17" s="103"/>
      <c r="E17" s="103"/>
      <c r="F17" s="103"/>
      <c r="G17" s="103"/>
      <c r="H17" s="103"/>
    </row>
    <row r="18" spans="1:8" ht="18" customHeight="1" x14ac:dyDescent="0.2">
      <c r="A18" s="2048" t="s">
        <v>1166</v>
      </c>
      <c r="B18" s="2052"/>
      <c r="C18" s="2052"/>
      <c r="D18" s="2052"/>
      <c r="E18" s="2052"/>
      <c r="F18" s="2052"/>
      <c r="G18" s="2052"/>
      <c r="H18" s="2052"/>
    </row>
    <row r="19" spans="1:8" ht="18" customHeight="1" x14ac:dyDescent="0.2">
      <c r="A19" s="2048" t="s">
        <v>1167</v>
      </c>
      <c r="B19" s="2052"/>
      <c r="C19" s="2052"/>
      <c r="D19" s="2052"/>
      <c r="E19" s="2052"/>
      <c r="F19" s="2052"/>
      <c r="G19" s="2052"/>
      <c r="H19" s="2052"/>
    </row>
    <row r="20" spans="1:8" ht="18.75" customHeight="1" x14ac:dyDescent="0.2">
      <c r="A20" s="105"/>
      <c r="B20" s="103"/>
      <c r="C20" s="103"/>
      <c r="D20" s="103"/>
      <c r="E20" s="103"/>
      <c r="F20" s="103"/>
      <c r="G20" s="103"/>
      <c r="H20" s="103"/>
    </row>
    <row r="21" spans="1:8" ht="18.75" customHeight="1" x14ac:dyDescent="0.2">
      <c r="A21" s="103"/>
      <c r="B21" s="103"/>
      <c r="C21" s="103"/>
      <c r="D21" s="103"/>
      <c r="E21" s="103"/>
      <c r="F21" s="103"/>
      <c r="G21" s="103"/>
      <c r="H21" s="103"/>
    </row>
    <row r="22" spans="1:8" ht="18.75" customHeight="1" x14ac:dyDescent="0.2">
      <c r="A22" s="923"/>
      <c r="B22" s="103"/>
      <c r="C22" s="103"/>
      <c r="D22" s="103"/>
      <c r="E22" s="103"/>
      <c r="F22" s="103"/>
      <c r="G22" s="103"/>
      <c r="H22" s="103"/>
    </row>
    <row r="23" spans="1:8" ht="18.75" customHeight="1" x14ac:dyDescent="0.2">
      <c r="A23" s="923"/>
      <c r="B23" s="103"/>
      <c r="C23" s="103"/>
      <c r="D23" s="103"/>
      <c r="E23" s="103"/>
      <c r="F23" s="103"/>
      <c r="G23" s="103"/>
      <c r="H23" s="103"/>
    </row>
    <row r="24" spans="1:8" ht="18.75" customHeight="1" x14ac:dyDescent="0.2">
      <c r="A24" s="103"/>
      <c r="B24" s="103"/>
      <c r="C24" s="103"/>
      <c r="D24" s="103"/>
      <c r="E24" s="103"/>
      <c r="F24" s="103"/>
      <c r="G24" s="103"/>
      <c r="H24" s="103"/>
    </row>
    <row r="25" spans="1:8" ht="18.75" customHeight="1" x14ac:dyDescent="0.2">
      <c r="A25" s="103"/>
      <c r="B25" s="103"/>
      <c r="C25" s="103"/>
      <c r="D25" s="103"/>
      <c r="E25" s="103"/>
      <c r="F25" s="103"/>
      <c r="G25" s="103"/>
      <c r="H25" s="103"/>
    </row>
    <row r="26" spans="1:8" ht="18.75" customHeight="1" x14ac:dyDescent="0.2">
      <c r="A26" s="103"/>
      <c r="B26" s="103"/>
      <c r="C26" s="103"/>
      <c r="D26" s="103"/>
      <c r="E26" s="103"/>
      <c r="F26" s="103"/>
      <c r="G26" s="103"/>
      <c r="H26" s="103"/>
    </row>
    <row r="27" spans="1:8" ht="18.75" customHeight="1" x14ac:dyDescent="0.2">
      <c r="A27" s="103"/>
      <c r="B27" s="103"/>
      <c r="C27" s="103"/>
      <c r="D27" s="103"/>
      <c r="E27" s="103"/>
      <c r="F27" s="103"/>
      <c r="G27" s="103"/>
      <c r="H27" s="103"/>
    </row>
    <row r="28" spans="1:8" ht="18.75" customHeight="1" x14ac:dyDescent="0.2">
      <c r="A28" s="103"/>
      <c r="B28" s="103"/>
      <c r="C28" s="103"/>
      <c r="D28" s="103"/>
      <c r="E28" s="103"/>
      <c r="F28" s="103"/>
      <c r="G28" s="103"/>
      <c r="H28" s="103"/>
    </row>
    <row r="29" spans="1:8" ht="18.75" customHeight="1" x14ac:dyDescent="0.2">
      <c r="A29" s="103"/>
      <c r="B29" s="103"/>
      <c r="C29" s="103"/>
      <c r="D29" s="103"/>
      <c r="E29" s="103"/>
      <c r="F29" s="103"/>
      <c r="G29" s="103"/>
      <c r="H29" s="103"/>
    </row>
    <row r="30" spans="1:8" ht="18.75" customHeight="1" x14ac:dyDescent="0.2">
      <c r="A30" s="103"/>
      <c r="B30" s="103"/>
      <c r="C30" s="103"/>
      <c r="D30" s="103"/>
      <c r="E30" s="103"/>
      <c r="F30" s="103"/>
      <c r="G30" s="103"/>
      <c r="H30" s="103"/>
    </row>
    <row r="31" spans="1:8" ht="18.75" customHeight="1" x14ac:dyDescent="0.2">
      <c r="A31" s="103"/>
      <c r="B31" s="103"/>
      <c r="C31" s="103"/>
      <c r="D31" s="103"/>
      <c r="E31" s="103"/>
      <c r="F31" s="103"/>
      <c r="G31" s="103"/>
      <c r="H31" s="103"/>
    </row>
    <row r="32" spans="1:8" ht="18.75" customHeight="1" x14ac:dyDescent="0.2">
      <c r="A32" s="2014" t="str">
        <f>IF(基本情報!D13="","事業名：　　　　　　　　　　　　　　　　　　　　",CONCATENATE("事業名：",IF(基本情報!D13="","",基本情報!D13)))</f>
        <v>事業名：　　　　　　　　　　　　　　　　　　　　</v>
      </c>
      <c r="B32" s="2014"/>
      <c r="C32" s="2014"/>
      <c r="D32" s="2014"/>
      <c r="E32" s="2014"/>
      <c r="F32" s="2014"/>
      <c r="G32" s="2014"/>
      <c r="H32" s="2014"/>
    </row>
    <row r="33" spans="1:8" ht="18.75" customHeight="1" x14ac:dyDescent="0.2">
      <c r="A33" s="103"/>
      <c r="B33" s="103"/>
      <c r="C33" s="103"/>
      <c r="D33" s="103"/>
      <c r="E33" s="103"/>
      <c r="F33" s="103"/>
      <c r="G33" s="103"/>
      <c r="H33" s="103"/>
    </row>
    <row r="34" spans="1:8" ht="18.75" customHeight="1" x14ac:dyDescent="0.2"/>
  </sheetData>
  <mergeCells count="23">
    <mergeCell ref="B16:F16"/>
    <mergeCell ref="D11:E11"/>
    <mergeCell ref="A15:A16"/>
    <mergeCell ref="B15:F15"/>
    <mergeCell ref="H12:H13"/>
    <mergeCell ref="B13:F13"/>
    <mergeCell ref="B14:F14"/>
    <mergeCell ref="A32:H32"/>
    <mergeCell ref="A3:H3"/>
    <mergeCell ref="A6:H6"/>
    <mergeCell ref="A7:F7"/>
    <mergeCell ref="A8:A9"/>
    <mergeCell ref="A10:A11"/>
    <mergeCell ref="A18:H18"/>
    <mergeCell ref="A19:H19"/>
    <mergeCell ref="D8:E8"/>
    <mergeCell ref="D9:E9"/>
    <mergeCell ref="A12:A13"/>
    <mergeCell ref="B12:F12"/>
    <mergeCell ref="G12:G13"/>
    <mergeCell ref="D10:E10"/>
    <mergeCell ref="G15:G16"/>
    <mergeCell ref="H15:H16"/>
  </mergeCells>
  <phoneticPr fontId="2"/>
  <pageMargins left="0.98425196850393704" right="0.59055118110236227" top="0.59055118110236227" bottom="0.59055118110236227" header="0" footer="0"/>
  <pageSetup paperSize="9" scale="96" fitToWidth="0"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FFFF"/>
  </sheetPr>
  <dimension ref="A1:N39"/>
  <sheetViews>
    <sheetView showGridLines="0" view="pageBreakPreview" zoomScaleNormal="100" zoomScaleSheetLayoutView="100" workbookViewId="0"/>
  </sheetViews>
  <sheetFormatPr defaultColWidth="9.59765625" defaultRowHeight="13" x14ac:dyDescent="0.2"/>
  <cols>
    <col min="1" max="1" width="7.09765625" style="940" customWidth="1"/>
    <col min="2" max="2" width="10.8984375" style="940" customWidth="1"/>
    <col min="3" max="3" width="9.59765625" style="940" customWidth="1"/>
    <col min="4" max="4" width="4.09765625" style="940" customWidth="1"/>
    <col min="5" max="5" width="18.59765625" style="940" customWidth="1"/>
    <col min="6" max="6" width="4.09765625" style="940" customWidth="1"/>
    <col min="7" max="7" width="9" style="940" customWidth="1"/>
    <col min="8" max="8" width="4.09765625" style="940" customWidth="1"/>
    <col min="9" max="9" width="4" style="940" customWidth="1"/>
    <col min="10" max="10" width="6.3984375" style="940" customWidth="1"/>
    <col min="11" max="11" width="4" style="940" customWidth="1"/>
    <col min="12" max="12" width="6.3984375" style="940" customWidth="1"/>
    <col min="13" max="13" width="4.09765625" style="940" customWidth="1"/>
    <col min="14" max="16384" width="9.59765625" style="940"/>
  </cols>
  <sheetData>
    <row r="1" spans="1:13" ht="15" customHeight="1" x14ac:dyDescent="0.2">
      <c r="B1" s="1014"/>
      <c r="C1" s="1014"/>
      <c r="D1" s="1014"/>
      <c r="E1" s="1014"/>
      <c r="F1" s="1014"/>
      <c r="G1" s="1014"/>
      <c r="H1" s="1014"/>
      <c r="I1" s="1014"/>
      <c r="J1" s="1014"/>
      <c r="K1" s="1014"/>
      <c r="L1" s="1014"/>
      <c r="M1" s="1032" t="s">
        <v>1290</v>
      </c>
    </row>
    <row r="2" spans="1:13" ht="18" customHeight="1" x14ac:dyDescent="0.2">
      <c r="A2" s="3659"/>
      <c r="B2" s="3659"/>
      <c r="C2" s="3659"/>
      <c r="D2" s="3659"/>
      <c r="E2" s="3659"/>
      <c r="F2" s="3659"/>
      <c r="G2" s="3659"/>
      <c r="H2" s="3659"/>
      <c r="I2" s="3659"/>
      <c r="J2" s="3659"/>
      <c r="K2" s="941"/>
    </row>
    <row r="3" spans="1:13" ht="19" x14ac:dyDescent="0.2">
      <c r="A3" s="3660" t="s">
        <v>1168</v>
      </c>
      <c r="B3" s="3660"/>
      <c r="C3" s="3660"/>
      <c r="D3" s="3660"/>
      <c r="E3" s="3660"/>
      <c r="F3" s="3660"/>
      <c r="G3" s="3660"/>
      <c r="H3" s="3660"/>
      <c r="I3" s="3660"/>
      <c r="J3" s="3660"/>
      <c r="K3" s="3660"/>
      <c r="L3" s="3660"/>
      <c r="M3" s="3660"/>
    </row>
    <row r="4" spans="1:13" ht="18" customHeight="1" x14ac:dyDescent="0.2">
      <c r="A4" s="3659"/>
      <c r="B4" s="3659"/>
      <c r="C4" s="3659"/>
      <c r="D4" s="3659"/>
      <c r="E4" s="3659"/>
      <c r="F4" s="3659"/>
      <c r="G4" s="3659"/>
      <c r="H4" s="3659"/>
      <c r="I4" s="3659"/>
      <c r="J4" s="3659"/>
      <c r="K4" s="942"/>
    </row>
    <row r="5" spans="1:13" ht="14" x14ac:dyDescent="0.2">
      <c r="A5" s="3661" t="s">
        <v>1169</v>
      </c>
      <c r="B5" s="3661"/>
      <c r="C5" s="3661"/>
      <c r="D5" s="3661"/>
      <c r="E5" s="3661"/>
      <c r="F5" s="3661"/>
      <c r="G5" s="3661"/>
      <c r="H5" s="3661"/>
      <c r="I5" s="3661"/>
      <c r="J5" s="3661"/>
      <c r="K5" s="3661"/>
      <c r="L5" s="3661"/>
      <c r="M5" s="3661"/>
    </row>
    <row r="6" spans="1:13" ht="30" customHeight="1" thickBot="1" x14ac:dyDescent="0.25">
      <c r="A6" s="3662" t="s">
        <v>141</v>
      </c>
      <c r="B6" s="3663"/>
      <c r="C6" s="943"/>
      <c r="D6" s="3664" t="s">
        <v>142</v>
      </c>
      <c r="E6" s="3663"/>
      <c r="F6" s="3665"/>
      <c r="G6" s="943" t="s">
        <v>143</v>
      </c>
      <c r="H6" s="3664" t="s">
        <v>144</v>
      </c>
      <c r="I6" s="3663"/>
      <c r="J6" s="3663"/>
      <c r="K6" s="3663"/>
      <c r="L6" s="3663"/>
      <c r="M6" s="3665"/>
    </row>
    <row r="7" spans="1:13" ht="21" customHeight="1" thickTop="1" x14ac:dyDescent="0.2">
      <c r="A7" s="3621" t="s">
        <v>145</v>
      </c>
      <c r="B7" s="3603" t="s">
        <v>1170</v>
      </c>
      <c r="C7" s="3604"/>
      <c r="D7" s="944" t="s">
        <v>147</v>
      </c>
      <c r="E7" s="1614">
        <f>'実-別紙3'!E9</f>
        <v>0</v>
      </c>
      <c r="F7" s="945" t="s">
        <v>148</v>
      </c>
      <c r="G7" s="3631" t="s">
        <v>149</v>
      </c>
      <c r="H7" s="946" t="s">
        <v>147</v>
      </c>
      <c r="I7" s="3633">
        <f>'実-別紙3'!I9</f>
        <v>0</v>
      </c>
      <c r="J7" s="3633"/>
      <c r="K7" s="3633"/>
      <c r="L7" s="3633"/>
      <c r="M7" s="947" t="s">
        <v>148</v>
      </c>
    </row>
    <row r="8" spans="1:13" ht="21" customHeight="1" x14ac:dyDescent="0.2">
      <c r="A8" s="3621"/>
      <c r="B8" s="3605"/>
      <c r="C8" s="3606"/>
      <c r="D8" s="948"/>
      <c r="E8" s="1727">
        <f>'実-別紙3'!E10</f>
        <v>0</v>
      </c>
      <c r="F8" s="949"/>
      <c r="G8" s="3632"/>
      <c r="H8" s="950"/>
      <c r="I8" s="3634">
        <f>'実-別紙3'!I10</f>
        <v>0</v>
      </c>
      <c r="J8" s="3634"/>
      <c r="K8" s="3634"/>
      <c r="L8" s="3634"/>
      <c r="M8" s="951"/>
    </row>
    <row r="9" spans="1:13" ht="21" customHeight="1" x14ac:dyDescent="0.2">
      <c r="A9" s="3621"/>
      <c r="B9" s="3607" t="s">
        <v>150</v>
      </c>
      <c r="C9" s="3608"/>
      <c r="D9" s="952" t="s">
        <v>147</v>
      </c>
      <c r="E9" s="1615">
        <f>'実-別紙3'!E15</f>
        <v>0</v>
      </c>
      <c r="F9" s="953" t="s">
        <v>148</v>
      </c>
      <c r="G9" s="3635" t="s">
        <v>149</v>
      </c>
      <c r="H9" s="954" t="s">
        <v>147</v>
      </c>
      <c r="I9" s="3633">
        <f>'実-別紙3'!I15</f>
        <v>0</v>
      </c>
      <c r="J9" s="3633"/>
      <c r="K9" s="3633"/>
      <c r="L9" s="3633"/>
      <c r="M9" s="955" t="s">
        <v>151</v>
      </c>
    </row>
    <row r="10" spans="1:13" ht="21" customHeight="1" x14ac:dyDescent="0.2">
      <c r="A10" s="3621"/>
      <c r="B10" s="3605"/>
      <c r="C10" s="3606"/>
      <c r="D10" s="948"/>
      <c r="E10" s="1599">
        <f>'実-別紙3'!E16</f>
        <v>0</v>
      </c>
      <c r="F10" s="956"/>
      <c r="G10" s="3636"/>
      <c r="H10" s="957"/>
      <c r="I10" s="3634">
        <f>'実-別紙3'!I16</f>
        <v>0</v>
      </c>
      <c r="J10" s="3634"/>
      <c r="K10" s="3634"/>
      <c r="L10" s="3634"/>
      <c r="M10" s="951"/>
    </row>
    <row r="11" spans="1:13" ht="21" customHeight="1" x14ac:dyDescent="0.2">
      <c r="A11" s="3621"/>
      <c r="B11" s="3607" t="s">
        <v>152</v>
      </c>
      <c r="C11" s="3608"/>
      <c r="D11" s="952" t="s">
        <v>147</v>
      </c>
      <c r="E11" s="1615">
        <f>'実-別紙3'!E21</f>
        <v>0</v>
      </c>
      <c r="F11" s="953" t="s">
        <v>148</v>
      </c>
      <c r="G11" s="3635" t="s">
        <v>149</v>
      </c>
      <c r="H11" s="954" t="s">
        <v>147</v>
      </c>
      <c r="I11" s="3633">
        <f>'実-別紙3'!I21</f>
        <v>0</v>
      </c>
      <c r="J11" s="3633"/>
      <c r="K11" s="3633"/>
      <c r="L11" s="3633"/>
      <c r="M11" s="955" t="s">
        <v>151</v>
      </c>
    </row>
    <row r="12" spans="1:13" ht="21" customHeight="1" x14ac:dyDescent="0.2">
      <c r="A12" s="3621"/>
      <c r="B12" s="3609"/>
      <c r="C12" s="3610"/>
      <c r="D12" s="958"/>
      <c r="E12" s="1599">
        <f>'実-別紙3'!E22</f>
        <v>0</v>
      </c>
      <c r="F12" s="959"/>
      <c r="G12" s="3636"/>
      <c r="H12" s="960"/>
      <c r="I12" s="3639">
        <f>'実-別紙3'!I22</f>
        <v>0</v>
      </c>
      <c r="J12" s="3639"/>
      <c r="K12" s="3639"/>
      <c r="L12" s="3639"/>
      <c r="M12" s="961"/>
    </row>
    <row r="13" spans="1:13" ht="21" customHeight="1" x14ac:dyDescent="0.2">
      <c r="A13" s="3621"/>
      <c r="B13" s="3611" t="s">
        <v>1171</v>
      </c>
      <c r="C13" s="3612"/>
      <c r="D13" s="3645"/>
      <c r="E13" s="3647"/>
      <c r="F13" s="962"/>
      <c r="G13" s="3649"/>
      <c r="H13" s="963" t="s">
        <v>147</v>
      </c>
      <c r="I13" s="3651">
        <v>0</v>
      </c>
      <c r="J13" s="3651"/>
      <c r="K13" s="3651"/>
      <c r="L13" s="3651"/>
      <c r="M13" s="964" t="s">
        <v>148</v>
      </c>
    </row>
    <row r="14" spans="1:13" ht="21" customHeight="1" x14ac:dyDescent="0.2">
      <c r="A14" s="3621"/>
      <c r="B14" s="3613"/>
      <c r="C14" s="3614"/>
      <c r="D14" s="3646"/>
      <c r="E14" s="3648"/>
      <c r="F14" s="965"/>
      <c r="G14" s="3650"/>
      <c r="H14" s="966"/>
      <c r="I14" s="3652">
        <v>0</v>
      </c>
      <c r="J14" s="3652"/>
      <c r="K14" s="3652"/>
      <c r="L14" s="3652"/>
      <c r="M14" s="967"/>
    </row>
    <row r="15" spans="1:13" ht="21" customHeight="1" x14ac:dyDescent="0.2">
      <c r="A15" s="3621"/>
      <c r="B15" s="3615" t="s">
        <v>154</v>
      </c>
      <c r="C15" s="3616"/>
      <c r="D15" s="968" t="s">
        <v>147</v>
      </c>
      <c r="E15" s="1616">
        <f>'実-別紙3'!E27</f>
        <v>0</v>
      </c>
      <c r="F15" s="969" t="s">
        <v>148</v>
      </c>
      <c r="G15" s="3637" t="s">
        <v>149</v>
      </c>
      <c r="H15" s="970" t="s">
        <v>147</v>
      </c>
      <c r="I15" s="3633">
        <f>'実-別紙3'!I27</f>
        <v>0</v>
      </c>
      <c r="J15" s="3633"/>
      <c r="K15" s="3633"/>
      <c r="L15" s="3633"/>
      <c r="M15" s="971" t="s">
        <v>151</v>
      </c>
    </row>
    <row r="16" spans="1:13" ht="21" customHeight="1" x14ac:dyDescent="0.2">
      <c r="A16" s="3621"/>
      <c r="B16" s="3609"/>
      <c r="C16" s="3610"/>
      <c r="D16" s="948"/>
      <c r="E16" s="1599">
        <f>'実-別紙3'!E28</f>
        <v>0</v>
      </c>
      <c r="F16" s="956"/>
      <c r="G16" s="3638"/>
      <c r="H16" s="957"/>
      <c r="I16" s="3639">
        <f>'実-別紙3'!I28</f>
        <v>0</v>
      </c>
      <c r="J16" s="3639"/>
      <c r="K16" s="3639"/>
      <c r="L16" s="3639"/>
      <c r="M16" s="951"/>
    </row>
    <row r="17" spans="1:14" ht="21" customHeight="1" x14ac:dyDescent="0.2">
      <c r="A17" s="3621"/>
      <c r="B17" s="3611" t="s">
        <v>155</v>
      </c>
      <c r="C17" s="3612"/>
      <c r="D17" s="3645"/>
      <c r="E17" s="3647"/>
      <c r="F17" s="962"/>
      <c r="G17" s="3649"/>
      <c r="H17" s="963" t="s">
        <v>147</v>
      </c>
      <c r="I17" s="3651">
        <v>0</v>
      </c>
      <c r="J17" s="3651"/>
      <c r="K17" s="3651"/>
      <c r="L17" s="3651"/>
      <c r="M17" s="964" t="s">
        <v>148</v>
      </c>
    </row>
    <row r="18" spans="1:14" ht="21" customHeight="1" thickBot="1" x14ac:dyDescent="0.25">
      <c r="A18" s="3622"/>
      <c r="B18" s="3617"/>
      <c r="C18" s="3618"/>
      <c r="D18" s="3656"/>
      <c r="E18" s="3657"/>
      <c r="F18" s="972"/>
      <c r="G18" s="3658"/>
      <c r="H18" s="973"/>
      <c r="I18" s="3619">
        <v>0</v>
      </c>
      <c r="J18" s="3619"/>
      <c r="K18" s="3619"/>
      <c r="L18" s="3619"/>
      <c r="M18" s="974"/>
    </row>
    <row r="19" spans="1:14" ht="42" customHeight="1" thickTop="1" x14ac:dyDescent="0.2">
      <c r="A19" s="3640" t="s">
        <v>199</v>
      </c>
      <c r="B19" s="3624" t="s">
        <v>156</v>
      </c>
      <c r="C19" s="3625"/>
      <c r="D19" s="975"/>
      <c r="E19" s="976">
        <f>E8+E10+E12+E16</f>
        <v>0</v>
      </c>
      <c r="F19" s="977"/>
      <c r="G19" s="978"/>
      <c r="H19" s="979"/>
      <c r="I19" s="3643">
        <f>I8+I10+I12+I16</f>
        <v>0</v>
      </c>
      <c r="J19" s="3643"/>
      <c r="K19" s="3643"/>
      <c r="L19" s="3643"/>
      <c r="M19" s="980"/>
    </row>
    <row r="20" spans="1:14" ht="42" customHeight="1" thickBot="1" x14ac:dyDescent="0.25">
      <c r="A20" s="3641"/>
      <c r="B20" s="3626" t="s">
        <v>157</v>
      </c>
      <c r="C20" s="3627"/>
      <c r="D20" s="981"/>
      <c r="E20" s="982"/>
      <c r="F20" s="983"/>
      <c r="G20" s="984"/>
      <c r="H20" s="985"/>
      <c r="I20" s="3633">
        <f>I14+I18</f>
        <v>0</v>
      </c>
      <c r="J20" s="3633"/>
      <c r="K20" s="3633"/>
      <c r="L20" s="3633"/>
      <c r="M20" s="986"/>
    </row>
    <row r="21" spans="1:14" ht="42" customHeight="1" thickBot="1" x14ac:dyDescent="0.25">
      <c r="A21" s="3641"/>
      <c r="B21" s="3629" t="s">
        <v>1172</v>
      </c>
      <c r="C21" s="3630"/>
      <c r="D21" s="987"/>
      <c r="E21" s="988"/>
      <c r="F21" s="989"/>
      <c r="G21" s="990"/>
      <c r="H21" s="991"/>
      <c r="I21" s="3623">
        <f>I19+I20</f>
        <v>0</v>
      </c>
      <c r="J21" s="3623"/>
      <c r="K21" s="3623"/>
      <c r="L21" s="3623"/>
      <c r="M21" s="992"/>
    </row>
    <row r="22" spans="1:14" ht="42" customHeight="1" x14ac:dyDescent="0.2">
      <c r="A22" s="3641"/>
      <c r="B22" s="3653" t="s">
        <v>1173</v>
      </c>
      <c r="C22" s="3654"/>
      <c r="D22" s="993"/>
      <c r="E22" s="994"/>
      <c r="F22" s="995"/>
      <c r="G22" s="996"/>
      <c r="H22" s="997"/>
      <c r="I22" s="3620"/>
      <c r="J22" s="3620"/>
      <c r="K22" s="3620"/>
      <c r="L22" s="3620"/>
      <c r="M22" s="998"/>
      <c r="N22" s="1586"/>
    </row>
    <row r="23" spans="1:14" ht="42" customHeight="1" x14ac:dyDescent="0.2">
      <c r="A23" s="3642"/>
      <c r="B23" s="3629" t="s">
        <v>161</v>
      </c>
      <c r="C23" s="3630"/>
      <c r="D23" s="999"/>
      <c r="E23" s="1000"/>
      <c r="F23" s="989"/>
      <c r="G23" s="996"/>
      <c r="H23" s="1001"/>
      <c r="I23" s="1974">
        <f>I21-I22</f>
        <v>0</v>
      </c>
      <c r="J23" s="1974"/>
      <c r="K23" s="1974"/>
      <c r="L23" s="1974"/>
      <c r="M23" s="1002"/>
    </row>
    <row r="24" spans="1:14" x14ac:dyDescent="0.2">
      <c r="A24" s="3655"/>
      <c r="B24" s="3655"/>
      <c r="C24" s="3655"/>
      <c r="D24" s="3655"/>
      <c r="E24" s="3655"/>
      <c r="F24" s="3655"/>
      <c r="G24" s="3655"/>
      <c r="H24" s="3655"/>
      <c r="I24" s="3655"/>
      <c r="J24" s="3655"/>
      <c r="K24" s="1003"/>
    </row>
    <row r="25" spans="1:14" ht="19.5" customHeight="1" x14ac:dyDescent="0.2">
      <c r="A25" s="3644" t="s">
        <v>162</v>
      </c>
      <c r="B25" s="3644"/>
      <c r="C25" s="3644"/>
      <c r="D25" s="3644"/>
      <c r="E25" s="3644"/>
      <c r="F25" s="3644"/>
      <c r="G25" s="3644"/>
      <c r="H25" s="3644"/>
      <c r="I25" s="1004" t="s">
        <v>163</v>
      </c>
      <c r="J25" s="1005" t="s">
        <v>164</v>
      </c>
      <c r="K25" s="1004" t="s">
        <v>163</v>
      </c>
      <c r="L25" s="1006" t="s">
        <v>165</v>
      </c>
    </row>
    <row r="26" spans="1:14" ht="19.5" customHeight="1" x14ac:dyDescent="0.2">
      <c r="A26" s="1007" t="s">
        <v>1174</v>
      </c>
      <c r="B26" s="1007"/>
      <c r="C26" s="1007"/>
      <c r="D26" s="1007"/>
      <c r="E26" s="1007"/>
      <c r="F26" s="1007"/>
      <c r="G26" s="1007"/>
      <c r="H26" s="1007"/>
      <c r="I26" s="1007"/>
      <c r="J26" s="1007"/>
      <c r="K26" s="1008"/>
    </row>
    <row r="27" spans="1:14" x14ac:dyDescent="0.2">
      <c r="A27" s="1009"/>
      <c r="B27" s="1009"/>
      <c r="C27" s="1009"/>
      <c r="D27" s="1009"/>
      <c r="E27" s="1009"/>
      <c r="F27" s="1009"/>
      <c r="G27" s="1009"/>
      <c r="H27" s="1009"/>
      <c r="I27" s="1009"/>
      <c r="J27" s="1009"/>
    </row>
    <row r="28" spans="1:14" x14ac:dyDescent="0.2">
      <c r="A28" s="3628" t="s">
        <v>1175</v>
      </c>
      <c r="B28" s="3628"/>
      <c r="C28" s="3628"/>
      <c r="D28" s="3628"/>
      <c r="E28" s="3628"/>
      <c r="F28" s="3628"/>
      <c r="G28" s="3628"/>
      <c r="H28" s="3628"/>
      <c r="I28" s="3628"/>
      <c r="J28" s="3628"/>
      <c r="K28" s="1010"/>
    </row>
    <row r="29" spans="1:14" x14ac:dyDescent="0.2">
      <c r="A29" s="3602" t="s">
        <v>1176</v>
      </c>
      <c r="B29" s="3602"/>
      <c r="C29" s="3602"/>
      <c r="D29" s="3602"/>
      <c r="E29" s="3602"/>
      <c r="F29" s="3602"/>
      <c r="G29" s="3602"/>
      <c r="H29" s="3602"/>
      <c r="I29" s="3602"/>
      <c r="J29" s="3602"/>
      <c r="K29" s="3602"/>
      <c r="L29" s="3602"/>
      <c r="M29" s="3602"/>
    </row>
    <row r="30" spans="1:14" x14ac:dyDescent="0.2">
      <c r="A30" s="3628" t="s">
        <v>1177</v>
      </c>
      <c r="B30" s="3628"/>
      <c r="C30" s="3628"/>
      <c r="D30" s="3628"/>
      <c r="E30" s="3628"/>
      <c r="F30" s="3628"/>
      <c r="G30" s="3628"/>
      <c r="H30" s="3628"/>
      <c r="I30" s="3628"/>
      <c r="J30" s="3628"/>
      <c r="K30" s="3628"/>
      <c r="L30" s="3628"/>
      <c r="M30" s="3628"/>
    </row>
    <row r="31" spans="1:14" x14ac:dyDescent="0.2">
      <c r="A31" s="3602" t="s">
        <v>1178</v>
      </c>
      <c r="B31" s="3602"/>
      <c r="C31" s="3602"/>
      <c r="D31" s="3602"/>
      <c r="E31" s="3602"/>
      <c r="F31" s="3602"/>
      <c r="G31" s="3602"/>
      <c r="H31" s="3602"/>
      <c r="I31" s="3602"/>
      <c r="J31" s="3602"/>
      <c r="K31" s="3602"/>
      <c r="L31" s="3602"/>
      <c r="M31" s="3602"/>
    </row>
    <row r="32" spans="1:14" x14ac:dyDescent="0.2">
      <c r="A32" s="3602" t="s">
        <v>1179</v>
      </c>
      <c r="B32" s="3602"/>
      <c r="C32" s="3602"/>
      <c r="D32" s="3602"/>
      <c r="E32" s="3602"/>
      <c r="F32" s="3602"/>
      <c r="G32" s="3602"/>
      <c r="H32" s="3602"/>
      <c r="I32" s="3602"/>
      <c r="J32" s="3602"/>
      <c r="K32" s="3602"/>
      <c r="L32" s="3602"/>
      <c r="M32" s="3602"/>
    </row>
    <row r="33" spans="1:13" x14ac:dyDescent="0.2">
      <c r="A33" s="1011"/>
      <c r="B33" s="1011"/>
      <c r="C33" s="1011"/>
      <c r="D33" s="1011"/>
      <c r="E33" s="1011"/>
      <c r="F33" s="1011"/>
      <c r="G33" s="1011"/>
      <c r="H33" s="1011"/>
      <c r="I33" s="1011"/>
      <c r="J33" s="1011"/>
      <c r="K33" s="1010"/>
    </row>
    <row r="34" spans="1:13" x14ac:dyDescent="0.2">
      <c r="A34" s="1011"/>
      <c r="B34" s="1011"/>
      <c r="C34" s="1011"/>
      <c r="D34" s="1011"/>
      <c r="E34" s="1011"/>
      <c r="F34" s="1011"/>
      <c r="G34" s="1011"/>
      <c r="H34" s="1011"/>
      <c r="I34" s="1011"/>
      <c r="J34" s="1011"/>
      <c r="K34" s="1010"/>
    </row>
    <row r="35" spans="1:13" x14ac:dyDescent="0.2">
      <c r="A35" s="1011"/>
      <c r="B35" s="1011"/>
      <c r="C35" s="1011"/>
      <c r="D35" s="1011"/>
      <c r="E35" s="1011"/>
      <c r="F35" s="1011"/>
      <c r="G35" s="1011"/>
      <c r="H35" s="1011"/>
      <c r="I35" s="1011"/>
      <c r="J35" s="1011"/>
      <c r="K35" s="1010"/>
    </row>
    <row r="36" spans="1:13" x14ac:dyDescent="0.2">
      <c r="A36" s="1009"/>
      <c r="B36" s="1009"/>
      <c r="C36" s="1009"/>
      <c r="D36" s="1009"/>
      <c r="E36" s="1009"/>
      <c r="F36" s="1009"/>
      <c r="G36" s="1009"/>
      <c r="H36" s="1009"/>
      <c r="I36" s="1009"/>
      <c r="J36" s="1009"/>
    </row>
    <row r="37" spans="1:13" x14ac:dyDescent="0.2">
      <c r="A37" s="1009"/>
      <c r="B37" s="1009"/>
      <c r="C37" s="1009"/>
      <c r="D37" s="1009"/>
      <c r="E37" s="1009"/>
      <c r="F37" s="1009"/>
      <c r="G37" s="1009"/>
      <c r="H37" s="1009"/>
      <c r="I37" s="1009"/>
      <c r="J37" s="1009"/>
    </row>
    <row r="38" spans="1:13" x14ac:dyDescent="0.2">
      <c r="A38" s="2014" t="str">
        <f>IF(基本情報!D13="","事業名：　　　　　　　　　　　　　　　　　　　　",CONCATENATE("事業名：",IF(基本情報!D13="","",基本情報!D13)))</f>
        <v>事業名：　　　　　　　　　　　　　　　　　　　　</v>
      </c>
      <c r="B38" s="2014"/>
      <c r="C38" s="2014"/>
      <c r="D38" s="2014"/>
      <c r="E38" s="2014"/>
      <c r="F38" s="2014"/>
      <c r="G38" s="2014"/>
      <c r="H38" s="2014"/>
      <c r="I38" s="2014"/>
      <c r="J38" s="2014"/>
      <c r="K38" s="2014"/>
      <c r="L38" s="2014"/>
      <c r="M38" s="2014"/>
    </row>
    <row r="39" spans="1:13" x14ac:dyDescent="0.2">
      <c r="A39" s="1009"/>
      <c r="B39" s="1009"/>
      <c r="C39" s="1009"/>
      <c r="D39" s="1009"/>
      <c r="E39" s="1007"/>
      <c r="F39" s="1009"/>
      <c r="G39" s="1009"/>
      <c r="H39" s="1009"/>
      <c r="I39" s="1009"/>
      <c r="J39" s="1009"/>
    </row>
  </sheetData>
  <sheetProtection selectLockedCells="1"/>
  <mergeCells count="55">
    <mergeCell ref="A2:J2"/>
    <mergeCell ref="A3:M3"/>
    <mergeCell ref="A4:J4"/>
    <mergeCell ref="A5:M5"/>
    <mergeCell ref="A6:B6"/>
    <mergeCell ref="D6:F6"/>
    <mergeCell ref="H6:M6"/>
    <mergeCell ref="A38:M38"/>
    <mergeCell ref="G11:G12"/>
    <mergeCell ref="I11:L11"/>
    <mergeCell ref="I12:L12"/>
    <mergeCell ref="D13:D14"/>
    <mergeCell ref="E13:E14"/>
    <mergeCell ref="G13:G14"/>
    <mergeCell ref="I13:L13"/>
    <mergeCell ref="I14:L14"/>
    <mergeCell ref="B21:C21"/>
    <mergeCell ref="B22:C22"/>
    <mergeCell ref="A24:J24"/>
    <mergeCell ref="D17:D18"/>
    <mergeCell ref="E17:E18"/>
    <mergeCell ref="G17:G18"/>
    <mergeCell ref="I17:L17"/>
    <mergeCell ref="A28:J28"/>
    <mergeCell ref="A29:M29"/>
    <mergeCell ref="G7:G8"/>
    <mergeCell ref="I7:L7"/>
    <mergeCell ref="I8:L8"/>
    <mergeCell ref="G9:G10"/>
    <mergeCell ref="G15:G16"/>
    <mergeCell ref="I15:L15"/>
    <mergeCell ref="I16:L16"/>
    <mergeCell ref="I9:L9"/>
    <mergeCell ref="I10:L10"/>
    <mergeCell ref="I23:L23"/>
    <mergeCell ref="A19:A23"/>
    <mergeCell ref="I19:L19"/>
    <mergeCell ref="I20:L20"/>
    <mergeCell ref="A25:H25"/>
    <mergeCell ref="A32:M32"/>
    <mergeCell ref="B7:C8"/>
    <mergeCell ref="B9:C10"/>
    <mergeCell ref="B11:C12"/>
    <mergeCell ref="B13:C14"/>
    <mergeCell ref="B15:C16"/>
    <mergeCell ref="B17:C18"/>
    <mergeCell ref="I18:L18"/>
    <mergeCell ref="I22:L22"/>
    <mergeCell ref="A7:A18"/>
    <mergeCell ref="I21:L21"/>
    <mergeCell ref="B19:C19"/>
    <mergeCell ref="B20:C20"/>
    <mergeCell ref="A30:M30"/>
    <mergeCell ref="A31:M31"/>
    <mergeCell ref="B23:C23"/>
  </mergeCells>
  <phoneticPr fontId="2"/>
  <dataValidations count="1">
    <dataValidation type="list" allowBlank="1" showInputMessage="1" showErrorMessage="1" sqref="I25 K25" xr:uid="{00000000-0002-0000-2C00-000000000000}">
      <formula1>"□,■"</formula1>
    </dataValidation>
  </dataValidations>
  <printOptions horizontalCentered="1"/>
  <pageMargins left="0.78740157480314965" right="0.39370078740157483" top="0.59055118110236227" bottom="0.59055118110236227" header="0" footer="0"/>
  <pageSetup paperSize="9" scale="98" fitToWidth="0" fitToHeight="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FFFF"/>
  </sheetPr>
  <dimension ref="A1:J38"/>
  <sheetViews>
    <sheetView showGridLines="0" view="pageBreakPreview" zoomScaleNormal="100" zoomScaleSheetLayoutView="100" workbookViewId="0"/>
  </sheetViews>
  <sheetFormatPr defaultColWidth="9.59765625" defaultRowHeight="13" x14ac:dyDescent="0.2"/>
  <cols>
    <col min="1" max="1" width="4.09765625" style="940" customWidth="1"/>
    <col min="2" max="2" width="16.59765625" style="940" customWidth="1"/>
    <col min="3" max="4" width="4.09765625" style="940" customWidth="1"/>
    <col min="5" max="5" width="16.59765625" style="940" customWidth="1"/>
    <col min="6" max="6" width="4.09765625" style="940" customWidth="1"/>
    <col min="7" max="7" width="17.3984375" style="940" customWidth="1"/>
    <col min="8" max="8" width="4.09765625" style="940" customWidth="1"/>
    <col min="9" max="9" width="16.59765625" style="940" customWidth="1"/>
    <col min="10" max="10" width="4.09765625" style="940" customWidth="1"/>
    <col min="11" max="16384" width="9.59765625" style="940"/>
  </cols>
  <sheetData>
    <row r="1" spans="1:10" ht="15" customHeight="1" x14ac:dyDescent="0.2">
      <c r="B1" s="1014"/>
      <c r="C1" s="1014"/>
      <c r="D1" s="1014"/>
      <c r="E1" s="1014"/>
      <c r="F1" s="1014"/>
      <c r="G1" s="1014"/>
      <c r="H1" s="1014"/>
      <c r="I1" s="1014"/>
      <c r="J1" s="1032" t="s">
        <v>1180</v>
      </c>
    </row>
    <row r="2" spans="1:10" ht="18" customHeight="1" x14ac:dyDescent="0.2">
      <c r="A2" s="1012"/>
      <c r="B2" s="1012"/>
      <c r="C2" s="1012"/>
      <c r="D2" s="1012"/>
      <c r="E2" s="1012"/>
      <c r="F2" s="1012"/>
      <c r="G2" s="1012"/>
      <c r="H2" s="1012"/>
      <c r="I2" s="1012"/>
      <c r="J2" s="1012"/>
    </row>
    <row r="3" spans="1:10" ht="19" x14ac:dyDescent="0.2">
      <c r="A3" s="3660" t="s">
        <v>102</v>
      </c>
      <c r="B3" s="3660"/>
      <c r="C3" s="3660"/>
      <c r="D3" s="3660"/>
      <c r="E3" s="3660"/>
      <c r="F3" s="3660"/>
      <c r="G3" s="3660"/>
      <c r="H3" s="3660"/>
      <c r="I3" s="3660"/>
      <c r="J3" s="3660"/>
    </row>
    <row r="4" spans="1:10" ht="18" customHeight="1" x14ac:dyDescent="0.2">
      <c r="A4" s="1013"/>
      <c r="B4" s="1013"/>
      <c r="C4" s="1013"/>
      <c r="D4" s="1013"/>
      <c r="E4" s="1013"/>
      <c r="F4" s="1013"/>
      <c r="G4" s="1013"/>
      <c r="H4" s="1013"/>
      <c r="I4" s="1013"/>
      <c r="J4" s="1013"/>
    </row>
    <row r="5" spans="1:10" ht="15" customHeight="1" x14ac:dyDescent="0.2">
      <c r="A5" s="1014"/>
      <c r="B5" s="1014"/>
      <c r="C5" s="1014"/>
      <c r="D5" s="1014"/>
      <c r="E5" s="1014"/>
      <c r="F5" s="1014"/>
      <c r="G5" s="1014"/>
      <c r="H5" s="1014"/>
      <c r="I5" s="1014"/>
      <c r="J5" s="1014"/>
    </row>
    <row r="6" spans="1:10" ht="15" customHeight="1" x14ac:dyDescent="0.2">
      <c r="A6" s="3679" t="s">
        <v>179</v>
      </c>
      <c r="B6" s="3679"/>
      <c r="C6" s="3679"/>
      <c r="D6" s="3679"/>
      <c r="E6" s="3679"/>
      <c r="F6" s="3679"/>
      <c r="G6" s="3679"/>
      <c r="H6" s="3679"/>
      <c r="I6" s="3679"/>
      <c r="J6" s="3679"/>
    </row>
    <row r="7" spans="1:10" ht="15" customHeight="1" x14ac:dyDescent="0.2">
      <c r="A7" s="3661" t="s">
        <v>1169</v>
      </c>
      <c r="B7" s="3661"/>
      <c r="C7" s="3661"/>
      <c r="D7" s="3661"/>
      <c r="E7" s="3661"/>
      <c r="F7" s="3661"/>
      <c r="G7" s="3661"/>
      <c r="H7" s="3661"/>
      <c r="I7" s="3661"/>
      <c r="J7" s="3661"/>
    </row>
    <row r="8" spans="1:10" ht="25.5" customHeight="1" x14ac:dyDescent="0.2">
      <c r="A8" s="3676" t="s">
        <v>180</v>
      </c>
      <c r="B8" s="3671"/>
      <c r="C8" s="3671"/>
      <c r="D8" s="3670" t="s">
        <v>142</v>
      </c>
      <c r="E8" s="3678"/>
      <c r="F8" s="3673"/>
      <c r="G8" s="1015" t="s">
        <v>143</v>
      </c>
      <c r="H8" s="3671" t="s">
        <v>144</v>
      </c>
      <c r="I8" s="3671"/>
      <c r="J8" s="3672"/>
    </row>
    <row r="9" spans="1:10" ht="33" customHeight="1" x14ac:dyDescent="0.2">
      <c r="A9" s="1016" t="s">
        <v>147</v>
      </c>
      <c r="B9" s="1017"/>
      <c r="C9" s="1018" t="s">
        <v>148</v>
      </c>
      <c r="D9" s="1019" t="s">
        <v>147</v>
      </c>
      <c r="E9" s="1017"/>
      <c r="F9" s="1020" t="s">
        <v>148</v>
      </c>
      <c r="G9" s="3666" t="s">
        <v>149</v>
      </c>
      <c r="H9" s="1021" t="s">
        <v>147</v>
      </c>
      <c r="I9" s="1022"/>
      <c r="J9" s="947" t="s">
        <v>148</v>
      </c>
    </row>
    <row r="10" spans="1:10" ht="33" customHeight="1" x14ac:dyDescent="0.2">
      <c r="A10" s="1023" t="s">
        <v>181</v>
      </c>
      <c r="B10" s="1024"/>
      <c r="C10" s="1025"/>
      <c r="D10" s="1026"/>
      <c r="E10" s="1024"/>
      <c r="F10" s="1027"/>
      <c r="G10" s="3667"/>
      <c r="H10" s="1028"/>
      <c r="I10" s="1024"/>
      <c r="J10" s="1029"/>
    </row>
    <row r="11" spans="1:10" ht="30" customHeight="1" x14ac:dyDescent="0.2">
      <c r="A11" s="1030"/>
      <c r="B11" s="1030"/>
      <c r="C11" s="1030"/>
      <c r="D11" s="1030"/>
      <c r="E11" s="1030"/>
      <c r="F11" s="1030"/>
      <c r="G11" s="1030"/>
      <c r="H11" s="957"/>
      <c r="I11" s="957"/>
      <c r="J11" s="1031"/>
    </row>
    <row r="12" spans="1:10" ht="15" customHeight="1" x14ac:dyDescent="0.2">
      <c r="A12" s="3679" t="s">
        <v>182</v>
      </c>
      <c r="B12" s="3679"/>
      <c r="C12" s="3679"/>
      <c r="D12" s="3679"/>
      <c r="E12" s="3679"/>
      <c r="F12" s="3679"/>
      <c r="G12" s="3679"/>
      <c r="H12" s="3679"/>
      <c r="I12" s="3679"/>
      <c r="J12" s="3679"/>
    </row>
    <row r="13" spans="1:10" ht="15" customHeight="1" x14ac:dyDescent="0.2">
      <c r="A13" s="3677"/>
      <c r="B13" s="3677"/>
      <c r="C13" s="3677"/>
      <c r="D13" s="3677"/>
      <c r="E13" s="3677"/>
      <c r="F13" s="3677"/>
      <c r="G13" s="3677"/>
      <c r="H13" s="1014"/>
      <c r="I13" s="1014"/>
      <c r="J13" s="1032" t="s">
        <v>1169</v>
      </c>
    </row>
    <row r="14" spans="1:10" ht="25.5" customHeight="1" x14ac:dyDescent="0.2">
      <c r="A14" s="3676" t="s">
        <v>180</v>
      </c>
      <c r="B14" s="3671"/>
      <c r="C14" s="3671"/>
      <c r="D14" s="3670" t="s">
        <v>142</v>
      </c>
      <c r="E14" s="3678"/>
      <c r="F14" s="3673"/>
      <c r="G14" s="1015" t="s">
        <v>143</v>
      </c>
      <c r="H14" s="3671" t="s">
        <v>144</v>
      </c>
      <c r="I14" s="3671"/>
      <c r="J14" s="3672"/>
    </row>
    <row r="15" spans="1:10" ht="33" customHeight="1" x14ac:dyDescent="0.2">
      <c r="A15" s="1016" t="s">
        <v>147</v>
      </c>
      <c r="B15" s="1017"/>
      <c r="C15" s="1018" t="s">
        <v>148</v>
      </c>
      <c r="D15" s="1019" t="s">
        <v>147</v>
      </c>
      <c r="E15" s="1017"/>
      <c r="F15" s="1020" t="s">
        <v>148</v>
      </c>
      <c r="G15" s="3666" t="s">
        <v>149</v>
      </c>
      <c r="H15" s="1021" t="s">
        <v>147</v>
      </c>
      <c r="I15" s="1022"/>
      <c r="J15" s="947" t="s">
        <v>148</v>
      </c>
    </row>
    <row r="16" spans="1:10" ht="33" customHeight="1" x14ac:dyDescent="0.2">
      <c r="A16" s="1023" t="s">
        <v>181</v>
      </c>
      <c r="B16" s="1024"/>
      <c r="C16" s="1025"/>
      <c r="D16" s="1026"/>
      <c r="E16" s="1024"/>
      <c r="F16" s="1027"/>
      <c r="G16" s="3667"/>
      <c r="H16" s="1028"/>
      <c r="I16" s="1024"/>
      <c r="J16" s="1029"/>
    </row>
    <row r="17" spans="1:10" ht="30" customHeight="1" x14ac:dyDescent="0.2">
      <c r="A17" s="1030"/>
      <c r="B17" s="1030"/>
      <c r="C17" s="1030"/>
      <c r="D17" s="1030"/>
      <c r="E17" s="1030"/>
      <c r="F17" s="1030"/>
      <c r="G17" s="1030"/>
      <c r="H17" s="957"/>
      <c r="I17" s="957"/>
      <c r="J17" s="1031"/>
    </row>
    <row r="18" spans="1:10" ht="15" customHeight="1" x14ac:dyDescent="0.2">
      <c r="A18" s="1014" t="s">
        <v>184</v>
      </c>
      <c r="B18" s="1033"/>
      <c r="C18" s="1033"/>
      <c r="D18" s="1033"/>
      <c r="E18" s="1033"/>
      <c r="F18" s="1033"/>
      <c r="G18" s="1033"/>
      <c r="H18" s="1033"/>
      <c r="I18" s="1033"/>
      <c r="J18" s="1033"/>
    </row>
    <row r="19" spans="1:10" ht="15" customHeight="1" x14ac:dyDescent="0.2">
      <c r="A19" s="3677"/>
      <c r="B19" s="3677"/>
      <c r="C19" s="3677"/>
      <c r="D19" s="3677"/>
      <c r="E19" s="3677"/>
      <c r="F19" s="3677"/>
      <c r="G19" s="3677"/>
      <c r="H19" s="1014"/>
      <c r="I19" s="1014"/>
      <c r="J19" s="1032" t="s">
        <v>1169</v>
      </c>
    </row>
    <row r="20" spans="1:10" ht="25.5" customHeight="1" x14ac:dyDescent="0.2">
      <c r="A20" s="3673" t="s">
        <v>180</v>
      </c>
      <c r="B20" s="3669"/>
      <c r="C20" s="3669"/>
      <c r="D20" s="3669" t="s">
        <v>142</v>
      </c>
      <c r="E20" s="3669"/>
      <c r="F20" s="3675"/>
      <c r="G20" s="1015" t="s">
        <v>143</v>
      </c>
      <c r="H20" s="3668" t="s">
        <v>144</v>
      </c>
      <c r="I20" s="3669"/>
      <c r="J20" s="3670"/>
    </row>
    <row r="21" spans="1:10" ht="33" customHeight="1" x14ac:dyDescent="0.2">
      <c r="A21" s="1016" t="s">
        <v>147</v>
      </c>
      <c r="B21" s="1017"/>
      <c r="C21" s="1018" t="s">
        <v>148</v>
      </c>
      <c r="D21" s="1019" t="s">
        <v>147</v>
      </c>
      <c r="E21" s="1017"/>
      <c r="F21" s="1020" t="s">
        <v>148</v>
      </c>
      <c r="G21" s="3666" t="s">
        <v>149</v>
      </c>
      <c r="H21" s="1021" t="s">
        <v>147</v>
      </c>
      <c r="I21" s="1022"/>
      <c r="J21" s="947" t="s">
        <v>148</v>
      </c>
    </row>
    <row r="22" spans="1:10" ht="33" customHeight="1" x14ac:dyDescent="0.2">
      <c r="A22" s="1023" t="s">
        <v>181</v>
      </c>
      <c r="B22" s="1024"/>
      <c r="C22" s="1025"/>
      <c r="D22" s="1026"/>
      <c r="E22" s="1024"/>
      <c r="F22" s="1027"/>
      <c r="G22" s="3667"/>
      <c r="H22" s="1028"/>
      <c r="I22" s="1024"/>
      <c r="J22" s="1029"/>
    </row>
    <row r="23" spans="1:10" ht="30" customHeight="1" x14ac:dyDescent="0.2">
      <c r="A23" s="1033"/>
      <c r="B23" s="1033"/>
      <c r="C23" s="1033"/>
      <c r="D23" s="1033"/>
      <c r="E23" s="1033"/>
      <c r="F23" s="1033"/>
      <c r="G23" s="1033"/>
      <c r="H23" s="1033"/>
      <c r="I23" s="1033"/>
      <c r="J23" s="1033"/>
    </row>
    <row r="24" spans="1:10" ht="15" customHeight="1" x14ac:dyDescent="0.2">
      <c r="A24" s="3679" t="s">
        <v>185</v>
      </c>
      <c r="B24" s="3679"/>
      <c r="C24" s="3679"/>
      <c r="D24" s="3679"/>
      <c r="E24" s="3679"/>
      <c r="F24" s="3679"/>
      <c r="G24" s="3679"/>
      <c r="H24" s="3679"/>
      <c r="I24" s="3679"/>
      <c r="J24" s="3679"/>
    </row>
    <row r="25" spans="1:10" ht="15" customHeight="1" x14ac:dyDescent="0.2">
      <c r="A25" s="3677"/>
      <c r="B25" s="3677"/>
      <c r="C25" s="3677"/>
      <c r="D25" s="3677"/>
      <c r="E25" s="3677"/>
      <c r="F25" s="3677"/>
      <c r="G25" s="3677"/>
      <c r="H25" s="1014"/>
      <c r="I25" s="1014"/>
      <c r="J25" s="1032" t="s">
        <v>1169</v>
      </c>
    </row>
    <row r="26" spans="1:10" ht="25.5" customHeight="1" x14ac:dyDescent="0.2">
      <c r="A26" s="3676" t="s">
        <v>180</v>
      </c>
      <c r="B26" s="3671"/>
      <c r="C26" s="3671"/>
      <c r="D26" s="3670" t="s">
        <v>142</v>
      </c>
      <c r="E26" s="3678"/>
      <c r="F26" s="3673"/>
      <c r="G26" s="1015" t="s">
        <v>143</v>
      </c>
      <c r="H26" s="3671" t="s">
        <v>144</v>
      </c>
      <c r="I26" s="3671"/>
      <c r="J26" s="3672"/>
    </row>
    <row r="27" spans="1:10" ht="33" customHeight="1" x14ac:dyDescent="0.2">
      <c r="A27" s="1016" t="s">
        <v>147</v>
      </c>
      <c r="B27" s="1017"/>
      <c r="C27" s="1018" t="s">
        <v>148</v>
      </c>
      <c r="D27" s="1019" t="s">
        <v>147</v>
      </c>
      <c r="E27" s="1017"/>
      <c r="F27" s="1020" t="s">
        <v>148</v>
      </c>
      <c r="G27" s="3666" t="s">
        <v>149</v>
      </c>
      <c r="H27" s="1021" t="s">
        <v>147</v>
      </c>
      <c r="I27" s="1022"/>
      <c r="J27" s="947" t="s">
        <v>148</v>
      </c>
    </row>
    <row r="28" spans="1:10" ht="33" customHeight="1" x14ac:dyDescent="0.2">
      <c r="A28" s="1023" t="s">
        <v>181</v>
      </c>
      <c r="B28" s="1024"/>
      <c r="C28" s="1025"/>
      <c r="D28" s="1026"/>
      <c r="E28" s="1024"/>
      <c r="F28" s="1027"/>
      <c r="G28" s="3667"/>
      <c r="H28" s="1028"/>
      <c r="I28" s="1024"/>
      <c r="J28" s="1029"/>
    </row>
    <row r="29" spans="1:10" ht="14" x14ac:dyDescent="0.2">
      <c r="A29" s="1030"/>
      <c r="B29" s="1030"/>
      <c r="C29" s="1030"/>
      <c r="D29" s="1030"/>
      <c r="E29" s="1030"/>
      <c r="F29" s="1030"/>
      <c r="G29" s="1030"/>
      <c r="H29" s="957"/>
      <c r="I29" s="957"/>
      <c r="J29" s="1031"/>
    </row>
    <row r="30" spans="1:10" x14ac:dyDescent="0.2">
      <c r="A30" s="1033" t="s">
        <v>1181</v>
      </c>
      <c r="B30" s="3674" t="s">
        <v>1182</v>
      </c>
      <c r="C30" s="3674"/>
      <c r="D30" s="3674"/>
      <c r="E30" s="3674"/>
      <c r="F30" s="3674"/>
      <c r="G30" s="3674"/>
      <c r="H30" s="3674"/>
      <c r="I30" s="3674"/>
      <c r="J30" s="3674"/>
    </row>
    <row r="31" spans="1:10" ht="13.5" customHeight="1" x14ac:dyDescent="0.2">
      <c r="A31" s="1033"/>
      <c r="B31" s="1033"/>
      <c r="C31" s="1033"/>
      <c r="D31" s="1033"/>
      <c r="E31" s="1033"/>
      <c r="F31" s="1033"/>
      <c r="G31" s="1033"/>
      <c r="H31" s="1033"/>
      <c r="I31" s="1033"/>
      <c r="J31" s="1033"/>
    </row>
    <row r="32" spans="1:10" x14ac:dyDescent="0.2">
      <c r="A32" s="1034"/>
      <c r="B32" s="3602" t="s">
        <v>1183</v>
      </c>
      <c r="C32" s="3602"/>
      <c r="D32" s="3602"/>
      <c r="E32" s="3602"/>
      <c r="F32" s="3602"/>
      <c r="G32" s="3602"/>
      <c r="H32" s="3602"/>
      <c r="I32" s="3602"/>
      <c r="J32" s="3602"/>
    </row>
    <row r="33" spans="1:10" x14ac:dyDescent="0.2">
      <c r="A33" s="1034"/>
      <c r="B33" s="3602" t="s">
        <v>1184</v>
      </c>
      <c r="C33" s="3602"/>
      <c r="D33" s="3602"/>
      <c r="E33" s="3602"/>
      <c r="F33" s="3602"/>
      <c r="G33" s="3602"/>
      <c r="H33" s="3602"/>
      <c r="I33" s="3602"/>
      <c r="J33" s="3602"/>
    </row>
    <row r="34" spans="1:10" x14ac:dyDescent="0.2">
      <c r="A34" s="1035"/>
      <c r="B34" s="1035"/>
      <c r="C34" s="1035"/>
      <c r="D34" s="1035"/>
      <c r="E34" s="1035"/>
      <c r="F34" s="1035"/>
      <c r="G34" s="1035"/>
      <c r="H34" s="1035"/>
      <c r="I34" s="1035"/>
      <c r="J34" s="1035"/>
    </row>
    <row r="35" spans="1:10" x14ac:dyDescent="0.2">
      <c r="A35" s="1035"/>
      <c r="B35" s="1035"/>
      <c r="C35" s="1035"/>
      <c r="D35" s="1035"/>
      <c r="E35" s="1035"/>
      <c r="F35" s="1035"/>
      <c r="G35" s="1035"/>
      <c r="H35" s="1035"/>
      <c r="I35" s="1035"/>
      <c r="J35" s="1035"/>
    </row>
    <row r="36" spans="1:10" x14ac:dyDescent="0.2">
      <c r="A36" s="1035"/>
      <c r="B36" s="1035"/>
      <c r="C36" s="1035"/>
      <c r="D36" s="1035"/>
      <c r="E36" s="1035"/>
      <c r="F36" s="1035"/>
      <c r="G36" s="1035"/>
      <c r="H36" s="1035"/>
      <c r="I36" s="1035"/>
      <c r="J36" s="1035"/>
    </row>
    <row r="37" spans="1:10" x14ac:dyDescent="0.2">
      <c r="A37" s="1035"/>
      <c r="B37" s="1035"/>
      <c r="C37" s="1035"/>
      <c r="D37" s="1035"/>
      <c r="E37" s="1035"/>
      <c r="F37" s="1035"/>
      <c r="G37" s="1035"/>
      <c r="H37" s="1035"/>
      <c r="I37" s="1035"/>
      <c r="J37" s="1035"/>
    </row>
    <row r="38" spans="1:10" x14ac:dyDescent="0.2">
      <c r="A38" s="2014" t="str">
        <f>IF(基本情報!D13="","事業名：　　　　　　　　　　　　　　　　　　　　",CONCATENATE("事業名：",IF(基本情報!D13="","",基本情報!D13)))</f>
        <v>事業名：　　　　　　　　　　　　　　　　　　　　</v>
      </c>
      <c r="B38" s="2014"/>
      <c r="C38" s="2014"/>
      <c r="D38" s="2014"/>
      <c r="E38" s="2014"/>
      <c r="F38" s="2014"/>
      <c r="G38" s="2014"/>
      <c r="H38" s="2014"/>
      <c r="I38" s="2014"/>
      <c r="J38" s="2014"/>
    </row>
  </sheetData>
  <sheetProtection selectLockedCells="1"/>
  <mergeCells count="31">
    <mergeCell ref="A19:B19"/>
    <mergeCell ref="D14:F14"/>
    <mergeCell ref="H8:J8"/>
    <mergeCell ref="A12:J12"/>
    <mergeCell ref="C13:G13"/>
    <mergeCell ref="G9:G10"/>
    <mergeCell ref="A14:C14"/>
    <mergeCell ref="H14:J14"/>
    <mergeCell ref="C19:G19"/>
    <mergeCell ref="A13:B13"/>
    <mergeCell ref="A3:J3"/>
    <mergeCell ref="A6:J6"/>
    <mergeCell ref="A7:J7"/>
    <mergeCell ref="A8:C8"/>
    <mergeCell ref="D8:F8"/>
    <mergeCell ref="A38:J38"/>
    <mergeCell ref="G27:G28"/>
    <mergeCell ref="G15:G16"/>
    <mergeCell ref="H20:J20"/>
    <mergeCell ref="H26:J26"/>
    <mergeCell ref="B33:J33"/>
    <mergeCell ref="A20:C20"/>
    <mergeCell ref="B32:J32"/>
    <mergeCell ref="B30:J30"/>
    <mergeCell ref="D20:F20"/>
    <mergeCell ref="A26:C26"/>
    <mergeCell ref="C25:G25"/>
    <mergeCell ref="D26:F26"/>
    <mergeCell ref="A25:B25"/>
    <mergeCell ref="A24:J24"/>
    <mergeCell ref="G21:G22"/>
  </mergeCells>
  <phoneticPr fontId="2"/>
  <pageMargins left="0.78740157480314965" right="0.39370078740157483" top="0.59055118110236227" bottom="0.59055118110236227" header="0" footer="0"/>
  <pageSetup paperSize="9" scale="97" fitToWidth="0" fitToHeight="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FFFF"/>
  </sheetPr>
  <dimension ref="A1:G39"/>
  <sheetViews>
    <sheetView showGridLines="0" view="pageBreakPreview" zoomScaleNormal="100" zoomScaleSheetLayoutView="100" workbookViewId="0"/>
  </sheetViews>
  <sheetFormatPr defaultColWidth="9.59765625" defaultRowHeight="13" x14ac:dyDescent="0.2"/>
  <cols>
    <col min="1" max="2" width="12.09765625" style="1108" customWidth="1"/>
    <col min="3" max="3" width="2.69921875" style="1108" customWidth="1"/>
    <col min="4" max="4" width="11.59765625" style="1108" customWidth="1"/>
    <col min="5" max="5" width="2.69921875" style="1108" customWidth="1"/>
    <col min="6" max="6" width="35.59765625" style="1108" customWidth="1"/>
    <col min="7" max="7" width="17.59765625" style="1108" customWidth="1"/>
    <col min="8" max="16384" width="9.59765625" style="1108"/>
  </cols>
  <sheetData>
    <row r="1" spans="1:7" ht="15" customHeight="1" x14ac:dyDescent="0.2">
      <c r="A1" s="103"/>
      <c r="B1" s="103"/>
      <c r="C1" s="103"/>
      <c r="D1" s="103"/>
      <c r="E1" s="103"/>
      <c r="F1" s="103"/>
      <c r="G1" s="245" t="s">
        <v>1244</v>
      </c>
    </row>
    <row r="2" spans="1:7" ht="18" customHeight="1" x14ac:dyDescent="0.2">
      <c r="A2" s="1332"/>
      <c r="B2" s="103"/>
      <c r="C2" s="103"/>
      <c r="D2" s="103"/>
      <c r="E2" s="103"/>
      <c r="F2" s="103"/>
      <c r="G2" s="103"/>
    </row>
    <row r="3" spans="1:7" ht="18.75" customHeight="1" x14ac:dyDescent="0.2">
      <c r="A3" s="3576" t="s">
        <v>191</v>
      </c>
      <c r="B3" s="2052"/>
      <c r="C3" s="2052"/>
      <c r="D3" s="2052"/>
      <c r="E3" s="2052"/>
      <c r="F3" s="2052"/>
      <c r="G3" s="2052"/>
    </row>
    <row r="4" spans="1:7" ht="18" customHeight="1" x14ac:dyDescent="0.2">
      <c r="A4" s="1331"/>
      <c r="B4" s="103"/>
      <c r="C4" s="103"/>
      <c r="D4" s="103"/>
      <c r="E4" s="103"/>
      <c r="F4" s="103"/>
      <c r="G4" s="103"/>
    </row>
    <row r="5" spans="1:7" ht="15" customHeight="1" x14ac:dyDescent="0.2">
      <c r="A5" s="1331"/>
      <c r="B5" s="103"/>
      <c r="C5" s="103"/>
      <c r="D5" s="103"/>
      <c r="E5" s="103"/>
      <c r="F5" s="103"/>
      <c r="G5" s="103"/>
    </row>
    <row r="6" spans="1:7" ht="15" customHeight="1" x14ac:dyDescent="0.2">
      <c r="A6" s="1331"/>
      <c r="B6" s="103"/>
      <c r="C6" s="103"/>
      <c r="D6" s="103"/>
      <c r="E6" s="103"/>
      <c r="F6" s="103"/>
      <c r="G6" s="103"/>
    </row>
    <row r="7" spans="1:7" ht="15" customHeight="1" x14ac:dyDescent="0.2">
      <c r="A7" s="3577" t="s">
        <v>1185</v>
      </c>
      <c r="B7" s="2052"/>
      <c r="C7" s="2052"/>
      <c r="D7" s="2052"/>
      <c r="E7" s="2052"/>
      <c r="F7" s="2052"/>
      <c r="G7" s="2052"/>
    </row>
    <row r="8" spans="1:7" ht="18" customHeight="1" x14ac:dyDescent="0.2">
      <c r="A8" s="91" t="s">
        <v>192</v>
      </c>
      <c r="B8" s="91" t="s">
        <v>193</v>
      </c>
      <c r="C8" s="2054" t="s">
        <v>194</v>
      </c>
      <c r="D8" s="2055"/>
      <c r="E8" s="2056"/>
      <c r="F8" s="1036" t="s">
        <v>195</v>
      </c>
      <c r="G8" s="91" t="s">
        <v>196</v>
      </c>
    </row>
    <row r="9" spans="1:7" ht="75" customHeight="1" x14ac:dyDescent="0.2">
      <c r="A9" s="2047" t="s">
        <v>197</v>
      </c>
      <c r="B9" s="2044"/>
      <c r="C9" s="92" t="s">
        <v>147</v>
      </c>
      <c r="D9" s="93"/>
      <c r="E9" s="1037" t="s">
        <v>148</v>
      </c>
      <c r="F9" s="3681" t="s">
        <v>1341</v>
      </c>
      <c r="G9" s="3682"/>
    </row>
    <row r="10" spans="1:7" ht="75" customHeight="1" x14ac:dyDescent="0.2">
      <c r="A10" s="2047"/>
      <c r="B10" s="2044"/>
      <c r="C10" s="95"/>
      <c r="D10" s="96"/>
      <c r="E10" s="1038"/>
      <c r="F10" s="3681"/>
      <c r="G10" s="3682"/>
    </row>
    <row r="11" spans="1:7" ht="75" customHeight="1" x14ac:dyDescent="0.2">
      <c r="A11" s="2047" t="s">
        <v>198</v>
      </c>
      <c r="B11" s="2044"/>
      <c r="C11" s="92" t="s">
        <v>147</v>
      </c>
      <c r="D11" s="93"/>
      <c r="E11" s="1037" t="s">
        <v>148</v>
      </c>
      <c r="F11" s="3683"/>
      <c r="G11" s="3682"/>
    </row>
    <row r="12" spans="1:7" ht="75" customHeight="1" x14ac:dyDescent="0.2">
      <c r="A12" s="2047"/>
      <c r="B12" s="2044"/>
      <c r="C12" s="95"/>
      <c r="D12" s="96"/>
      <c r="E12" s="1038"/>
      <c r="F12" s="3683"/>
      <c r="G12" s="3682"/>
    </row>
    <row r="13" spans="1:7" ht="20.25" customHeight="1" x14ac:dyDescent="0.2">
      <c r="A13" s="2047" t="s">
        <v>199</v>
      </c>
      <c r="B13" s="2045"/>
      <c r="C13" s="92" t="s">
        <v>147</v>
      </c>
      <c r="D13" s="93">
        <f>D9+D11</f>
        <v>0</v>
      </c>
      <c r="E13" s="94" t="s">
        <v>148</v>
      </c>
      <c r="F13" s="2050"/>
      <c r="G13" s="2050"/>
    </row>
    <row r="14" spans="1:7" ht="20.25" customHeight="1" x14ac:dyDescent="0.2">
      <c r="A14" s="2047"/>
      <c r="B14" s="2045"/>
      <c r="C14" s="95"/>
      <c r="D14" s="96">
        <f>D10+D12</f>
        <v>0</v>
      </c>
      <c r="E14" s="97"/>
      <c r="F14" s="2050"/>
      <c r="G14" s="2050"/>
    </row>
    <row r="15" spans="1:7" ht="7.5" customHeight="1" x14ac:dyDescent="0.2">
      <c r="A15" s="1039"/>
      <c r="B15" s="103"/>
      <c r="C15" s="103"/>
      <c r="D15" s="103"/>
      <c r="E15" s="103"/>
      <c r="F15" s="103"/>
      <c r="G15" s="103"/>
    </row>
    <row r="16" spans="1:7" ht="15" customHeight="1" x14ac:dyDescent="0.2">
      <c r="A16" s="2048" t="s">
        <v>1186</v>
      </c>
      <c r="B16" s="2052"/>
      <c r="C16" s="2052"/>
      <c r="D16" s="2052"/>
      <c r="E16" s="2052"/>
      <c r="F16" s="2052"/>
      <c r="G16" s="2052"/>
    </row>
    <row r="17" spans="1:7" ht="15" customHeight="1" x14ac:dyDescent="0.2">
      <c r="A17" s="2048" t="s">
        <v>1187</v>
      </c>
      <c r="B17" s="2052"/>
      <c r="C17" s="2052"/>
      <c r="D17" s="2052"/>
      <c r="E17" s="2052"/>
      <c r="F17" s="2052"/>
      <c r="G17" s="2052"/>
    </row>
    <row r="18" spans="1:7" ht="15" customHeight="1" x14ac:dyDescent="0.2">
      <c r="A18" s="2048" t="s">
        <v>1188</v>
      </c>
      <c r="B18" s="2052"/>
      <c r="C18" s="2052"/>
      <c r="D18" s="2052"/>
      <c r="E18" s="2052"/>
      <c r="F18" s="2052"/>
      <c r="G18" s="2052"/>
    </row>
    <row r="19" spans="1:7" ht="15" customHeight="1" x14ac:dyDescent="0.2">
      <c r="A19" s="2048" t="s">
        <v>1189</v>
      </c>
      <c r="B19" s="2052"/>
      <c r="C19" s="2052"/>
      <c r="D19" s="2052"/>
      <c r="E19" s="2052"/>
      <c r="F19" s="2052"/>
      <c r="G19" s="2052"/>
    </row>
    <row r="20" spans="1:7" ht="15" customHeight="1" x14ac:dyDescent="0.2">
      <c r="A20" s="2048" t="s">
        <v>1190</v>
      </c>
      <c r="B20" s="2052"/>
      <c r="C20" s="2052"/>
      <c r="D20" s="2052"/>
      <c r="E20" s="2052"/>
      <c r="F20" s="2052"/>
      <c r="G20" s="2052"/>
    </row>
    <row r="21" spans="1:7" ht="15" customHeight="1" x14ac:dyDescent="0.2">
      <c r="A21" s="2048" t="s">
        <v>1326</v>
      </c>
      <c r="B21" s="2052"/>
      <c r="C21" s="2052"/>
      <c r="D21" s="2052"/>
      <c r="E21" s="2052"/>
      <c r="F21" s="2052"/>
      <c r="G21" s="2052"/>
    </row>
    <row r="22" spans="1:7" x14ac:dyDescent="0.2">
      <c r="A22" s="3680" t="s">
        <v>1327</v>
      </c>
      <c r="B22" s="3680"/>
      <c r="C22" s="3680"/>
      <c r="D22" s="3680"/>
      <c r="E22" s="3680"/>
      <c r="F22" s="3680"/>
      <c r="G22" s="3680"/>
    </row>
    <row r="23" spans="1:7" x14ac:dyDescent="0.2">
      <c r="A23" s="101"/>
      <c r="B23" s="103"/>
      <c r="C23" s="103"/>
      <c r="D23" s="103"/>
      <c r="E23" s="103"/>
      <c r="F23" s="103"/>
      <c r="G23" s="103"/>
    </row>
    <row r="24" spans="1:7" x14ac:dyDescent="0.2">
      <c r="A24" s="101"/>
      <c r="B24" s="103"/>
      <c r="C24" s="103"/>
      <c r="D24" s="103"/>
      <c r="E24" s="103"/>
      <c r="F24" s="103"/>
      <c r="G24" s="103"/>
    </row>
    <row r="25" spans="1:7" x14ac:dyDescent="0.2">
      <c r="A25" s="101"/>
      <c r="B25" s="103"/>
      <c r="C25" s="103"/>
      <c r="D25" s="103"/>
      <c r="E25" s="103"/>
      <c r="F25" s="103"/>
      <c r="G25" s="103"/>
    </row>
    <row r="26" spans="1:7" x14ac:dyDescent="0.2">
      <c r="A26" s="101"/>
      <c r="B26" s="103"/>
      <c r="C26" s="103"/>
      <c r="D26" s="103"/>
      <c r="E26" s="103"/>
      <c r="F26" s="103"/>
      <c r="G26" s="103"/>
    </row>
    <row r="27" spans="1:7" x14ac:dyDescent="0.2">
      <c r="A27" s="101"/>
      <c r="B27" s="103"/>
      <c r="C27" s="103"/>
      <c r="D27" s="103"/>
      <c r="E27" s="103"/>
      <c r="F27" s="103"/>
      <c r="G27" s="103"/>
    </row>
    <row r="28" spans="1:7" x14ac:dyDescent="0.2">
      <c r="A28" s="101"/>
      <c r="B28" s="103"/>
      <c r="C28" s="103"/>
      <c r="D28" s="103"/>
      <c r="E28" s="103"/>
      <c r="F28" s="103"/>
      <c r="G28" s="103"/>
    </row>
    <row r="29" spans="1:7" x14ac:dyDescent="0.2">
      <c r="A29" s="101"/>
      <c r="B29" s="103"/>
      <c r="C29" s="103"/>
      <c r="D29" s="103"/>
      <c r="E29" s="103"/>
      <c r="F29" s="103"/>
      <c r="G29" s="103"/>
    </row>
    <row r="30" spans="1:7" x14ac:dyDescent="0.2">
      <c r="A30" s="101"/>
      <c r="B30" s="103"/>
      <c r="C30" s="103"/>
      <c r="D30" s="103"/>
      <c r="E30" s="103"/>
      <c r="F30" s="103"/>
      <c r="G30" s="103"/>
    </row>
    <row r="31" spans="1:7" x14ac:dyDescent="0.2">
      <c r="A31" s="101"/>
      <c r="B31" s="103"/>
      <c r="C31" s="103"/>
      <c r="D31" s="103"/>
      <c r="E31" s="103"/>
      <c r="F31" s="103"/>
      <c r="G31" s="103"/>
    </row>
    <row r="32" spans="1:7" x14ac:dyDescent="0.2">
      <c r="A32" s="101"/>
      <c r="B32" s="103"/>
      <c r="C32" s="103"/>
      <c r="D32" s="103"/>
      <c r="E32" s="103"/>
      <c r="F32" s="103"/>
      <c r="G32" s="103"/>
    </row>
    <row r="33" spans="1:7" x14ac:dyDescent="0.2">
      <c r="A33" s="101"/>
      <c r="B33" s="103"/>
      <c r="C33" s="103"/>
      <c r="D33" s="103"/>
      <c r="E33" s="103"/>
      <c r="F33" s="103"/>
      <c r="G33" s="103"/>
    </row>
    <row r="34" spans="1:7" x14ac:dyDescent="0.2">
      <c r="A34" s="101"/>
      <c r="B34" s="103"/>
      <c r="C34" s="103"/>
      <c r="D34" s="103"/>
      <c r="E34" s="103"/>
      <c r="F34" s="103"/>
      <c r="G34" s="103"/>
    </row>
    <row r="35" spans="1:7" x14ac:dyDescent="0.2">
      <c r="A35" s="101"/>
      <c r="B35" s="103"/>
      <c r="C35" s="103"/>
      <c r="D35" s="103"/>
      <c r="E35" s="103"/>
      <c r="F35" s="103"/>
      <c r="G35" s="103"/>
    </row>
    <row r="36" spans="1:7" x14ac:dyDescent="0.2">
      <c r="A36" s="101"/>
      <c r="B36" s="103"/>
      <c r="C36" s="103"/>
      <c r="D36" s="103"/>
      <c r="E36" s="103"/>
      <c r="F36" s="103"/>
      <c r="G36" s="103"/>
    </row>
    <row r="37" spans="1:7" x14ac:dyDescent="0.2">
      <c r="A37" s="101"/>
      <c r="B37" s="103"/>
      <c r="C37" s="103"/>
      <c r="D37" s="103"/>
      <c r="E37" s="103"/>
      <c r="F37" s="103"/>
      <c r="G37" s="103"/>
    </row>
    <row r="38" spans="1:7" x14ac:dyDescent="0.2">
      <c r="A38" s="2014" t="str">
        <f>IF(基本情報!D13="","事業名：　　　　　　　　　　　　　　　　　　　　",CONCATENATE("事業名：",IF(基本情報!D13="","",基本情報!D13)))</f>
        <v>事業名：　　　　　　　　　　　　　　　　　　　　</v>
      </c>
      <c r="B38" s="2014"/>
      <c r="C38" s="2014"/>
      <c r="D38" s="2014"/>
      <c r="E38" s="2014"/>
      <c r="F38" s="2014"/>
      <c r="G38" s="2014"/>
    </row>
    <row r="39" spans="1:7" ht="13" customHeight="1" x14ac:dyDescent="0.2">
      <c r="A39" s="102"/>
      <c r="B39" s="103"/>
      <c r="C39" s="103"/>
      <c r="D39" s="103"/>
      <c r="E39" s="103"/>
      <c r="F39" s="103"/>
      <c r="G39" s="103"/>
    </row>
  </sheetData>
  <mergeCells count="22">
    <mergeCell ref="A38:G38"/>
    <mergeCell ref="A3:G3"/>
    <mergeCell ref="A7:G7"/>
    <mergeCell ref="C8:E8"/>
    <mergeCell ref="A9:A10"/>
    <mergeCell ref="B9:B10"/>
    <mergeCell ref="F9:F10"/>
    <mergeCell ref="G9:G10"/>
    <mergeCell ref="G11:G12"/>
    <mergeCell ref="A13:A14"/>
    <mergeCell ref="B13:B14"/>
    <mergeCell ref="B11:B12"/>
    <mergeCell ref="A16:G16"/>
    <mergeCell ref="F11:F12"/>
    <mergeCell ref="A11:A12"/>
    <mergeCell ref="F13:G14"/>
    <mergeCell ref="A22:G22"/>
    <mergeCell ref="A21:G21"/>
    <mergeCell ref="A17:G17"/>
    <mergeCell ref="A18:G18"/>
    <mergeCell ref="A19:G19"/>
    <mergeCell ref="A20:G20"/>
  </mergeCells>
  <phoneticPr fontId="2"/>
  <pageMargins left="0.98425196850393704" right="0.59055118110236227" top="0.59055118110236227" bottom="0.59055118110236227" header="0" footer="0"/>
  <pageSetup paperSize="9" scale="97" fitToWidth="0"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9DAF-C826-449E-A001-3823E454CE3D}">
  <sheetPr>
    <tabColor rgb="FF00FFFF"/>
  </sheetPr>
  <dimension ref="A1:AQ47"/>
  <sheetViews>
    <sheetView showGridLines="0" view="pageBreakPreview" zoomScaleNormal="100" zoomScaleSheetLayoutView="100" workbookViewId="0"/>
  </sheetViews>
  <sheetFormatPr defaultColWidth="9.59765625" defaultRowHeight="13" x14ac:dyDescent="0.2"/>
  <cols>
    <col min="1" max="1" width="5.69921875" style="1055" customWidth="1"/>
    <col min="2" max="2" width="14.69921875" style="1055" customWidth="1"/>
    <col min="3" max="19" width="2.8984375" style="1055" customWidth="1"/>
    <col min="20" max="20" width="13.69921875" style="1055" customWidth="1"/>
    <col min="21" max="21" width="5.69921875" style="1055" customWidth="1"/>
    <col min="22" max="22" width="13.69921875" style="1055" customWidth="1"/>
    <col min="23" max="23" width="5.69921875" style="1055" customWidth="1"/>
    <col min="24" max="16384" width="9.59765625" style="1055"/>
  </cols>
  <sheetData>
    <row r="1" spans="1:43" ht="14" x14ac:dyDescent="0.2">
      <c r="W1" s="245" t="s">
        <v>1469</v>
      </c>
    </row>
    <row r="4" spans="1:43" ht="19" x14ac:dyDescent="0.2">
      <c r="A4" s="2095" t="s">
        <v>1512</v>
      </c>
      <c r="B4" s="2095"/>
      <c r="C4" s="2095"/>
      <c r="D4" s="2095"/>
      <c r="E4" s="2095"/>
      <c r="F4" s="2095"/>
      <c r="G4" s="2095"/>
      <c r="H4" s="2095"/>
      <c r="I4" s="2095"/>
      <c r="J4" s="2095"/>
      <c r="K4" s="2095"/>
      <c r="L4" s="2095"/>
      <c r="M4" s="2095"/>
      <c r="N4" s="2095"/>
      <c r="O4" s="2095"/>
      <c r="P4" s="2095"/>
      <c r="Q4" s="2095"/>
      <c r="R4" s="2095"/>
      <c r="S4" s="2095"/>
      <c r="T4" s="2095"/>
      <c r="U4" s="2095"/>
      <c r="V4" s="2095"/>
      <c r="W4" s="2095"/>
      <c r="X4" s="1505"/>
      <c r="Y4" s="1505"/>
      <c r="Z4" s="1505"/>
      <c r="AA4" s="1505"/>
      <c r="AB4" s="1505"/>
      <c r="AC4" s="1505"/>
      <c r="AD4" s="1505"/>
      <c r="AE4" s="1505"/>
      <c r="AF4" s="1505"/>
      <c r="AG4" s="1505"/>
      <c r="AH4" s="1505"/>
      <c r="AI4" s="1505"/>
      <c r="AJ4" s="1505"/>
    </row>
    <row r="5" spans="1:43" ht="19" x14ac:dyDescent="0.2">
      <c r="A5" s="2102" t="s">
        <v>1526</v>
      </c>
      <c r="B5" s="2102"/>
      <c r="C5" s="2102"/>
      <c r="D5" s="2102"/>
      <c r="E5" s="2102"/>
      <c r="F5" s="2102"/>
      <c r="G5" s="2102"/>
      <c r="H5" s="2102"/>
      <c r="I5" s="2102"/>
      <c r="J5" s="2102"/>
      <c r="K5" s="2102"/>
      <c r="L5" s="2102"/>
      <c r="M5" s="2102"/>
      <c r="N5" s="2102"/>
      <c r="O5" s="2102"/>
      <c r="P5" s="2102"/>
      <c r="Q5" s="2102"/>
      <c r="R5" s="2102"/>
      <c r="S5" s="2102"/>
      <c r="T5" s="2102"/>
      <c r="U5" s="2102"/>
      <c r="V5" s="2102"/>
      <c r="W5" s="2102"/>
      <c r="X5" s="1505"/>
      <c r="Y5" s="1505"/>
      <c r="Z5" s="1505"/>
      <c r="AA5" s="1505"/>
      <c r="AB5" s="1505"/>
      <c r="AC5" s="1505"/>
      <c r="AD5" s="1505"/>
      <c r="AE5" s="1505"/>
      <c r="AF5" s="1505"/>
      <c r="AG5" s="1505"/>
      <c r="AH5" s="1505"/>
      <c r="AI5" s="1505"/>
      <c r="AJ5" s="1505"/>
      <c r="AK5" s="1505"/>
      <c r="AL5" s="1505"/>
      <c r="AM5" s="1505"/>
      <c r="AN5" s="1505"/>
      <c r="AO5" s="1505"/>
      <c r="AP5" s="1505"/>
      <c r="AQ5" s="1505"/>
    </row>
    <row r="6" spans="1:43" ht="13.5" customHeight="1" x14ac:dyDescent="0.2">
      <c r="A6" s="248"/>
      <c r="B6" s="248"/>
      <c r="C6" s="248"/>
      <c r="D6" s="248"/>
      <c r="E6" s="248"/>
      <c r="F6" s="248"/>
      <c r="G6" s="248"/>
      <c r="H6" s="248"/>
      <c r="I6" s="248"/>
      <c r="J6" s="248"/>
      <c r="K6" s="248"/>
      <c r="L6" s="248"/>
      <c r="M6" s="248"/>
      <c r="N6" s="248"/>
      <c r="O6" s="248"/>
      <c r="P6" s="248"/>
      <c r="Q6" s="248"/>
      <c r="R6" s="248"/>
      <c r="S6" s="248"/>
      <c r="T6" s="248"/>
      <c r="U6" s="248"/>
      <c r="V6" s="248"/>
      <c r="W6" s="248"/>
      <c r="X6" s="1505"/>
      <c r="Y6" s="1505"/>
      <c r="Z6" s="1505"/>
      <c r="AA6" s="1505"/>
      <c r="AB6" s="1505"/>
      <c r="AC6" s="1505"/>
      <c r="AD6" s="1505"/>
      <c r="AE6" s="1505"/>
      <c r="AF6" s="1505"/>
      <c r="AG6" s="1505"/>
      <c r="AH6" s="1505"/>
      <c r="AI6" s="1505"/>
      <c r="AJ6" s="1505"/>
      <c r="AK6" s="1505"/>
      <c r="AL6" s="1505"/>
      <c r="AM6" s="1505"/>
      <c r="AN6" s="1505"/>
      <c r="AO6" s="1505"/>
      <c r="AP6" s="1505"/>
      <c r="AQ6" s="1505"/>
    </row>
    <row r="7" spans="1:43" ht="13.5" customHeight="1" x14ac:dyDescent="0.2"/>
    <row r="8" spans="1:43" ht="13.5" customHeight="1" x14ac:dyDescent="0.2"/>
    <row r="9" spans="1:43" ht="31.5" customHeight="1" x14ac:dyDescent="0.2">
      <c r="A9" s="2096" t="s">
        <v>1517</v>
      </c>
      <c r="B9" s="2096"/>
      <c r="C9" s="2096"/>
      <c r="D9" s="2096"/>
      <c r="E9" s="2096"/>
      <c r="F9" s="2096"/>
      <c r="G9" s="2096"/>
      <c r="H9" s="2096"/>
      <c r="I9" s="2096"/>
      <c r="J9" s="2096"/>
      <c r="K9" s="2096"/>
      <c r="L9" s="2096"/>
      <c r="M9" s="2096"/>
      <c r="N9" s="2096"/>
      <c r="O9" s="2096"/>
      <c r="P9" s="2096"/>
      <c r="Q9" s="2096"/>
      <c r="R9" s="2096"/>
      <c r="S9" s="2096"/>
      <c r="T9" s="2096"/>
      <c r="U9" s="2096"/>
      <c r="V9" s="2096"/>
      <c r="W9" s="2096"/>
      <c r="X9" s="1506"/>
      <c r="Y9" s="1506"/>
      <c r="Z9" s="1506"/>
      <c r="AA9" s="1506"/>
      <c r="AB9" s="1506"/>
      <c r="AC9" s="1506"/>
      <c r="AD9" s="1506"/>
      <c r="AE9" s="1506"/>
      <c r="AF9" s="1506"/>
      <c r="AG9" s="1506"/>
      <c r="AH9" s="1506"/>
      <c r="AI9" s="1506"/>
    </row>
    <row r="10" spans="1:43" ht="21" customHeight="1" x14ac:dyDescent="0.2"/>
    <row r="11" spans="1:43" ht="21" customHeight="1" x14ac:dyDescent="0.2">
      <c r="A11" s="2097" t="s">
        <v>1276</v>
      </c>
      <c r="B11" s="2097"/>
      <c r="C11" s="2097"/>
      <c r="D11" s="2097"/>
      <c r="E11" s="2097"/>
      <c r="F11" s="2097"/>
      <c r="G11" s="2097"/>
      <c r="H11" s="2097"/>
      <c r="I11" s="2097"/>
      <c r="J11" s="2097"/>
      <c r="K11" s="2097"/>
      <c r="L11" s="2097"/>
      <c r="M11" s="2097"/>
      <c r="N11" s="2097"/>
      <c r="O11" s="2097"/>
      <c r="P11" s="2097"/>
      <c r="Q11" s="2097"/>
      <c r="R11" s="2097"/>
      <c r="S11" s="2097"/>
    </row>
    <row r="12" spans="1:43" ht="21" customHeight="1" x14ac:dyDescent="0.2">
      <c r="A12" s="1329"/>
      <c r="B12" s="1329"/>
      <c r="C12" s="1329"/>
      <c r="D12" s="1329"/>
      <c r="E12" s="1329"/>
      <c r="F12" s="1329"/>
      <c r="G12" s="1329"/>
      <c r="H12" s="1329"/>
      <c r="I12" s="1329"/>
      <c r="J12" s="1329"/>
      <c r="K12" s="1329"/>
      <c r="L12" s="1329"/>
      <c r="M12" s="1329"/>
      <c r="N12" s="1329"/>
      <c r="O12" s="1329"/>
      <c r="P12" s="1329"/>
      <c r="Q12" s="1329"/>
      <c r="R12" s="1329"/>
      <c r="S12" s="1329"/>
    </row>
    <row r="13" spans="1:43" ht="21" customHeight="1" x14ac:dyDescent="0.2">
      <c r="A13" s="1329" t="s">
        <v>210</v>
      </c>
      <c r="B13" s="1329"/>
      <c r="C13" s="1329"/>
      <c r="D13" s="1329"/>
      <c r="E13" s="1329"/>
      <c r="F13" s="1329"/>
      <c r="G13" s="1329"/>
      <c r="H13" s="1329"/>
      <c r="I13" s="1329"/>
      <c r="J13" s="1329"/>
      <c r="K13" s="1329"/>
      <c r="L13" s="1329"/>
      <c r="M13" s="1329"/>
      <c r="N13" s="1329"/>
      <c r="O13" s="1329"/>
      <c r="P13" s="1329"/>
      <c r="Q13" s="1329"/>
      <c r="R13" s="1329"/>
      <c r="S13" s="1329"/>
    </row>
    <row r="14" spans="1:43" ht="30" customHeight="1" x14ac:dyDescent="0.2">
      <c r="A14" s="2098" t="s">
        <v>211</v>
      </c>
      <c r="B14" s="2098"/>
      <c r="C14" s="2099" t="str">
        <f>IF(基本情報!D13="","",基本情報!D13)</f>
        <v/>
      </c>
      <c r="D14" s="2100"/>
      <c r="E14" s="2100"/>
      <c r="F14" s="2100"/>
      <c r="G14" s="2100"/>
      <c r="H14" s="2100"/>
      <c r="I14" s="2100"/>
      <c r="J14" s="2100"/>
      <c r="K14" s="2100"/>
      <c r="L14" s="2100"/>
      <c r="M14" s="2100"/>
      <c r="N14" s="2100"/>
      <c r="O14" s="2100"/>
      <c r="P14" s="2100"/>
      <c r="Q14" s="2100"/>
      <c r="R14" s="2100"/>
      <c r="S14" s="2100"/>
      <c r="T14" s="2100"/>
      <c r="U14" s="2100"/>
      <c r="V14" s="2100"/>
      <c r="W14" s="2101"/>
    </row>
    <row r="15" spans="1:43" ht="30" customHeight="1" x14ac:dyDescent="0.2">
      <c r="A15" s="2098" t="s">
        <v>212</v>
      </c>
      <c r="B15" s="2098"/>
      <c r="C15" s="2099" t="str">
        <f>IF('交-別添1-1（適合確認）'!C14:W14="","",'交-別添1-1（適合確認）'!C14:W14)</f>
        <v/>
      </c>
      <c r="D15" s="2100"/>
      <c r="E15" s="2100"/>
      <c r="F15" s="2100"/>
      <c r="G15" s="2100"/>
      <c r="H15" s="2100"/>
      <c r="I15" s="2100"/>
      <c r="J15" s="2100"/>
      <c r="K15" s="2100"/>
      <c r="L15" s="2100"/>
      <c r="M15" s="2100"/>
      <c r="N15" s="2100"/>
      <c r="O15" s="2100"/>
      <c r="P15" s="2100"/>
      <c r="Q15" s="2100"/>
      <c r="R15" s="2100"/>
      <c r="S15" s="2100"/>
      <c r="T15" s="2100"/>
      <c r="U15" s="2100"/>
      <c r="V15" s="2100"/>
      <c r="W15" s="2101"/>
    </row>
    <row r="16" spans="1:43" ht="30" customHeight="1" x14ac:dyDescent="0.2">
      <c r="A16" s="2098" t="s">
        <v>213</v>
      </c>
      <c r="B16" s="2098"/>
      <c r="C16" s="2099" t="str">
        <f>'交-別添1-1（適合確認）'!C15:W15</f>
        <v>　　造　　　　地上　　階　　　地下　　階</v>
      </c>
      <c r="D16" s="2100"/>
      <c r="E16" s="2100"/>
      <c r="F16" s="2100"/>
      <c r="G16" s="2100"/>
      <c r="H16" s="2100"/>
      <c r="I16" s="2100"/>
      <c r="J16" s="2100"/>
      <c r="K16" s="2100"/>
      <c r="L16" s="2100"/>
      <c r="M16" s="2100"/>
      <c r="N16" s="2100"/>
      <c r="O16" s="2100"/>
      <c r="P16" s="2100"/>
      <c r="Q16" s="2100"/>
      <c r="R16" s="2100"/>
      <c r="S16" s="2100"/>
      <c r="T16" s="2100"/>
      <c r="U16" s="2100"/>
      <c r="V16" s="2100"/>
      <c r="W16" s="2101"/>
    </row>
    <row r="17" spans="1:23" ht="30" customHeight="1" x14ac:dyDescent="0.2">
      <c r="B17" s="1507"/>
      <c r="C17" s="1507"/>
      <c r="D17" s="1507"/>
      <c r="E17" s="1507"/>
      <c r="F17" s="1507"/>
      <c r="G17" s="1507"/>
      <c r="H17" s="1507"/>
      <c r="I17" s="1507"/>
      <c r="J17" s="1507"/>
      <c r="K17" s="1507"/>
      <c r="L17" s="1507"/>
      <c r="M17" s="1507"/>
      <c r="N17" s="1507"/>
      <c r="O17" s="1507"/>
      <c r="P17" s="1509"/>
      <c r="Q17" s="1509"/>
      <c r="R17" s="1509"/>
      <c r="S17" s="1509"/>
      <c r="T17" s="1509"/>
      <c r="U17" s="1509"/>
      <c r="V17" s="1509"/>
      <c r="W17" s="1509"/>
    </row>
    <row r="18" spans="1:23" ht="21" customHeight="1" x14ac:dyDescent="0.2">
      <c r="A18" s="244" t="s">
        <v>1473</v>
      </c>
      <c r="B18" s="1507"/>
      <c r="C18" s="1507"/>
      <c r="D18" s="1507"/>
      <c r="E18" s="1507"/>
      <c r="F18" s="1507"/>
      <c r="G18" s="1507"/>
      <c r="H18" s="1507"/>
      <c r="I18" s="1507"/>
      <c r="J18" s="1507"/>
      <c r="K18" s="1507"/>
      <c r="L18" s="1507"/>
      <c r="M18" s="1507"/>
      <c r="N18" s="1507"/>
      <c r="O18" s="1507"/>
      <c r="P18" s="1509"/>
      <c r="Q18" s="1509"/>
      <c r="R18" s="1509"/>
      <c r="S18" s="1509"/>
      <c r="T18" s="1509"/>
      <c r="U18" s="1509"/>
      <c r="V18" s="1509"/>
      <c r="W18" s="1509"/>
    </row>
    <row r="19" spans="1:23" ht="21" customHeight="1" x14ac:dyDescent="0.2">
      <c r="A19" s="2086" t="s">
        <v>1481</v>
      </c>
      <c r="B19" s="2087"/>
      <c r="C19" s="2079" t="s">
        <v>1475</v>
      </c>
      <c r="D19" s="2080"/>
      <c r="E19" s="2080"/>
      <c r="F19" s="2080"/>
      <c r="G19" s="2080"/>
      <c r="H19" s="2080"/>
      <c r="I19" s="2080"/>
      <c r="J19" s="2081" t="str">
        <f>IF(基本情報!G15="個人",基本情報!G20,CONCATENATE(基本情報!G17,"　",基本情報!G18,"　",基本情報!G20))</f>
        <v>　　</v>
      </c>
      <c r="K19" s="2081"/>
      <c r="L19" s="2081"/>
      <c r="M19" s="2081"/>
      <c r="N19" s="2081"/>
      <c r="O19" s="2081"/>
      <c r="P19" s="2081"/>
      <c r="Q19" s="2081"/>
      <c r="R19" s="2081"/>
      <c r="S19" s="2081"/>
      <c r="T19" s="2081"/>
      <c r="U19" s="2081"/>
      <c r="V19" s="2081"/>
      <c r="W19" s="2082"/>
    </row>
    <row r="20" spans="1:23" ht="21" customHeight="1" x14ac:dyDescent="0.2">
      <c r="A20" s="2088"/>
      <c r="B20" s="2089"/>
      <c r="C20" s="1511" t="s">
        <v>424</v>
      </c>
      <c r="D20" s="1515"/>
      <c r="E20" s="2083" t="str">
        <f>IF(基本情報!G22="","",基本情報!G22)</f>
        <v/>
      </c>
      <c r="F20" s="2083"/>
      <c r="G20" s="2083"/>
      <c r="H20" s="2083"/>
      <c r="I20" s="2083"/>
      <c r="J20" s="2083"/>
      <c r="K20" s="2083"/>
      <c r="L20" s="2083"/>
      <c r="M20" s="2083"/>
      <c r="N20" s="2083"/>
      <c r="O20" s="2083"/>
      <c r="P20" s="2083"/>
      <c r="Q20" s="2083"/>
      <c r="R20" s="2083"/>
      <c r="S20" s="2083"/>
      <c r="T20" s="1513" t="s">
        <v>214</v>
      </c>
      <c r="U20" s="2084" t="str">
        <f>IF(基本情報!G23="","",基本情報!G23)</f>
        <v/>
      </c>
      <c r="V20" s="2084"/>
      <c r="W20" s="2085"/>
    </row>
    <row r="21" spans="1:23" ht="21" customHeight="1" x14ac:dyDescent="0.2">
      <c r="A21" s="2086" t="s">
        <v>1291</v>
      </c>
      <c r="B21" s="2087"/>
      <c r="C21" s="2079" t="s">
        <v>1475</v>
      </c>
      <c r="D21" s="2080"/>
      <c r="E21" s="2080"/>
      <c r="F21" s="2080"/>
      <c r="G21" s="2080"/>
      <c r="H21" s="2080"/>
      <c r="I21" s="2080"/>
      <c r="J21" s="2081" t="str">
        <f>IF(基本情報!G25="個人",基本情報!G30,CONCATENATE(基本情報!G27,"　",基本情報!G28,"　",基本情報!G30))</f>
        <v>　　</v>
      </c>
      <c r="K21" s="2081"/>
      <c r="L21" s="2081"/>
      <c r="M21" s="2081"/>
      <c r="N21" s="2081"/>
      <c r="O21" s="2081"/>
      <c r="P21" s="2081"/>
      <c r="Q21" s="2081"/>
      <c r="R21" s="2081"/>
      <c r="S21" s="2081"/>
      <c r="T21" s="2081"/>
      <c r="U21" s="2081"/>
      <c r="V21" s="2081"/>
      <c r="W21" s="2082"/>
    </row>
    <row r="22" spans="1:23" ht="21" customHeight="1" x14ac:dyDescent="0.2">
      <c r="A22" s="2088"/>
      <c r="B22" s="2089"/>
      <c r="C22" s="1511" t="s">
        <v>424</v>
      </c>
      <c r="D22" s="1515"/>
      <c r="E22" s="2083" t="str">
        <f>IF(基本情報!G32="","",基本情報!G32)</f>
        <v/>
      </c>
      <c r="F22" s="2083"/>
      <c r="G22" s="2083"/>
      <c r="H22" s="2083"/>
      <c r="I22" s="2083"/>
      <c r="J22" s="2083"/>
      <c r="K22" s="2083"/>
      <c r="L22" s="2083"/>
      <c r="M22" s="2083"/>
      <c r="N22" s="2083"/>
      <c r="O22" s="2083"/>
      <c r="P22" s="2083"/>
      <c r="Q22" s="2083"/>
      <c r="R22" s="2083"/>
      <c r="S22" s="2083"/>
      <c r="T22" s="1513" t="s">
        <v>214</v>
      </c>
      <c r="U22" s="2084" t="str">
        <f>IF(基本情報!G33="","",基本情報!G33)</f>
        <v/>
      </c>
      <c r="V22" s="2084"/>
      <c r="W22" s="2085"/>
    </row>
    <row r="23" spans="1:23" ht="21" customHeight="1" x14ac:dyDescent="0.2">
      <c r="A23" s="2086" t="s">
        <v>1474</v>
      </c>
      <c r="B23" s="2087"/>
      <c r="C23" s="2079" t="s">
        <v>1475</v>
      </c>
      <c r="D23" s="2080"/>
      <c r="E23" s="2080"/>
      <c r="F23" s="2080"/>
      <c r="G23" s="2080"/>
      <c r="H23" s="2080"/>
      <c r="I23" s="2080"/>
      <c r="J23" s="2081" t="str">
        <f>IF('交-別添1-1（適合確認）'!J22:W22="","",'交-別添1-1（適合確認）'!J22:W22)</f>
        <v/>
      </c>
      <c r="K23" s="2081"/>
      <c r="L23" s="2081"/>
      <c r="M23" s="2081"/>
      <c r="N23" s="2081"/>
      <c r="O23" s="2081"/>
      <c r="P23" s="2081"/>
      <c r="Q23" s="2081"/>
      <c r="R23" s="2081"/>
      <c r="S23" s="2081"/>
      <c r="T23" s="2081"/>
      <c r="U23" s="2081"/>
      <c r="V23" s="2081"/>
      <c r="W23" s="2082"/>
    </row>
    <row r="24" spans="1:23" ht="21" customHeight="1" x14ac:dyDescent="0.2">
      <c r="A24" s="2088"/>
      <c r="B24" s="2089"/>
      <c r="C24" s="1511" t="s">
        <v>424</v>
      </c>
      <c r="D24" s="1515"/>
      <c r="E24" s="2083" t="str">
        <f>IF('交-別添1-1（適合確認）'!E23:S23="","",'交-別添1-1（適合確認）'!E23:S23)</f>
        <v/>
      </c>
      <c r="F24" s="2083"/>
      <c r="G24" s="2083"/>
      <c r="H24" s="2083"/>
      <c r="I24" s="2083"/>
      <c r="J24" s="2083"/>
      <c r="K24" s="2083"/>
      <c r="L24" s="2083"/>
      <c r="M24" s="2083"/>
      <c r="N24" s="2083"/>
      <c r="O24" s="2083"/>
      <c r="P24" s="2083"/>
      <c r="Q24" s="2083"/>
      <c r="R24" s="2083"/>
      <c r="S24" s="2083"/>
      <c r="T24" s="1513" t="s">
        <v>214</v>
      </c>
      <c r="U24" s="2084" t="str">
        <f>IF('交-別添1-1（適合確認）'!U23:W23="","",'交-別添1-1（適合確認）'!U23:W23)</f>
        <v/>
      </c>
      <c r="V24" s="2084"/>
      <c r="W24" s="2085"/>
    </row>
    <row r="25" spans="1:23" ht="21" customHeight="1" x14ac:dyDescent="0.2">
      <c r="A25" s="2086" t="s">
        <v>1476</v>
      </c>
      <c r="B25" s="2087"/>
      <c r="C25" s="2067" t="s">
        <v>1477</v>
      </c>
      <c r="D25" s="2068"/>
      <c r="E25" s="2068"/>
      <c r="F25" s="2068"/>
      <c r="G25" s="2068"/>
      <c r="H25" s="2068"/>
      <c r="I25" s="2068" t="str">
        <f>IF('交-別添1-1（適合確認）'!I24:N24="","",'交-別添1-1（適合確認）'!I24:N24)</f>
        <v/>
      </c>
      <c r="J25" s="2068"/>
      <c r="K25" s="2068"/>
      <c r="L25" s="2068"/>
      <c r="M25" s="2068"/>
      <c r="N25" s="2068"/>
      <c r="O25" s="1517" t="s">
        <v>1478</v>
      </c>
      <c r="Q25" s="1519"/>
      <c r="R25" s="2066" t="str">
        <f>IF('交-別添1-1（適合確認）'!R24:T24="","",'交-別添1-1（適合確認）'!R24:T24)</f>
        <v/>
      </c>
      <c r="S25" s="2066"/>
      <c r="T25" s="2066"/>
      <c r="U25" s="1517" t="s">
        <v>1479</v>
      </c>
      <c r="V25" s="1514" t="str">
        <f>IF('交-別添1-1（適合確認）'!V24="","",'交-別添1-1（適合確認）'!V24)</f>
        <v/>
      </c>
      <c r="W25" s="1520" t="s">
        <v>205</v>
      </c>
    </row>
    <row r="26" spans="1:23" ht="21" customHeight="1" x14ac:dyDescent="0.2">
      <c r="A26" s="2103"/>
      <c r="B26" s="2104"/>
      <c r="C26" s="1521" t="s">
        <v>1480</v>
      </c>
      <c r="D26" s="103"/>
      <c r="E26" s="103"/>
      <c r="F26" s="103"/>
      <c r="G26" s="103"/>
      <c r="H26" s="2071" t="str">
        <f>IF('交-別添1-1（適合確認）'!H25:W25="","",'交-別添1-1（適合確認）'!H25:W25)</f>
        <v/>
      </c>
      <c r="I26" s="2071"/>
      <c r="J26" s="2071"/>
      <c r="K26" s="2071"/>
      <c r="L26" s="2071"/>
      <c r="M26" s="2071"/>
      <c r="N26" s="2071"/>
      <c r="O26" s="2071"/>
      <c r="P26" s="2071"/>
      <c r="Q26" s="2071"/>
      <c r="R26" s="2071"/>
      <c r="S26" s="2071"/>
      <c r="T26" s="2071"/>
      <c r="U26" s="2071"/>
      <c r="V26" s="2071"/>
      <c r="W26" s="2072"/>
    </row>
    <row r="27" spans="1:23" ht="21" customHeight="1" x14ac:dyDescent="0.2">
      <c r="A27" s="2088"/>
      <c r="B27" s="2089"/>
      <c r="C27" s="1511" t="s">
        <v>424</v>
      </c>
      <c r="D27" s="1515"/>
      <c r="E27" s="2065" t="str">
        <f>IF('交-別添1-1（適合確認）'!E26:S26="","",'交-別添1-1（適合確認）'!E26:S26)</f>
        <v/>
      </c>
      <c r="F27" s="2065"/>
      <c r="G27" s="2065"/>
      <c r="H27" s="2065"/>
      <c r="I27" s="2065"/>
      <c r="J27" s="2065"/>
      <c r="K27" s="2065"/>
      <c r="L27" s="2065"/>
      <c r="M27" s="2065"/>
      <c r="N27" s="2065"/>
      <c r="O27" s="2065"/>
      <c r="P27" s="2065"/>
      <c r="Q27" s="2065"/>
      <c r="R27" s="2065"/>
      <c r="S27" s="2065"/>
      <c r="T27" s="1513" t="s">
        <v>214</v>
      </c>
      <c r="U27" s="2069" t="str">
        <f>IF('交-別添1-1（適合確認）'!U26:W26="","",'交-別添1-1（適合確認）'!U26:W26)</f>
        <v/>
      </c>
      <c r="V27" s="2069"/>
      <c r="W27" s="2070"/>
    </row>
    <row r="28" spans="1:23" ht="18" customHeight="1" x14ac:dyDescent="0.2">
      <c r="A28" s="2090" t="s">
        <v>1471</v>
      </c>
      <c r="B28" s="2090"/>
      <c r="C28" s="2090"/>
      <c r="D28" s="2090"/>
      <c r="E28" s="2090"/>
      <c r="F28" s="2090"/>
      <c r="G28" s="2090"/>
      <c r="H28" s="2090"/>
      <c r="I28" s="2090"/>
      <c r="J28" s="2090"/>
      <c r="K28" s="2090"/>
      <c r="L28" s="2090"/>
      <c r="M28" s="2090"/>
      <c r="N28" s="2090"/>
      <c r="O28" s="2090"/>
      <c r="P28" s="2090"/>
      <c r="Q28" s="2090"/>
      <c r="R28" s="2090"/>
      <c r="S28" s="2090"/>
      <c r="T28" s="2090"/>
      <c r="U28" s="2090"/>
      <c r="V28" s="2090"/>
      <c r="W28" s="2090"/>
    </row>
    <row r="29" spans="1:23" ht="30" customHeight="1" x14ac:dyDescent="0.2">
      <c r="A29" s="1550"/>
      <c r="B29" s="1550"/>
      <c r="C29" s="1550"/>
      <c r="D29" s="1550"/>
      <c r="E29" s="1550"/>
      <c r="F29" s="1550"/>
      <c r="G29" s="1550"/>
      <c r="H29" s="1550"/>
      <c r="I29" s="1550"/>
      <c r="J29" s="1550"/>
      <c r="K29" s="1550"/>
      <c r="L29" s="1550"/>
      <c r="M29" s="1550"/>
      <c r="N29" s="1550"/>
      <c r="O29" s="1550"/>
      <c r="P29" s="1550"/>
      <c r="Q29" s="1550"/>
      <c r="R29" s="1550"/>
      <c r="S29" s="1550"/>
      <c r="T29" s="1550"/>
      <c r="U29" s="1550"/>
      <c r="V29" s="1550"/>
      <c r="W29" s="1550"/>
    </row>
    <row r="30" spans="1:23" ht="18" customHeight="1" x14ac:dyDescent="0.2">
      <c r="A30" s="109" t="s">
        <v>1528</v>
      </c>
      <c r="B30" s="109"/>
      <c r="C30" s="109"/>
      <c r="D30" s="109"/>
      <c r="E30" s="109"/>
      <c r="F30" s="109"/>
      <c r="G30" s="109"/>
      <c r="H30" s="109"/>
      <c r="I30" s="109"/>
      <c r="J30" s="109"/>
      <c r="K30" s="109"/>
      <c r="L30" s="109"/>
      <c r="M30" s="109"/>
      <c r="N30" s="109"/>
      <c r="O30" s="109"/>
      <c r="P30" s="109"/>
      <c r="Q30" s="109"/>
      <c r="R30" s="110"/>
      <c r="S30" s="110"/>
      <c r="T30" s="110"/>
      <c r="U30" s="110"/>
      <c r="V30" s="110"/>
      <c r="W30" s="110"/>
    </row>
    <row r="31" spans="1:23" ht="15" customHeight="1" x14ac:dyDescent="0.2">
      <c r="A31" s="2073" t="s">
        <v>1335</v>
      </c>
      <c r="B31" s="2074"/>
      <c r="C31" s="2074"/>
      <c r="D31" s="2074"/>
      <c r="E31" s="2074"/>
      <c r="F31" s="2074"/>
      <c r="G31" s="2074"/>
      <c r="H31" s="2074"/>
      <c r="I31" s="2074"/>
      <c r="J31" s="2074"/>
      <c r="K31" s="2074"/>
      <c r="L31" s="2074"/>
      <c r="M31" s="2074"/>
      <c r="N31" s="2074"/>
      <c r="O31" s="2074"/>
      <c r="P31" s="2074"/>
      <c r="Q31" s="2074"/>
      <c r="R31" s="2074"/>
      <c r="S31" s="2075"/>
      <c r="T31" s="2058" t="s">
        <v>1513</v>
      </c>
      <c r="U31" s="2059"/>
      <c r="V31" s="2058" t="s">
        <v>1514</v>
      </c>
      <c r="W31" s="2059"/>
    </row>
    <row r="32" spans="1:23" ht="21" customHeight="1" x14ac:dyDescent="0.2">
      <c r="A32" s="2076"/>
      <c r="B32" s="2077"/>
      <c r="C32" s="2077"/>
      <c r="D32" s="2077"/>
      <c r="E32" s="2077"/>
      <c r="F32" s="2077"/>
      <c r="G32" s="2077"/>
      <c r="H32" s="2077"/>
      <c r="I32" s="2077"/>
      <c r="J32" s="2077"/>
      <c r="K32" s="2077"/>
      <c r="L32" s="2077"/>
      <c r="M32" s="2077"/>
      <c r="N32" s="2077"/>
      <c r="O32" s="2077"/>
      <c r="P32" s="2077"/>
      <c r="Q32" s="2077"/>
      <c r="R32" s="2077"/>
      <c r="S32" s="2078"/>
      <c r="T32" s="1543">
        <f>'交-別添1-1（適合確認）'!V31</f>
        <v>0</v>
      </c>
      <c r="U32" s="1326" t="s">
        <v>601</v>
      </c>
      <c r="V32" s="1543"/>
      <c r="W32" s="1326" t="s">
        <v>601</v>
      </c>
    </row>
    <row r="33" spans="1:23" ht="15" customHeight="1" x14ac:dyDescent="0.2">
      <c r="A33" s="2073" t="s">
        <v>1336</v>
      </c>
      <c r="B33" s="2074"/>
      <c r="C33" s="2074"/>
      <c r="D33" s="2074"/>
      <c r="E33" s="2074"/>
      <c r="F33" s="2074"/>
      <c r="G33" s="2074"/>
      <c r="H33" s="2074"/>
      <c r="I33" s="2074"/>
      <c r="J33" s="2074"/>
      <c r="K33" s="2074"/>
      <c r="L33" s="2074"/>
      <c r="M33" s="2074"/>
      <c r="N33" s="2074"/>
      <c r="O33" s="2074"/>
      <c r="P33" s="2074"/>
      <c r="Q33" s="2074"/>
      <c r="R33" s="2074"/>
      <c r="S33" s="2075"/>
      <c r="T33" s="2058" t="s">
        <v>1513</v>
      </c>
      <c r="U33" s="2059"/>
      <c r="V33" s="2058" t="s">
        <v>1514</v>
      </c>
      <c r="W33" s="2059"/>
    </row>
    <row r="34" spans="1:23" ht="21" customHeight="1" x14ac:dyDescent="0.2">
      <c r="A34" s="2076"/>
      <c r="B34" s="2077"/>
      <c r="C34" s="2077"/>
      <c r="D34" s="2077"/>
      <c r="E34" s="2077"/>
      <c r="F34" s="2077"/>
      <c r="G34" s="2077"/>
      <c r="H34" s="2077"/>
      <c r="I34" s="2077"/>
      <c r="J34" s="2077"/>
      <c r="K34" s="2077"/>
      <c r="L34" s="2077"/>
      <c r="M34" s="2077"/>
      <c r="N34" s="2077"/>
      <c r="O34" s="2077"/>
      <c r="P34" s="2077"/>
      <c r="Q34" s="2077"/>
      <c r="R34" s="2077"/>
      <c r="S34" s="2078"/>
      <c r="T34" s="1543">
        <f>'交-別添1-1（適合確認）'!V33</f>
        <v>0</v>
      </c>
      <c r="U34" s="1326" t="s">
        <v>601</v>
      </c>
      <c r="V34" s="1543"/>
      <c r="W34" s="1326" t="s">
        <v>601</v>
      </c>
    </row>
    <row r="35" spans="1:23" s="1108" customFormat="1" ht="6" customHeight="1" x14ac:dyDescent="0.2">
      <c r="A35" s="244"/>
      <c r="B35" s="244"/>
      <c r="C35" s="244"/>
      <c r="D35" s="103"/>
      <c r="E35" s="103"/>
    </row>
    <row r="36" spans="1:23" s="1108" customFormat="1" ht="36" customHeight="1" x14ac:dyDescent="0.2">
      <c r="A36" s="3684" t="s">
        <v>1191</v>
      </c>
      <c r="B36" s="3685"/>
      <c r="C36" s="3685"/>
      <c r="D36" s="3685"/>
      <c r="E36" s="3685"/>
      <c r="F36" s="3685"/>
      <c r="G36" s="3685"/>
      <c r="H36" s="3685"/>
      <c r="I36" s="3685"/>
      <c r="J36" s="3685"/>
      <c r="K36" s="3685"/>
      <c r="L36" s="3685"/>
      <c r="M36" s="3685"/>
      <c r="N36" s="3685"/>
      <c r="O36" s="3685"/>
      <c r="P36" s="3685"/>
      <c r="Q36" s="3685"/>
      <c r="R36" s="3685"/>
      <c r="S36" s="3685"/>
      <c r="T36" s="3685"/>
      <c r="U36" s="3686"/>
      <c r="V36" s="3543" t="s">
        <v>1323</v>
      </c>
      <c r="W36" s="3543"/>
    </row>
    <row r="37" spans="1:23" s="1108" customFormat="1" ht="36" customHeight="1" x14ac:dyDescent="0.2">
      <c r="A37" s="3684" t="s">
        <v>1515</v>
      </c>
      <c r="B37" s="3685"/>
      <c r="C37" s="3685"/>
      <c r="D37" s="3685"/>
      <c r="E37" s="3685"/>
      <c r="F37" s="3685"/>
      <c r="G37" s="3685"/>
      <c r="H37" s="3685"/>
      <c r="I37" s="3685"/>
      <c r="J37" s="3685"/>
      <c r="K37" s="3685"/>
      <c r="L37" s="3685"/>
      <c r="M37" s="3685"/>
      <c r="N37" s="3685"/>
      <c r="O37" s="3685"/>
      <c r="P37" s="3685"/>
      <c r="Q37" s="3685"/>
      <c r="R37" s="3685"/>
      <c r="S37" s="3685"/>
      <c r="T37" s="3685"/>
      <c r="U37" s="3686"/>
      <c r="V37" s="3543" t="s">
        <v>1323</v>
      </c>
      <c r="W37" s="3543"/>
    </row>
    <row r="38" spans="1:23" s="1108" customFormat="1" ht="15" customHeight="1" x14ac:dyDescent="0.2">
      <c r="A38" s="1493" t="s">
        <v>1618</v>
      </c>
      <c r="B38" s="1545"/>
      <c r="C38" s="1545"/>
      <c r="D38" s="1545"/>
      <c r="E38" s="1545"/>
      <c r="F38" s="1545"/>
      <c r="G38" s="1545"/>
      <c r="H38" s="1545"/>
      <c r="I38" s="1545"/>
      <c r="J38" s="1545"/>
      <c r="K38" s="1545"/>
      <c r="L38" s="1545"/>
      <c r="M38" s="1545"/>
      <c r="N38" s="1545"/>
      <c r="O38" s="1545"/>
      <c r="P38" s="1545"/>
      <c r="Q38" s="1545"/>
      <c r="R38" s="1545"/>
      <c r="S38" s="1545"/>
      <c r="T38" s="1545"/>
      <c r="U38" s="1545"/>
      <c r="V38" s="1494"/>
      <c r="W38" s="1494"/>
    </row>
    <row r="39" spans="1:23" s="1108" customFormat="1" ht="15" customHeight="1" x14ac:dyDescent="0.2">
      <c r="A39" s="1492" t="s">
        <v>1619</v>
      </c>
      <c r="B39" s="1546"/>
      <c r="C39" s="1546"/>
      <c r="D39" s="1546"/>
      <c r="E39" s="1546"/>
      <c r="F39" s="1546"/>
      <c r="G39" s="1546"/>
      <c r="H39" s="1546"/>
      <c r="I39" s="1546"/>
      <c r="J39" s="1546"/>
      <c r="K39" s="1546"/>
      <c r="L39" s="1546"/>
      <c r="M39" s="1546"/>
      <c r="N39" s="1546"/>
      <c r="O39" s="1546"/>
      <c r="P39" s="1546"/>
      <c r="Q39" s="1546"/>
      <c r="R39" s="1546"/>
      <c r="S39" s="1546"/>
      <c r="T39" s="1546"/>
      <c r="U39" s="1546"/>
      <c r="V39" s="1544"/>
      <c r="W39" s="1544"/>
    </row>
    <row r="40" spans="1:23" s="1108" customFormat="1" ht="15" customHeight="1" x14ac:dyDescent="0.2">
      <c r="A40" s="1492"/>
      <c r="B40" s="1546"/>
      <c r="C40" s="1546"/>
      <c r="D40" s="1546"/>
      <c r="E40" s="1546"/>
      <c r="F40" s="1546"/>
      <c r="G40" s="1546"/>
      <c r="H40" s="1546"/>
      <c r="I40" s="1546"/>
      <c r="J40" s="1546"/>
      <c r="K40" s="1546"/>
      <c r="L40" s="1546"/>
      <c r="M40" s="1546"/>
      <c r="N40" s="1546"/>
      <c r="O40" s="1546"/>
      <c r="P40" s="1546"/>
      <c r="Q40" s="1546"/>
      <c r="R40" s="1546"/>
      <c r="S40" s="1546"/>
      <c r="T40" s="1546"/>
      <c r="U40" s="1546"/>
      <c r="V40" s="1544"/>
      <c r="W40" s="1544"/>
    </row>
    <row r="41" spans="1:23" s="1108" customFormat="1" ht="15" customHeight="1" x14ac:dyDescent="0.2">
      <c r="A41" s="1492"/>
      <c r="B41" s="1546"/>
      <c r="C41" s="1546"/>
      <c r="D41" s="1546"/>
      <c r="E41" s="1546"/>
      <c r="F41" s="1546"/>
      <c r="G41" s="1546"/>
      <c r="H41" s="1546"/>
      <c r="I41" s="1546"/>
      <c r="J41" s="1546"/>
      <c r="K41" s="1546"/>
      <c r="L41" s="1546"/>
      <c r="M41" s="1546"/>
      <c r="N41" s="1546"/>
      <c r="O41" s="1546"/>
      <c r="P41" s="1546"/>
      <c r="Q41" s="1546"/>
      <c r="R41" s="1546"/>
      <c r="S41" s="1546"/>
      <c r="T41" s="1546"/>
      <c r="U41" s="1546"/>
      <c r="V41" s="1544"/>
      <c r="W41" s="1544"/>
    </row>
    <row r="42" spans="1:23" ht="21" customHeight="1" x14ac:dyDescent="0.2">
      <c r="A42" s="111" t="s">
        <v>1518</v>
      </c>
      <c r="B42" s="1548"/>
      <c r="C42" s="1548"/>
      <c r="D42" s="1548"/>
      <c r="E42" s="1548"/>
      <c r="F42" s="1548"/>
      <c r="G42" s="1548"/>
      <c r="H42" s="1548"/>
      <c r="I42" s="1548"/>
      <c r="J42" s="1548"/>
      <c r="K42" s="1548"/>
      <c r="L42" s="1548"/>
      <c r="M42" s="1548"/>
      <c r="N42" s="1548"/>
      <c r="O42" s="1548"/>
      <c r="P42" s="1548"/>
      <c r="Q42" s="1548"/>
      <c r="R42" s="1548"/>
      <c r="S42" s="1548"/>
      <c r="T42" s="1548"/>
      <c r="U42" s="1548"/>
      <c r="V42" s="1548"/>
      <c r="W42" s="1548"/>
    </row>
    <row r="43" spans="1:23" ht="34" customHeight="1" x14ac:dyDescent="0.2">
      <c r="A43" s="3688" t="s">
        <v>1516</v>
      </c>
      <c r="B43" s="3689"/>
      <c r="C43" s="3689"/>
      <c r="D43" s="3689"/>
      <c r="E43" s="3689"/>
      <c r="F43" s="3689"/>
      <c r="G43" s="3689"/>
      <c r="H43" s="3689"/>
      <c r="I43" s="3689"/>
      <c r="J43" s="3689"/>
      <c r="K43" s="3689"/>
      <c r="L43" s="3689"/>
      <c r="M43" s="3689"/>
      <c r="N43" s="3689"/>
      <c r="O43" s="3689"/>
      <c r="P43" s="3689"/>
      <c r="Q43" s="3689"/>
      <c r="R43" s="3689"/>
      <c r="S43" s="3689"/>
      <c r="T43" s="3689"/>
      <c r="U43" s="3689"/>
      <c r="V43" s="3689"/>
      <c r="W43" s="3690"/>
    </row>
    <row r="44" spans="1:23" ht="63" customHeight="1" x14ac:dyDescent="0.2">
      <c r="A44" s="3688"/>
      <c r="B44" s="3689"/>
      <c r="C44" s="3689"/>
      <c r="D44" s="3689"/>
      <c r="E44" s="3689"/>
      <c r="F44" s="3689"/>
      <c r="G44" s="3689"/>
      <c r="H44" s="3689"/>
      <c r="I44" s="3689"/>
      <c r="J44" s="3689"/>
      <c r="K44" s="3689"/>
      <c r="L44" s="3689"/>
      <c r="M44" s="3689"/>
      <c r="N44" s="3689"/>
      <c r="O44" s="3689"/>
      <c r="P44" s="3689"/>
      <c r="Q44" s="3689"/>
      <c r="R44" s="3689"/>
      <c r="S44" s="3689"/>
      <c r="T44" s="3689"/>
      <c r="U44" s="3689"/>
      <c r="V44" s="3689"/>
      <c r="W44" s="3690"/>
    </row>
    <row r="45" spans="1:23" ht="63" customHeight="1" x14ac:dyDescent="0.2">
      <c r="A45" s="3688"/>
      <c r="B45" s="3689"/>
      <c r="C45" s="3689"/>
      <c r="D45" s="3689"/>
      <c r="E45" s="3689"/>
      <c r="F45" s="3689"/>
      <c r="G45" s="3689"/>
      <c r="H45" s="3689"/>
      <c r="I45" s="3689"/>
      <c r="J45" s="3689"/>
      <c r="K45" s="3689"/>
      <c r="L45" s="3689"/>
      <c r="M45" s="3689"/>
      <c r="N45" s="3689"/>
      <c r="O45" s="3689"/>
      <c r="P45" s="3689"/>
      <c r="Q45" s="3689"/>
      <c r="R45" s="3689"/>
      <c r="S45" s="3689"/>
      <c r="T45" s="3689"/>
      <c r="U45" s="3689"/>
      <c r="V45" s="3689"/>
      <c r="W45" s="3690"/>
    </row>
    <row r="46" spans="1:23" ht="63" customHeight="1" x14ac:dyDescent="0.2">
      <c r="A46" s="3687"/>
      <c r="B46" s="3687"/>
      <c r="C46" s="3687"/>
      <c r="D46" s="3687"/>
      <c r="E46" s="3687"/>
      <c r="F46" s="3687"/>
      <c r="G46" s="3687"/>
      <c r="H46" s="3687"/>
      <c r="I46" s="3687"/>
      <c r="J46" s="3687"/>
      <c r="K46" s="3687"/>
      <c r="L46" s="3687"/>
      <c r="M46" s="3687"/>
      <c r="N46" s="3687"/>
      <c r="O46" s="3687"/>
      <c r="P46" s="3687"/>
      <c r="Q46" s="3687"/>
      <c r="R46" s="3687"/>
      <c r="S46" s="3687"/>
      <c r="T46" s="3687"/>
      <c r="U46" s="3687"/>
      <c r="V46" s="3687"/>
      <c r="W46" s="3687"/>
    </row>
    <row r="47" spans="1:23" x14ac:dyDescent="0.2">
      <c r="A47" s="112"/>
      <c r="B47" s="112"/>
      <c r="C47" s="112"/>
      <c r="D47" s="112"/>
      <c r="E47" s="112"/>
      <c r="F47" s="112"/>
      <c r="G47" s="112"/>
      <c r="H47" s="112"/>
      <c r="I47" s="112"/>
      <c r="J47" s="112"/>
      <c r="K47" s="112"/>
      <c r="L47" s="112"/>
      <c r="M47" s="112"/>
      <c r="N47" s="112"/>
      <c r="O47" s="112"/>
      <c r="P47" s="112"/>
      <c r="Q47" s="112"/>
      <c r="R47" s="110"/>
      <c r="S47" s="110"/>
      <c r="T47" s="110"/>
      <c r="U47" s="110"/>
      <c r="V47" s="110"/>
      <c r="W47" s="110"/>
    </row>
  </sheetData>
  <mergeCells count="47">
    <mergeCell ref="V36:W36"/>
    <mergeCell ref="V37:W37"/>
    <mergeCell ref="A36:U36"/>
    <mergeCell ref="A46:W46"/>
    <mergeCell ref="A45:W45"/>
    <mergeCell ref="A44:W44"/>
    <mergeCell ref="A43:W43"/>
    <mergeCell ref="A37:U37"/>
    <mergeCell ref="A33:S34"/>
    <mergeCell ref="T33:U33"/>
    <mergeCell ref="V33:W33"/>
    <mergeCell ref="A28:W28"/>
    <mergeCell ref="A31:S32"/>
    <mergeCell ref="T31:U31"/>
    <mergeCell ref="V31:W31"/>
    <mergeCell ref="A25:B27"/>
    <mergeCell ref="C25:H25"/>
    <mergeCell ref="I25:N25"/>
    <mergeCell ref="R25:T25"/>
    <mergeCell ref="H26:W26"/>
    <mergeCell ref="E27:S27"/>
    <mergeCell ref="U27:W27"/>
    <mergeCell ref="A21:B22"/>
    <mergeCell ref="C21:I21"/>
    <mergeCell ref="J21:W21"/>
    <mergeCell ref="E22:S22"/>
    <mergeCell ref="U22:W22"/>
    <mergeCell ref="A23:B24"/>
    <mergeCell ref="C23:I23"/>
    <mergeCell ref="J23:W23"/>
    <mergeCell ref="E24:S24"/>
    <mergeCell ref="U24:W24"/>
    <mergeCell ref="A16:B16"/>
    <mergeCell ref="C16:W16"/>
    <mergeCell ref="A19:B20"/>
    <mergeCell ref="C19:I19"/>
    <mergeCell ref="J19:W19"/>
    <mergeCell ref="E20:S20"/>
    <mergeCell ref="U20:W20"/>
    <mergeCell ref="A15:B15"/>
    <mergeCell ref="C15:W15"/>
    <mergeCell ref="A5:W5"/>
    <mergeCell ref="A4:W4"/>
    <mergeCell ref="A9:W9"/>
    <mergeCell ref="A11:S11"/>
    <mergeCell ref="A14:B14"/>
    <mergeCell ref="C14:W14"/>
  </mergeCells>
  <phoneticPr fontId="2"/>
  <dataValidations disablePrompts="1" count="1">
    <dataValidation type="list" allowBlank="1" showInputMessage="1" showErrorMessage="1" sqref="V36:V41" xr:uid="{18A23F60-ACA7-4E2C-9C31-AC868479DC56}">
      <formula1>"有,無"</formula1>
    </dataValidation>
  </dataValidations>
  <pageMargins left="0.98425196850393704" right="0.59055118110236227" top="0.59055118110236227" bottom="0.59055118110236227" header="0" footer="0"/>
  <pageSetup paperSize="9" scale="85" fitToHeight="0" orientation="portrait" r:id="rId1"/>
  <rowBreaks count="1" manualBreakCount="1">
    <brk id="40"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4A01-AE5B-4036-A3CE-19DFA1D268F2}">
  <sheetPr>
    <tabColor rgb="FF00FFFF"/>
  </sheetPr>
  <dimension ref="A1:AT58"/>
  <sheetViews>
    <sheetView showGridLines="0" view="pageBreakPreview" zoomScaleNormal="100" zoomScaleSheetLayoutView="100" workbookViewId="0"/>
  </sheetViews>
  <sheetFormatPr defaultColWidth="9.59765625" defaultRowHeight="13" x14ac:dyDescent="0.2"/>
  <cols>
    <col min="1" max="1" width="5.69921875" style="110" customWidth="1"/>
    <col min="2" max="2" width="14.69921875" style="110" customWidth="1"/>
    <col min="3" max="23" width="2.8984375" style="110" customWidth="1"/>
    <col min="24" max="24" width="5.69921875" style="110" customWidth="1"/>
    <col min="25" max="25" width="13.69921875" style="110" customWidth="1"/>
    <col min="26" max="26" width="5.69921875" style="110" customWidth="1"/>
    <col min="27" max="27" width="9.59765625" style="110" customWidth="1"/>
    <col min="28" max="30" width="9.59765625" style="110"/>
    <col min="31" max="31" width="2.8984375" style="110" hidden="1" customWidth="1"/>
    <col min="32" max="32" width="5.09765625" style="110" hidden="1" customWidth="1"/>
    <col min="33" max="16384" width="9.59765625" style="110"/>
  </cols>
  <sheetData>
    <row r="1" spans="1:46" ht="14" x14ac:dyDescent="0.2">
      <c r="Z1" s="245" t="s">
        <v>1468</v>
      </c>
    </row>
    <row r="4" spans="1:46" ht="19" x14ac:dyDescent="0.2">
      <c r="A4" s="2095" t="s">
        <v>1511</v>
      </c>
      <c r="B4" s="2095"/>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1505"/>
      <c r="AB4" s="1505"/>
      <c r="AC4" s="1505"/>
      <c r="AD4" s="1505"/>
      <c r="AE4" s="1505"/>
      <c r="AF4" s="1505"/>
      <c r="AG4" s="1505"/>
      <c r="AH4" s="1505"/>
      <c r="AI4" s="1505"/>
      <c r="AJ4" s="1505"/>
      <c r="AK4" s="1505"/>
      <c r="AL4" s="1505"/>
      <c r="AM4" s="1505"/>
      <c r="AN4" s="1505"/>
      <c r="AO4" s="1505"/>
      <c r="AP4" s="1505"/>
      <c r="AQ4" s="1505"/>
      <c r="AR4" s="1505"/>
      <c r="AS4" s="1505"/>
      <c r="AT4" s="1505"/>
    </row>
    <row r="5" spans="1:46" s="1551" customFormat="1" ht="18.75" customHeight="1" x14ac:dyDescent="0.2">
      <c r="A5" s="2102" t="s">
        <v>1521</v>
      </c>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244"/>
      <c r="AB5" s="244"/>
      <c r="AC5" s="244"/>
      <c r="AD5" s="244"/>
      <c r="AE5" s="244"/>
      <c r="AF5" s="244"/>
      <c r="AG5" s="244"/>
      <c r="AH5" s="244"/>
      <c r="AI5" s="244"/>
      <c r="AJ5" s="244"/>
      <c r="AK5" s="244"/>
      <c r="AL5" s="244"/>
      <c r="AM5" s="244"/>
      <c r="AN5" s="244"/>
      <c r="AO5" s="244"/>
      <c r="AP5" s="244"/>
      <c r="AQ5" s="244"/>
    </row>
    <row r="8" spans="1:46" ht="31.5" customHeight="1" x14ac:dyDescent="0.2">
      <c r="A8" s="2096" t="s">
        <v>1331</v>
      </c>
      <c r="B8" s="2096"/>
      <c r="C8" s="2096"/>
      <c r="D8" s="2096"/>
      <c r="E8" s="2096"/>
      <c r="F8" s="2096"/>
      <c r="G8" s="2096"/>
      <c r="H8" s="2096"/>
      <c r="I8" s="2096"/>
      <c r="J8" s="2096"/>
      <c r="K8" s="2096"/>
      <c r="L8" s="2096"/>
      <c r="M8" s="2096"/>
      <c r="N8" s="2096"/>
      <c r="O8" s="2096"/>
      <c r="P8" s="2096"/>
      <c r="Q8" s="2096"/>
      <c r="R8" s="2096"/>
      <c r="S8" s="2096"/>
      <c r="T8" s="2096"/>
      <c r="U8" s="2096"/>
      <c r="V8" s="2096"/>
      <c r="W8" s="2096"/>
      <c r="X8" s="2096"/>
      <c r="Y8" s="2096"/>
      <c r="Z8" s="2096"/>
      <c r="AA8" s="1506"/>
      <c r="AB8" s="1506"/>
      <c r="AC8" s="1506"/>
      <c r="AD8" s="1506"/>
      <c r="AE8" s="1506"/>
      <c r="AF8" s="1506"/>
      <c r="AG8" s="1506"/>
      <c r="AH8" s="1506"/>
      <c r="AI8" s="1506"/>
      <c r="AJ8" s="1506"/>
      <c r="AK8" s="1506"/>
      <c r="AL8" s="1506"/>
      <c r="AM8" s="1506"/>
      <c r="AN8" s="1506"/>
      <c r="AO8" s="1506"/>
      <c r="AP8" s="1506"/>
      <c r="AQ8" s="1506"/>
      <c r="AR8" s="1506"/>
      <c r="AS8" s="1506"/>
    </row>
    <row r="9" spans="1:46" ht="21" customHeight="1" x14ac:dyDescent="0.2"/>
    <row r="10" spans="1:46" ht="21" customHeight="1" x14ac:dyDescent="0.2">
      <c r="A10" s="244" t="s">
        <v>1276</v>
      </c>
      <c r="B10" s="244"/>
      <c r="C10" s="244"/>
      <c r="D10" s="244"/>
      <c r="E10" s="244"/>
      <c r="F10" s="244"/>
      <c r="G10" s="244"/>
      <c r="H10" s="244"/>
      <c r="I10" s="244"/>
      <c r="J10" s="244"/>
      <c r="K10" s="244"/>
      <c r="L10" s="244"/>
      <c r="M10" s="244"/>
      <c r="N10" s="244"/>
      <c r="O10" s="244"/>
      <c r="P10" s="244"/>
      <c r="Q10" s="244"/>
      <c r="R10" s="244"/>
      <c r="S10" s="244"/>
      <c r="T10" s="1329"/>
      <c r="U10" s="1329"/>
      <c r="V10" s="1329"/>
    </row>
    <row r="11" spans="1:46" s="103" customFormat="1" ht="21" customHeight="1" x14ac:dyDescent="0.2">
      <c r="A11" s="1329"/>
    </row>
    <row r="12" spans="1:46" s="106" customFormat="1" ht="21" customHeight="1" x14ac:dyDescent="0.2">
      <c r="A12" s="104"/>
      <c r="B12" s="105"/>
      <c r="C12" s="105"/>
      <c r="D12" s="105"/>
      <c r="E12" s="105"/>
      <c r="F12" s="105"/>
      <c r="G12" s="105"/>
      <c r="H12" s="1497"/>
      <c r="N12" s="2106"/>
      <c r="O12" s="2106"/>
      <c r="R12" s="106" t="s">
        <v>208</v>
      </c>
      <c r="S12" s="2106"/>
      <c r="T12" s="2106"/>
      <c r="U12" s="2106"/>
      <c r="V12" s="1497" t="s">
        <v>148</v>
      </c>
      <c r="W12" s="104" t="s">
        <v>1487</v>
      </c>
      <c r="Y12" s="1487" t="str">
        <f>IF(S12="","",IF(S12="一級","大臣","知事"))</f>
        <v/>
      </c>
      <c r="Z12" s="1491" t="s">
        <v>151</v>
      </c>
      <c r="AC12" s="104"/>
    </row>
    <row r="13" spans="1:46" s="106" customFormat="1" ht="21" customHeight="1" x14ac:dyDescent="0.2">
      <c r="A13" s="107"/>
      <c r="B13" s="105"/>
      <c r="C13" s="105"/>
      <c r="D13" s="105"/>
      <c r="E13" s="105"/>
      <c r="F13" s="105"/>
      <c r="G13" s="105"/>
      <c r="H13" s="105"/>
      <c r="I13" s="105"/>
      <c r="N13" s="105"/>
      <c r="O13" s="105"/>
      <c r="Q13" s="1526" t="s">
        <v>1484</v>
      </c>
      <c r="R13" s="105"/>
      <c r="S13" s="105" t="s">
        <v>208</v>
      </c>
      <c r="T13" s="2106" t="str">
        <f>IF(S12="","",IF(S12="一級","－",""))</f>
        <v/>
      </c>
      <c r="U13" s="2106"/>
      <c r="V13" s="2106"/>
      <c r="W13" s="2106"/>
      <c r="X13" s="1524" t="s">
        <v>216</v>
      </c>
      <c r="Y13" s="1488"/>
      <c r="Z13" s="1524" t="s">
        <v>205</v>
      </c>
      <c r="AA13" s="1524"/>
      <c r="AB13" s="1524"/>
      <c r="AC13" s="104"/>
    </row>
    <row r="14" spans="1:46" s="106" customFormat="1" ht="21" customHeight="1" x14ac:dyDescent="0.2">
      <c r="A14" s="107"/>
      <c r="B14" s="105"/>
      <c r="C14" s="105"/>
      <c r="D14" s="105"/>
      <c r="E14" s="105"/>
      <c r="G14" s="105"/>
      <c r="H14" s="105"/>
      <c r="J14" s="105"/>
      <c r="K14" s="105"/>
      <c r="M14" s="1524"/>
      <c r="N14" s="1524"/>
      <c r="O14" s="1524"/>
      <c r="P14" s="1524"/>
      <c r="Q14" s="1497" t="s">
        <v>206</v>
      </c>
      <c r="R14" s="1524"/>
      <c r="S14" s="2108"/>
      <c r="T14" s="2108"/>
      <c r="U14" s="2108"/>
      <c r="V14" s="2108"/>
      <c r="W14" s="2108"/>
      <c r="X14" s="2108"/>
      <c r="Y14" s="2108"/>
      <c r="Z14" s="2108"/>
      <c r="AA14" s="1524"/>
      <c r="AB14" s="1524"/>
      <c r="AC14" s="1497"/>
    </row>
    <row r="15" spans="1:46" s="106" customFormat="1" ht="21" customHeight="1" x14ac:dyDescent="0.2">
      <c r="A15" s="107"/>
      <c r="B15" s="105"/>
      <c r="C15" s="105"/>
      <c r="D15" s="105"/>
      <c r="F15" s="105"/>
      <c r="G15" s="105"/>
      <c r="H15" s="105"/>
      <c r="I15" s="105"/>
      <c r="J15" s="105"/>
      <c r="K15" s="105"/>
      <c r="M15" s="1524"/>
      <c r="N15" s="1524"/>
      <c r="O15" s="1524"/>
      <c r="P15" s="1524"/>
      <c r="Q15" s="1497" t="s">
        <v>207</v>
      </c>
      <c r="R15" s="1524"/>
      <c r="S15" s="2108"/>
      <c r="T15" s="2108"/>
      <c r="U15" s="2108"/>
      <c r="V15" s="2108"/>
      <c r="W15" s="2108"/>
      <c r="X15" s="2108"/>
      <c r="Y15" s="2108"/>
      <c r="Z15" s="2108"/>
      <c r="AA15" s="1524"/>
      <c r="AB15" s="1524"/>
    </row>
    <row r="16" spans="1:46" s="106" customFormat="1" ht="21" customHeight="1" x14ac:dyDescent="0.2">
      <c r="A16" s="107"/>
      <c r="B16" s="105"/>
      <c r="C16" s="105"/>
      <c r="D16" s="105"/>
      <c r="E16" s="105"/>
      <c r="H16" s="1524"/>
      <c r="I16" s="1524" t="s">
        <v>1482</v>
      </c>
      <c r="J16" s="2106"/>
      <c r="K16" s="2106"/>
      <c r="L16" s="1524"/>
      <c r="O16" s="105"/>
      <c r="P16" s="1497" t="s">
        <v>209</v>
      </c>
      <c r="Q16" s="2106"/>
      <c r="R16" s="2106"/>
      <c r="S16" s="2106"/>
      <c r="T16" s="104" t="s">
        <v>1485</v>
      </c>
      <c r="V16" s="1487"/>
      <c r="X16" s="1488" t="s">
        <v>1486</v>
      </c>
      <c r="Y16" s="1488"/>
      <c r="Z16" s="1524" t="s">
        <v>205</v>
      </c>
      <c r="AA16" s="1524"/>
      <c r="AB16" s="1524"/>
      <c r="AC16" s="104"/>
    </row>
    <row r="17" spans="1:26" ht="21" customHeight="1" x14ac:dyDescent="0.2">
      <c r="A17" s="1329"/>
      <c r="B17" s="1329"/>
      <c r="C17" s="1329"/>
      <c r="D17" s="1329"/>
      <c r="E17" s="1329"/>
      <c r="F17" s="1329"/>
      <c r="G17" s="1329"/>
      <c r="H17" s="1329"/>
      <c r="I17" s="1329"/>
      <c r="J17" s="1329"/>
      <c r="K17" s="1329"/>
      <c r="L17" s="1329"/>
      <c r="M17" s="1329"/>
      <c r="N17" s="1329"/>
      <c r="O17" s="1329"/>
      <c r="P17" s="1329"/>
      <c r="Q17" s="1329"/>
      <c r="R17" s="1329"/>
      <c r="S17" s="1329"/>
      <c r="T17" s="1329"/>
      <c r="U17" s="1329"/>
      <c r="V17" s="1329"/>
    </row>
    <row r="18" spans="1:26" ht="21" customHeight="1" x14ac:dyDescent="0.2">
      <c r="A18" s="1329" t="s">
        <v>210</v>
      </c>
      <c r="B18" s="1329"/>
      <c r="C18" s="1329"/>
      <c r="D18" s="1329"/>
      <c r="E18" s="1329"/>
      <c r="F18" s="1329"/>
      <c r="G18" s="1329"/>
      <c r="H18" s="1329"/>
      <c r="I18" s="1329"/>
      <c r="J18" s="1329"/>
      <c r="K18" s="1329"/>
      <c r="L18" s="1329"/>
      <c r="M18" s="1329"/>
      <c r="N18" s="1329"/>
      <c r="O18" s="1329"/>
      <c r="P18" s="1329"/>
      <c r="Q18" s="1329"/>
      <c r="R18" s="1329"/>
      <c r="S18" s="1329"/>
      <c r="T18" s="1329"/>
      <c r="U18" s="1329"/>
      <c r="V18" s="1329"/>
    </row>
    <row r="19" spans="1:26" ht="30" customHeight="1" x14ac:dyDescent="0.2">
      <c r="A19" s="2098" t="s">
        <v>211</v>
      </c>
      <c r="B19" s="2098"/>
      <c r="C19" s="2099" t="str">
        <f>IF(基本情報!D13="","",基本情報!D13)</f>
        <v/>
      </c>
      <c r="D19" s="2100"/>
      <c r="E19" s="2100"/>
      <c r="F19" s="2100"/>
      <c r="G19" s="2100"/>
      <c r="H19" s="2100"/>
      <c r="I19" s="2100"/>
      <c r="J19" s="2100"/>
      <c r="K19" s="2100"/>
      <c r="L19" s="2100"/>
      <c r="M19" s="2100"/>
      <c r="N19" s="2100"/>
      <c r="O19" s="2100"/>
      <c r="P19" s="2100"/>
      <c r="Q19" s="2100"/>
      <c r="R19" s="2100"/>
      <c r="S19" s="2100"/>
      <c r="T19" s="2100"/>
      <c r="U19" s="2100"/>
      <c r="V19" s="2100"/>
      <c r="W19" s="2100"/>
      <c r="X19" s="2100"/>
      <c r="Y19" s="2100"/>
      <c r="Z19" s="2101"/>
    </row>
    <row r="20" spans="1:26" ht="30" customHeight="1" x14ac:dyDescent="0.2">
      <c r="A20" s="2098" t="s">
        <v>212</v>
      </c>
      <c r="B20" s="2098"/>
      <c r="C20" s="2099" t="str">
        <f>IF('交-別添1-2（建築士による適合確認）'!C20="","",'交-別添1-2（建築士による適合確認）'!C20)</f>
        <v/>
      </c>
      <c r="D20" s="2100"/>
      <c r="E20" s="2100"/>
      <c r="F20" s="2100"/>
      <c r="G20" s="2100"/>
      <c r="H20" s="2100"/>
      <c r="I20" s="2100"/>
      <c r="J20" s="2100"/>
      <c r="K20" s="2100"/>
      <c r="L20" s="2100"/>
      <c r="M20" s="2100"/>
      <c r="N20" s="2100"/>
      <c r="O20" s="2100"/>
      <c r="P20" s="2100"/>
      <c r="Q20" s="2100"/>
      <c r="R20" s="2100"/>
      <c r="S20" s="2100"/>
      <c r="T20" s="2100"/>
      <c r="U20" s="2100"/>
      <c r="V20" s="2100"/>
      <c r="W20" s="2100"/>
      <c r="X20" s="2100"/>
      <c r="Y20" s="2100"/>
      <c r="Z20" s="2101"/>
    </row>
    <row r="21" spans="1:26" ht="30" customHeight="1" x14ac:dyDescent="0.2">
      <c r="A21" s="2098" t="s">
        <v>213</v>
      </c>
      <c r="B21" s="2098"/>
      <c r="C21" s="2099" t="str">
        <f>IF('交-別添1-2（建築士による適合確認）'!C21="","",'交-別添1-2（建築士による適合確認）'!C21)</f>
        <v>　　造　　　　地上　　階　　　地下　　階</v>
      </c>
      <c r="D21" s="2100"/>
      <c r="E21" s="2100"/>
      <c r="F21" s="2100"/>
      <c r="G21" s="2100"/>
      <c r="H21" s="2100"/>
      <c r="I21" s="2100"/>
      <c r="J21" s="2100"/>
      <c r="K21" s="2100"/>
      <c r="L21" s="2100"/>
      <c r="M21" s="2100"/>
      <c r="N21" s="2100"/>
      <c r="O21" s="2100"/>
      <c r="P21" s="2100"/>
      <c r="Q21" s="2100"/>
      <c r="R21" s="2100"/>
      <c r="S21" s="2100"/>
      <c r="T21" s="2100"/>
      <c r="U21" s="2100"/>
      <c r="V21" s="2100"/>
      <c r="W21" s="2100"/>
      <c r="X21" s="2100"/>
      <c r="Y21" s="2100"/>
      <c r="Z21" s="2101"/>
    </row>
    <row r="22" spans="1:26" ht="30" customHeight="1" x14ac:dyDescent="0.2">
      <c r="B22" s="1507"/>
      <c r="C22" s="1507"/>
      <c r="D22" s="1507"/>
      <c r="E22" s="1507"/>
      <c r="F22" s="1507"/>
      <c r="G22" s="1507"/>
      <c r="H22" s="1507"/>
      <c r="I22" s="1507"/>
      <c r="J22" s="1507"/>
      <c r="K22" s="1507"/>
      <c r="L22" s="1507"/>
      <c r="M22" s="1507"/>
      <c r="N22" s="1507"/>
      <c r="O22" s="1507"/>
      <c r="P22" s="1509"/>
      <c r="Q22" s="1509"/>
      <c r="R22" s="1509"/>
      <c r="S22" s="1509"/>
      <c r="T22" s="1509"/>
      <c r="U22" s="1509"/>
      <c r="V22" s="1509"/>
      <c r="W22" s="1509"/>
      <c r="X22" s="1509"/>
      <c r="Y22" s="1509"/>
      <c r="Z22" s="1509"/>
    </row>
    <row r="23" spans="1:26" ht="21" customHeight="1" x14ac:dyDescent="0.2">
      <c r="A23" s="244" t="s">
        <v>1473</v>
      </c>
      <c r="B23" s="1507"/>
      <c r="C23" s="1507"/>
      <c r="D23" s="1507"/>
      <c r="E23" s="1507"/>
      <c r="F23" s="1507"/>
      <c r="G23" s="1507"/>
      <c r="H23" s="1507"/>
      <c r="I23" s="1507"/>
      <c r="J23" s="1507"/>
      <c r="K23" s="1507"/>
      <c r="L23" s="1507"/>
      <c r="M23" s="1507"/>
      <c r="N23" s="1507"/>
      <c r="O23" s="1507"/>
      <c r="P23" s="1509"/>
      <c r="Q23" s="1509"/>
      <c r="R23" s="1509"/>
      <c r="S23" s="1509"/>
      <c r="T23" s="1509"/>
      <c r="U23" s="1509"/>
      <c r="V23" s="1509"/>
      <c r="W23" s="1509"/>
      <c r="X23" s="1509"/>
      <c r="Y23" s="1509"/>
      <c r="Z23" s="1509"/>
    </row>
    <row r="24" spans="1:26" ht="21" customHeight="1" x14ac:dyDescent="0.2">
      <c r="A24" s="2086" t="s">
        <v>1481</v>
      </c>
      <c r="B24" s="2087"/>
      <c r="C24" s="2079" t="s">
        <v>1475</v>
      </c>
      <c r="D24" s="2080"/>
      <c r="E24" s="2080"/>
      <c r="F24" s="2080"/>
      <c r="G24" s="2080"/>
      <c r="H24" s="2080"/>
      <c r="I24" s="2080"/>
      <c r="J24" s="2081" t="str">
        <f>IF(基本情報!G15="個人",基本情報!G20,CONCATENATE(基本情報!G17,"　",基本情報!G18,"　",基本情報!G20))</f>
        <v>　　</v>
      </c>
      <c r="K24" s="2081"/>
      <c r="L24" s="2081"/>
      <c r="M24" s="2081"/>
      <c r="N24" s="2081"/>
      <c r="O24" s="2081"/>
      <c r="P24" s="2081"/>
      <c r="Q24" s="2081"/>
      <c r="R24" s="2081"/>
      <c r="S24" s="2081"/>
      <c r="T24" s="2081"/>
      <c r="U24" s="2081"/>
      <c r="V24" s="2081"/>
      <c r="W24" s="2081"/>
      <c r="X24" s="2081"/>
      <c r="Y24" s="2081"/>
      <c r="Z24" s="2082"/>
    </row>
    <row r="25" spans="1:26" ht="21" customHeight="1" x14ac:dyDescent="0.2">
      <c r="A25" s="2088"/>
      <c r="B25" s="2089"/>
      <c r="C25" s="1511" t="s">
        <v>424</v>
      </c>
      <c r="D25" s="1515"/>
      <c r="E25" s="2083" t="str">
        <f>IF(基本情報!G22="","",基本情報!G22)</f>
        <v/>
      </c>
      <c r="F25" s="2083"/>
      <c r="G25" s="2083"/>
      <c r="H25" s="2083"/>
      <c r="I25" s="2083"/>
      <c r="J25" s="2083"/>
      <c r="K25" s="2083"/>
      <c r="L25" s="2083"/>
      <c r="M25" s="2083"/>
      <c r="N25" s="2083"/>
      <c r="O25" s="2083"/>
      <c r="P25" s="2083"/>
      <c r="Q25" s="2083"/>
      <c r="R25" s="2083"/>
      <c r="S25" s="2083"/>
      <c r="T25" s="1523"/>
      <c r="U25" s="1523"/>
      <c r="V25" s="1523"/>
      <c r="W25" s="1513" t="s">
        <v>214</v>
      </c>
      <c r="X25" s="2109" t="str">
        <f>IF(基本情報!G23="","",基本情報!G23)</f>
        <v/>
      </c>
      <c r="Y25" s="2109"/>
      <c r="Z25" s="2110"/>
    </row>
    <row r="26" spans="1:26" ht="21" customHeight="1" x14ac:dyDescent="0.2">
      <c r="A26" s="2086" t="s">
        <v>1291</v>
      </c>
      <c r="B26" s="2087"/>
      <c r="C26" s="2079" t="s">
        <v>1475</v>
      </c>
      <c r="D26" s="2080"/>
      <c r="E26" s="2080"/>
      <c r="F26" s="2080"/>
      <c r="G26" s="2080"/>
      <c r="H26" s="2080"/>
      <c r="I26" s="2080"/>
      <c r="J26" s="2081" t="str">
        <f>IF(基本情報!G25="個人",基本情報!G30,CONCATENATE(基本情報!G27,"　",基本情報!G28,"　",基本情報!G30))</f>
        <v>　　</v>
      </c>
      <c r="K26" s="2081"/>
      <c r="L26" s="2081"/>
      <c r="M26" s="2081"/>
      <c r="N26" s="2081"/>
      <c r="O26" s="2081"/>
      <c r="P26" s="2081"/>
      <c r="Q26" s="2081"/>
      <c r="R26" s="2081"/>
      <c r="S26" s="2081"/>
      <c r="T26" s="2081"/>
      <c r="U26" s="2081"/>
      <c r="V26" s="2081"/>
      <c r="W26" s="2081"/>
      <c r="X26" s="2081"/>
      <c r="Y26" s="2081"/>
      <c r="Z26" s="2082"/>
    </row>
    <row r="27" spans="1:26" ht="21" customHeight="1" x14ac:dyDescent="0.2">
      <c r="A27" s="2088"/>
      <c r="B27" s="2089"/>
      <c r="C27" s="1511" t="s">
        <v>424</v>
      </c>
      <c r="D27" s="1515"/>
      <c r="E27" s="2083" t="str">
        <f>IF(基本情報!G32="","",基本情報!G32)</f>
        <v/>
      </c>
      <c r="F27" s="2083"/>
      <c r="G27" s="2083"/>
      <c r="H27" s="2083"/>
      <c r="I27" s="2083"/>
      <c r="J27" s="2083"/>
      <c r="K27" s="2083"/>
      <c r="L27" s="2083"/>
      <c r="M27" s="2083"/>
      <c r="N27" s="2083"/>
      <c r="O27" s="2083"/>
      <c r="P27" s="2083"/>
      <c r="Q27" s="2083"/>
      <c r="R27" s="2083"/>
      <c r="S27" s="2083"/>
      <c r="T27" s="1523"/>
      <c r="U27" s="1523"/>
      <c r="V27" s="1523"/>
      <c r="W27" s="1513" t="s">
        <v>214</v>
      </c>
      <c r="X27" s="2109" t="str">
        <f>IF(基本情報!G33="","",基本情報!G33)</f>
        <v/>
      </c>
      <c r="Y27" s="2109"/>
      <c r="Z27" s="2110"/>
    </row>
    <row r="28" spans="1:26" ht="21" customHeight="1" x14ac:dyDescent="0.2">
      <c r="A28" s="2086" t="s">
        <v>1496</v>
      </c>
      <c r="B28" s="2087"/>
      <c r="C28" s="2079" t="s">
        <v>1475</v>
      </c>
      <c r="D28" s="2080"/>
      <c r="E28" s="2080"/>
      <c r="F28" s="2080"/>
      <c r="G28" s="2080"/>
      <c r="H28" s="2080"/>
      <c r="I28" s="2080"/>
      <c r="J28" s="2081" t="str">
        <f>IF('交-別添1-2（建築士による適合確認）'!J28:Z28="","",'交-別添1-2（建築士による適合確認）'!J28:Z28)</f>
        <v/>
      </c>
      <c r="K28" s="2081"/>
      <c r="L28" s="2081"/>
      <c r="M28" s="2081"/>
      <c r="N28" s="2081"/>
      <c r="O28" s="2081"/>
      <c r="P28" s="2081"/>
      <c r="Q28" s="2081"/>
      <c r="R28" s="2081"/>
      <c r="S28" s="2081"/>
      <c r="T28" s="2081"/>
      <c r="U28" s="2081"/>
      <c r="V28" s="2081"/>
      <c r="W28" s="2081"/>
      <c r="X28" s="2081"/>
      <c r="Y28" s="2081"/>
      <c r="Z28" s="2082"/>
    </row>
    <row r="29" spans="1:26" ht="21" customHeight="1" x14ac:dyDescent="0.2">
      <c r="A29" s="2088"/>
      <c r="B29" s="2089"/>
      <c r="C29" s="1511" t="s">
        <v>424</v>
      </c>
      <c r="D29" s="1515"/>
      <c r="E29" s="2083" t="str">
        <f>IF('交-別添1-2（建築士による適合確認）'!E29:S29="","",'交-別添1-2（建築士による適合確認）'!E29:S29)</f>
        <v/>
      </c>
      <c r="F29" s="2083"/>
      <c r="G29" s="2083"/>
      <c r="H29" s="2083"/>
      <c r="I29" s="2083"/>
      <c r="J29" s="2083"/>
      <c r="K29" s="2083"/>
      <c r="L29" s="2083"/>
      <c r="M29" s="2083"/>
      <c r="N29" s="2083"/>
      <c r="O29" s="2083"/>
      <c r="P29" s="2083"/>
      <c r="Q29" s="2083"/>
      <c r="R29" s="2083"/>
      <c r="S29" s="2083"/>
      <c r="T29" s="1523"/>
      <c r="U29" s="1523"/>
      <c r="V29" s="1523"/>
      <c r="W29" s="1513" t="s">
        <v>214</v>
      </c>
      <c r="X29" s="2109" t="str">
        <f>IF('交-別添1-2（建築士による適合確認）'!X29:Z29="","",'交-別添1-2（建築士による適合確認）'!X29:Z29)</f>
        <v/>
      </c>
      <c r="Y29" s="2109"/>
      <c r="Z29" s="2110"/>
    </row>
    <row r="30" spans="1:26" ht="21" customHeight="1" x14ac:dyDescent="0.2">
      <c r="A30" s="2086" t="s">
        <v>215</v>
      </c>
      <c r="B30" s="2087"/>
      <c r="C30" s="1516" t="s">
        <v>208</v>
      </c>
      <c r="D30" s="2068" t="str">
        <f>IF(S12="","",S12)</f>
        <v/>
      </c>
      <c r="E30" s="2068"/>
      <c r="F30" s="1512" t="s">
        <v>151</v>
      </c>
      <c r="G30" s="2117" t="s">
        <v>1483</v>
      </c>
      <c r="H30" s="2117"/>
      <c r="I30" s="1489" t="s">
        <v>208</v>
      </c>
      <c r="J30" s="2111" t="str">
        <f>IF(Y12="","",Y12)</f>
        <v/>
      </c>
      <c r="K30" s="2111"/>
      <c r="L30" s="110" t="s">
        <v>151</v>
      </c>
      <c r="M30" s="1489" t="s">
        <v>1488</v>
      </c>
      <c r="Q30" s="2118" t="str">
        <f>IF(T13="","",T13)</f>
        <v/>
      </c>
      <c r="R30" s="2118"/>
      <c r="S30" s="2118"/>
      <c r="T30" s="2118"/>
      <c r="U30" s="2118"/>
      <c r="V30" s="2118"/>
      <c r="W30" s="1528" t="s">
        <v>151</v>
      </c>
      <c r="X30" s="1527" t="s">
        <v>1486</v>
      </c>
      <c r="Y30" s="1514" t="str">
        <f>IF(Y13="","",Y13)</f>
        <v/>
      </c>
      <c r="Z30" s="1520" t="s">
        <v>205</v>
      </c>
    </row>
    <row r="31" spans="1:26" ht="25" customHeight="1" x14ac:dyDescent="0.2">
      <c r="A31" s="2103"/>
      <c r="B31" s="2104"/>
      <c r="C31" s="2112" t="s">
        <v>1493</v>
      </c>
      <c r="D31" s="2071"/>
      <c r="E31" s="2071"/>
      <c r="F31" s="2071"/>
      <c r="G31" s="2071"/>
      <c r="H31" s="2071" t="str">
        <f>IF(S14="","",S14)</f>
        <v/>
      </c>
      <c r="I31" s="2071"/>
      <c r="J31" s="2071"/>
      <c r="K31" s="2071"/>
      <c r="L31" s="2071"/>
      <c r="M31" s="2071"/>
      <c r="N31" s="2071"/>
      <c r="O31" s="2071"/>
      <c r="P31" s="2071"/>
      <c r="Q31" s="2071"/>
      <c r="R31" s="2071"/>
      <c r="S31" s="2071"/>
      <c r="T31" s="2071"/>
      <c r="U31" s="2071"/>
      <c r="V31" s="2071"/>
      <c r="W31" s="2071"/>
      <c r="X31" s="2071"/>
      <c r="Y31" s="2071"/>
      <c r="Z31" s="2072"/>
    </row>
    <row r="32" spans="1:26" ht="25" customHeight="1" x14ac:dyDescent="0.2">
      <c r="A32" s="2103"/>
      <c r="B32" s="2104"/>
      <c r="C32" s="2113" t="s">
        <v>1492</v>
      </c>
      <c r="D32" s="2114"/>
      <c r="E32" s="2114"/>
      <c r="F32" s="2114"/>
      <c r="G32" s="2114"/>
      <c r="H32" s="2071" t="str">
        <f>IF(S15="","",S15)</f>
        <v/>
      </c>
      <c r="I32" s="2071"/>
      <c r="J32" s="2071"/>
      <c r="K32" s="2071"/>
      <c r="L32" s="2071"/>
      <c r="M32" s="2071"/>
      <c r="N32" s="2071"/>
      <c r="O32" s="2071"/>
      <c r="P32" s="2071"/>
      <c r="Q32" s="2071"/>
      <c r="R32" s="2071"/>
      <c r="S32" s="2071"/>
      <c r="T32" s="2071"/>
      <c r="U32" s="2071"/>
      <c r="V32" s="2071"/>
      <c r="W32" s="2071"/>
      <c r="X32" s="2071"/>
      <c r="Y32" s="2071"/>
      <c r="Z32" s="2072"/>
    </row>
    <row r="33" spans="1:29" ht="25" customHeight="1" x14ac:dyDescent="0.2">
      <c r="A33" s="2103"/>
      <c r="B33" s="2104"/>
      <c r="C33" s="1521" t="s">
        <v>208</v>
      </c>
      <c r="D33" s="2115" t="str">
        <f>IF(J16="","",J16)</f>
        <v/>
      </c>
      <c r="E33" s="2115"/>
      <c r="F33" s="1508" t="s">
        <v>151</v>
      </c>
      <c r="G33" s="106" t="s">
        <v>1489</v>
      </c>
      <c r="H33" s="106"/>
      <c r="I33" s="106"/>
      <c r="J33" s="1490"/>
      <c r="K33" s="1490"/>
      <c r="L33" s="110" t="s">
        <v>208</v>
      </c>
      <c r="M33" s="2116" t="str">
        <f>IF(Q16="","",Q16)</f>
        <v/>
      </c>
      <c r="N33" s="2116"/>
      <c r="O33" s="2116"/>
      <c r="P33" s="110" t="s">
        <v>151</v>
      </c>
      <c r="Q33" s="110" t="s">
        <v>1490</v>
      </c>
      <c r="X33" s="1526" t="s">
        <v>1486</v>
      </c>
      <c r="Y33" s="108" t="str">
        <f>IF(Y16="","",Y16)</f>
        <v/>
      </c>
      <c r="Z33" s="1522" t="s">
        <v>205</v>
      </c>
    </row>
    <row r="34" spans="1:29" ht="21" customHeight="1" x14ac:dyDescent="0.2">
      <c r="A34" s="2088"/>
      <c r="B34" s="2089"/>
      <c r="C34" s="1511" t="s">
        <v>1491</v>
      </c>
      <c r="D34" s="1515"/>
      <c r="E34" s="2065"/>
      <c r="F34" s="2065"/>
      <c r="G34" s="2065"/>
      <c r="H34" s="2065"/>
      <c r="I34" s="2065"/>
      <c r="J34" s="2065"/>
      <c r="K34" s="2065"/>
      <c r="L34" s="2065"/>
      <c r="M34" s="2065"/>
      <c r="N34" s="2065"/>
      <c r="O34" s="2065"/>
      <c r="P34" s="2065"/>
      <c r="Q34" s="2065"/>
      <c r="R34" s="2065"/>
      <c r="S34" s="2065"/>
      <c r="T34" s="2065"/>
      <c r="U34" s="2065"/>
      <c r="V34" s="2065"/>
      <c r="W34" s="2065"/>
      <c r="X34" s="2065"/>
      <c r="Y34" s="2065"/>
      <c r="Z34" s="2107"/>
    </row>
    <row r="35" spans="1:29" ht="21" customHeight="1" x14ac:dyDescent="0.2">
      <c r="A35" s="2086" t="s">
        <v>1476</v>
      </c>
      <c r="B35" s="2087"/>
      <c r="C35" s="1516" t="s">
        <v>1477</v>
      </c>
      <c r="D35" s="1517"/>
      <c r="E35" s="1517"/>
      <c r="F35" s="1517"/>
      <c r="G35" s="1517"/>
      <c r="H35" s="1517"/>
      <c r="I35" s="1517"/>
      <c r="J35" s="2068" t="str">
        <f>IF('交-別添1-2（建築士による適合確認）'!J35:N35="","",'交-別添1-2（建築士による適合確認）'!J35:N35)</f>
        <v/>
      </c>
      <c r="K35" s="2068"/>
      <c r="L35" s="2068"/>
      <c r="M35" s="2068"/>
      <c r="N35" s="2068"/>
      <c r="O35" s="1517" t="s">
        <v>1478</v>
      </c>
      <c r="Q35" s="1519"/>
      <c r="R35" s="2066" t="str">
        <f>IF('交-別添1-2（建築士による適合確認）'!R35:W35="","",'交-別添1-2（建築士による適合確認）'!R35:W35)</f>
        <v/>
      </c>
      <c r="S35" s="2066"/>
      <c r="T35" s="2066"/>
      <c r="U35" s="2066"/>
      <c r="V35" s="2066"/>
      <c r="W35" s="2066"/>
      <c r="X35" s="1517" t="s">
        <v>1479</v>
      </c>
      <c r="Y35" s="1514" t="str">
        <f>IF('交-別添1-2（建築士による適合確認）'!Y35="","",'交-別添1-2（建築士による適合確認）'!Y35)</f>
        <v/>
      </c>
      <c r="Z35" s="1520" t="s">
        <v>205</v>
      </c>
    </row>
    <row r="36" spans="1:29" ht="21" customHeight="1" x14ac:dyDescent="0.2">
      <c r="A36" s="2103"/>
      <c r="B36" s="2104"/>
      <c r="C36" s="1521" t="s">
        <v>1480</v>
      </c>
      <c r="D36" s="103"/>
      <c r="E36" s="103"/>
      <c r="F36" s="103"/>
      <c r="G36" s="103"/>
      <c r="H36" s="2071" t="str">
        <f>IF('交-別添1-2（建築士による適合確認）'!H36:Z36="","",'交-別添1-2（建築士による適合確認）'!H36:Z36)</f>
        <v/>
      </c>
      <c r="I36" s="2071"/>
      <c r="J36" s="2071"/>
      <c r="K36" s="2071"/>
      <c r="L36" s="2071"/>
      <c r="M36" s="2071"/>
      <c r="N36" s="2071"/>
      <c r="O36" s="2071"/>
      <c r="P36" s="2071"/>
      <c r="Q36" s="2071"/>
      <c r="R36" s="2071"/>
      <c r="S36" s="2071"/>
      <c r="T36" s="2071"/>
      <c r="U36" s="2071"/>
      <c r="V36" s="2071"/>
      <c r="W36" s="2071"/>
      <c r="X36" s="2071"/>
      <c r="Y36" s="2071"/>
      <c r="Z36" s="2072"/>
    </row>
    <row r="37" spans="1:29" ht="21" customHeight="1" x14ac:dyDescent="0.2">
      <c r="A37" s="2088"/>
      <c r="B37" s="2089"/>
      <c r="C37" s="1511" t="s">
        <v>424</v>
      </c>
      <c r="D37" s="1515"/>
      <c r="E37" s="2065" t="str">
        <f>IF('交-別添1-2（建築士による適合確認）'!E37:Z37="","",'交-別添1-2（建築士による適合確認）'!E37:Z37)</f>
        <v/>
      </c>
      <c r="F37" s="2065"/>
      <c r="G37" s="2065"/>
      <c r="H37" s="2065"/>
      <c r="I37" s="2065"/>
      <c r="J37" s="2065"/>
      <c r="K37" s="2065"/>
      <c r="L37" s="2065"/>
      <c r="M37" s="2065"/>
      <c r="N37" s="2065"/>
      <c r="O37" s="2065"/>
      <c r="P37" s="2065"/>
      <c r="Q37" s="2065"/>
      <c r="R37" s="2065"/>
      <c r="S37" s="2065"/>
      <c r="T37" s="2065"/>
      <c r="U37" s="2065"/>
      <c r="V37" s="2065"/>
      <c r="W37" s="2065"/>
      <c r="X37" s="2065"/>
      <c r="Y37" s="2065"/>
      <c r="Z37" s="2107"/>
    </row>
    <row r="38" spans="1:29" ht="21" customHeight="1" x14ac:dyDescent="0.2">
      <c r="A38" s="1542" t="s">
        <v>1471</v>
      </c>
      <c r="B38" s="1514"/>
      <c r="C38" s="1510"/>
      <c r="D38" s="1514"/>
      <c r="E38" s="1518"/>
      <c r="F38" s="1518"/>
      <c r="G38" s="1518"/>
      <c r="H38" s="1518"/>
      <c r="I38" s="1518"/>
      <c r="J38" s="1518"/>
      <c r="K38" s="1518"/>
      <c r="L38" s="1518"/>
      <c r="M38" s="1518"/>
      <c r="N38" s="1518"/>
      <c r="O38" s="1518"/>
      <c r="P38" s="1518"/>
      <c r="Q38" s="1518"/>
      <c r="R38" s="1518"/>
      <c r="S38" s="1518"/>
      <c r="T38" s="1518"/>
      <c r="U38" s="1518"/>
      <c r="V38" s="1518"/>
      <c r="W38" s="1518"/>
      <c r="X38" s="1518"/>
      <c r="Y38" s="1518"/>
      <c r="Z38" s="1518"/>
    </row>
    <row r="39" spans="1:29" s="1540" customFormat="1" ht="18" customHeight="1" x14ac:dyDescent="0.2">
      <c r="A39" s="3697" t="s">
        <v>1502</v>
      </c>
      <c r="B39" s="3697"/>
      <c r="C39" s="3697"/>
      <c r="D39" s="3697"/>
      <c r="E39" s="3697"/>
      <c r="F39" s="3697"/>
      <c r="G39" s="3697"/>
      <c r="H39" s="3697"/>
      <c r="I39" s="3697"/>
      <c r="J39" s="3697"/>
      <c r="K39" s="3697"/>
      <c r="L39" s="3697"/>
      <c r="M39" s="3697"/>
      <c r="N39" s="3697"/>
      <c r="O39" s="3697"/>
      <c r="P39" s="3697"/>
      <c r="Q39" s="3697"/>
      <c r="R39" s="3697"/>
      <c r="S39" s="3697"/>
      <c r="T39" s="3697"/>
      <c r="U39" s="3697"/>
      <c r="V39" s="3697"/>
      <c r="W39" s="3697"/>
      <c r="X39" s="3697"/>
      <c r="Y39" s="3697"/>
      <c r="Z39" s="3697"/>
      <c r="AA39" s="1539"/>
      <c r="AB39" s="1539"/>
      <c r="AC39" s="1539"/>
    </row>
    <row r="40" spans="1:29" s="1541" customFormat="1" ht="21" customHeight="1" x14ac:dyDescent="0.2">
      <c r="A40" s="3698" t="s">
        <v>1503</v>
      </c>
      <c r="B40" s="3698"/>
      <c r="C40" s="3698"/>
      <c r="D40" s="3698"/>
      <c r="E40" s="3698"/>
      <c r="F40" s="3698"/>
      <c r="G40" s="3698"/>
      <c r="H40" s="3698"/>
      <c r="I40" s="3698"/>
      <c r="J40" s="3698"/>
      <c r="K40" s="3698"/>
      <c r="L40" s="3698"/>
      <c r="M40" s="3698"/>
      <c r="N40" s="3698"/>
      <c r="O40" s="3698"/>
      <c r="P40" s="3698"/>
      <c r="Q40" s="3698"/>
      <c r="R40" s="3698"/>
      <c r="S40" s="3698"/>
      <c r="T40" s="3698"/>
      <c r="U40" s="3698"/>
      <c r="V40" s="3698"/>
      <c r="W40" s="3698"/>
      <c r="X40" s="3698"/>
      <c r="Y40" s="3698"/>
      <c r="Z40" s="3698"/>
    </row>
    <row r="41" spans="1:29" ht="21" customHeight="1" x14ac:dyDescent="0.2">
      <c r="B41" s="1507"/>
      <c r="C41" s="1507"/>
      <c r="D41" s="1507"/>
      <c r="E41" s="1507"/>
      <c r="F41" s="1507"/>
      <c r="G41" s="1507"/>
      <c r="H41" s="1507"/>
      <c r="I41" s="1507"/>
      <c r="J41" s="1507"/>
      <c r="K41" s="1507"/>
      <c r="L41" s="1507"/>
      <c r="M41" s="1507"/>
      <c r="N41" s="1507"/>
      <c r="O41" s="1507"/>
      <c r="P41" s="1509"/>
      <c r="Q41" s="1509"/>
      <c r="R41" s="1509"/>
      <c r="S41" s="1509"/>
      <c r="T41" s="1509"/>
      <c r="U41" s="1509"/>
      <c r="V41" s="1509"/>
      <c r="W41" s="1509"/>
      <c r="X41" s="1509"/>
      <c r="Y41" s="1509"/>
      <c r="Z41" s="1509"/>
    </row>
    <row r="42" spans="1:29" s="1055" customFormat="1" ht="18" customHeight="1" x14ac:dyDescent="0.2">
      <c r="A42" s="109" t="s">
        <v>1528</v>
      </c>
      <c r="B42" s="109"/>
      <c r="C42" s="109"/>
      <c r="D42" s="109"/>
      <c r="E42" s="109"/>
      <c r="F42" s="109"/>
      <c r="G42" s="109"/>
      <c r="H42" s="109"/>
      <c r="I42" s="109"/>
      <c r="J42" s="109"/>
      <c r="K42" s="109"/>
      <c r="L42" s="109"/>
      <c r="M42" s="109"/>
      <c r="N42" s="109"/>
      <c r="O42" s="109"/>
      <c r="P42" s="109"/>
      <c r="Q42" s="109"/>
      <c r="R42" s="110"/>
      <c r="S42" s="110"/>
      <c r="T42" s="110"/>
      <c r="U42" s="110"/>
      <c r="V42" s="110"/>
      <c r="W42" s="110"/>
    </row>
    <row r="43" spans="1:29" s="1055" customFormat="1" ht="15" customHeight="1" x14ac:dyDescent="0.2">
      <c r="A43" s="2073" t="s">
        <v>1335</v>
      </c>
      <c r="B43" s="2074"/>
      <c r="C43" s="2074"/>
      <c r="D43" s="2074"/>
      <c r="E43" s="2074"/>
      <c r="F43" s="2074"/>
      <c r="G43" s="2074"/>
      <c r="H43" s="2074"/>
      <c r="I43" s="2074"/>
      <c r="J43" s="2074"/>
      <c r="K43" s="2074"/>
      <c r="L43" s="2074"/>
      <c r="M43" s="2074"/>
      <c r="N43" s="2074"/>
      <c r="O43" s="2074"/>
      <c r="P43" s="2074"/>
      <c r="Q43" s="2074"/>
      <c r="R43" s="2075"/>
      <c r="S43" s="2058" t="s">
        <v>1513</v>
      </c>
      <c r="T43" s="2060"/>
      <c r="U43" s="2060"/>
      <c r="V43" s="2060"/>
      <c r="W43" s="2060"/>
      <c r="X43" s="2059"/>
      <c r="Y43" s="3543" t="s">
        <v>1514</v>
      </c>
      <c r="Z43" s="3543"/>
    </row>
    <row r="44" spans="1:29" s="1055" customFormat="1" ht="21" customHeight="1" x14ac:dyDescent="0.2">
      <c r="A44" s="2076"/>
      <c r="B44" s="2077"/>
      <c r="C44" s="2077"/>
      <c r="D44" s="2077"/>
      <c r="E44" s="2077"/>
      <c r="F44" s="2077"/>
      <c r="G44" s="2077"/>
      <c r="H44" s="2077"/>
      <c r="I44" s="2077"/>
      <c r="J44" s="2077"/>
      <c r="K44" s="2077"/>
      <c r="L44" s="2077"/>
      <c r="M44" s="2077"/>
      <c r="N44" s="2077"/>
      <c r="O44" s="2077"/>
      <c r="P44" s="2077"/>
      <c r="Q44" s="2077"/>
      <c r="R44" s="2078"/>
      <c r="S44" s="3694">
        <f>'交-別添1-2（建築士による適合確認）'!Y45</f>
        <v>0</v>
      </c>
      <c r="T44" s="3695"/>
      <c r="U44" s="3695"/>
      <c r="V44" s="3695"/>
      <c r="W44" s="3695"/>
      <c r="X44" s="1525" t="s">
        <v>601</v>
      </c>
      <c r="Y44" s="1547">
        <v>8.1</v>
      </c>
      <c r="Z44" s="1326" t="s">
        <v>601</v>
      </c>
    </row>
    <row r="45" spans="1:29" s="1055" customFormat="1" ht="15" customHeight="1" x14ac:dyDescent="0.2">
      <c r="A45" s="2073" t="s">
        <v>1336</v>
      </c>
      <c r="B45" s="2074"/>
      <c r="C45" s="2074"/>
      <c r="D45" s="2074"/>
      <c r="E45" s="2074"/>
      <c r="F45" s="2074"/>
      <c r="G45" s="2074"/>
      <c r="H45" s="2074"/>
      <c r="I45" s="2074"/>
      <c r="J45" s="2074"/>
      <c r="K45" s="2074"/>
      <c r="L45" s="2074"/>
      <c r="M45" s="2074"/>
      <c r="N45" s="2074"/>
      <c r="O45" s="2074"/>
      <c r="P45" s="2074"/>
      <c r="Q45" s="2074"/>
      <c r="R45" s="2075"/>
      <c r="S45" s="2058" t="s">
        <v>1513</v>
      </c>
      <c r="T45" s="2060"/>
      <c r="U45" s="2060"/>
      <c r="V45" s="2060"/>
      <c r="W45" s="2060"/>
      <c r="X45" s="2059"/>
      <c r="Y45" s="3543" t="s">
        <v>1514</v>
      </c>
      <c r="Z45" s="3543"/>
      <c r="AA45" s="1496"/>
    </row>
    <row r="46" spans="1:29" s="1055" customFormat="1" ht="21" customHeight="1" x14ac:dyDescent="0.2">
      <c r="A46" s="2076"/>
      <c r="B46" s="2077"/>
      <c r="C46" s="2077"/>
      <c r="D46" s="2077"/>
      <c r="E46" s="2077"/>
      <c r="F46" s="2077"/>
      <c r="G46" s="2077"/>
      <c r="H46" s="2077"/>
      <c r="I46" s="2077"/>
      <c r="J46" s="2077"/>
      <c r="K46" s="2077"/>
      <c r="L46" s="2077"/>
      <c r="M46" s="2077"/>
      <c r="N46" s="2077"/>
      <c r="O46" s="2077"/>
      <c r="P46" s="2077"/>
      <c r="Q46" s="2077"/>
      <c r="R46" s="2078"/>
      <c r="S46" s="3694">
        <f>'交-別添1-2（建築士による適合確認）'!Y47</f>
        <v>0</v>
      </c>
      <c r="T46" s="3695"/>
      <c r="U46" s="3695"/>
      <c r="V46" s="3695"/>
      <c r="W46" s="3695"/>
      <c r="X46" s="1525" t="s">
        <v>601</v>
      </c>
      <c r="Y46" s="1547">
        <v>36.6</v>
      </c>
      <c r="Z46" s="1326" t="s">
        <v>601</v>
      </c>
    </row>
    <row r="47" spans="1:29" s="1108" customFormat="1" ht="6" customHeight="1" x14ac:dyDescent="0.2">
      <c r="A47" s="244"/>
      <c r="B47" s="244"/>
      <c r="C47" s="244"/>
      <c r="D47" s="103"/>
      <c r="E47" s="103"/>
      <c r="X47" s="1055"/>
      <c r="Y47" s="1055"/>
      <c r="Z47" s="1055"/>
    </row>
    <row r="48" spans="1:29" s="1108" customFormat="1" ht="36" customHeight="1" x14ac:dyDescent="0.2">
      <c r="A48" s="3696" t="s">
        <v>1191</v>
      </c>
      <c r="B48" s="3696"/>
      <c r="C48" s="3696"/>
      <c r="D48" s="3696"/>
      <c r="E48" s="3696"/>
      <c r="F48" s="3696"/>
      <c r="G48" s="3696"/>
      <c r="H48" s="3696"/>
      <c r="I48" s="3696"/>
      <c r="J48" s="3696"/>
      <c r="K48" s="3696"/>
      <c r="L48" s="3696"/>
      <c r="M48" s="3696"/>
      <c r="N48" s="3696"/>
      <c r="O48" s="3696"/>
      <c r="P48" s="3696"/>
      <c r="Q48" s="3696"/>
      <c r="R48" s="3696"/>
      <c r="S48" s="3696"/>
      <c r="T48" s="3696"/>
      <c r="U48" s="3696"/>
      <c r="V48" s="3696"/>
      <c r="W48" s="3696"/>
      <c r="X48" s="3696"/>
      <c r="Y48" s="3543" t="s">
        <v>1472</v>
      </c>
      <c r="Z48" s="3543"/>
    </row>
    <row r="49" spans="1:26" s="1108" customFormat="1" ht="36" customHeight="1" x14ac:dyDescent="0.2">
      <c r="A49" s="3696" t="s">
        <v>1515</v>
      </c>
      <c r="B49" s="3696"/>
      <c r="C49" s="3696"/>
      <c r="D49" s="3696"/>
      <c r="E49" s="3696"/>
      <c r="F49" s="3696"/>
      <c r="G49" s="3696"/>
      <c r="H49" s="3696"/>
      <c r="I49" s="3696"/>
      <c r="J49" s="3696"/>
      <c r="K49" s="3696"/>
      <c r="L49" s="3696"/>
      <c r="M49" s="3696"/>
      <c r="N49" s="3696"/>
      <c r="O49" s="3696"/>
      <c r="P49" s="3696"/>
      <c r="Q49" s="3696"/>
      <c r="R49" s="3696"/>
      <c r="S49" s="3696"/>
      <c r="T49" s="3696"/>
      <c r="U49" s="3696"/>
      <c r="V49" s="3696"/>
      <c r="W49" s="3696"/>
      <c r="X49" s="3696"/>
      <c r="Y49" s="3543" t="s">
        <v>1323</v>
      </c>
      <c r="Z49" s="3543"/>
    </row>
    <row r="50" spans="1:26" s="1108" customFormat="1" ht="15" customHeight="1" x14ac:dyDescent="0.2">
      <c r="A50" s="1492" t="s">
        <v>1519</v>
      </c>
      <c r="B50" s="1546"/>
      <c r="C50" s="1546"/>
      <c r="D50" s="1546"/>
      <c r="E50" s="1546"/>
      <c r="F50" s="1546"/>
      <c r="G50" s="1546"/>
      <c r="H50" s="1546"/>
      <c r="I50" s="1546"/>
      <c r="J50" s="1546"/>
      <c r="K50" s="1546"/>
      <c r="L50" s="1546"/>
      <c r="M50" s="1546"/>
      <c r="N50" s="1546"/>
      <c r="O50" s="1546"/>
      <c r="P50" s="1546"/>
      <c r="Q50" s="1546"/>
      <c r="R50" s="1546"/>
      <c r="S50" s="1546"/>
      <c r="T50" s="1546"/>
      <c r="U50" s="1546"/>
      <c r="V50" s="1544"/>
      <c r="W50" s="1544"/>
    </row>
    <row r="51" spans="1:26" s="1108" customFormat="1" ht="15" customHeight="1" x14ac:dyDescent="0.2">
      <c r="A51" s="1492" t="s">
        <v>1520</v>
      </c>
      <c r="B51" s="1546"/>
      <c r="C51" s="1546"/>
      <c r="D51" s="1546"/>
      <c r="E51" s="1546"/>
      <c r="F51" s="1546"/>
      <c r="G51" s="1546"/>
      <c r="H51" s="1546"/>
      <c r="I51" s="1546"/>
      <c r="J51" s="1546"/>
      <c r="K51" s="1546"/>
      <c r="L51" s="1546"/>
      <c r="M51" s="1546"/>
      <c r="N51" s="1546"/>
      <c r="O51" s="1546"/>
      <c r="P51" s="1546"/>
      <c r="Q51" s="1546"/>
      <c r="R51" s="1546"/>
      <c r="S51" s="1546"/>
      <c r="T51" s="1546"/>
      <c r="U51" s="1546"/>
      <c r="V51" s="1544"/>
      <c r="W51" s="1544"/>
    </row>
    <row r="52" spans="1:26" s="1108" customFormat="1" ht="21" customHeight="1" x14ac:dyDescent="0.2">
      <c r="A52" s="1492"/>
      <c r="B52" s="1546"/>
      <c r="C52" s="1546"/>
      <c r="D52" s="1546"/>
      <c r="E52" s="1546"/>
      <c r="F52" s="1546"/>
      <c r="G52" s="1546"/>
      <c r="H52" s="1546"/>
      <c r="I52" s="1546"/>
      <c r="J52" s="1546"/>
      <c r="K52" s="1546"/>
      <c r="L52" s="1546"/>
      <c r="M52" s="1546"/>
      <c r="N52" s="1546"/>
      <c r="O52" s="1546"/>
      <c r="P52" s="1546"/>
      <c r="Q52" s="1546"/>
      <c r="R52" s="1546"/>
      <c r="S52" s="1546"/>
      <c r="T52" s="1546"/>
      <c r="U52" s="1546"/>
      <c r="V52" s="1544"/>
      <c r="W52" s="1544"/>
    </row>
    <row r="53" spans="1:26" s="1055" customFormat="1" ht="21" customHeight="1" x14ac:dyDescent="0.2">
      <c r="A53" s="112" t="s">
        <v>1518</v>
      </c>
      <c r="B53" s="1495"/>
      <c r="C53" s="1495"/>
      <c r="D53" s="1495"/>
      <c r="E53" s="1495"/>
      <c r="F53" s="1495"/>
      <c r="G53" s="1495"/>
      <c r="H53" s="1495"/>
      <c r="I53" s="1495"/>
      <c r="J53" s="1495"/>
      <c r="K53" s="1495"/>
      <c r="L53" s="1495"/>
      <c r="M53" s="1495"/>
      <c r="N53" s="1495"/>
      <c r="O53" s="1495"/>
      <c r="P53" s="1495"/>
      <c r="Q53" s="1495"/>
      <c r="R53" s="1495"/>
      <c r="S53" s="1495"/>
      <c r="T53" s="1495"/>
      <c r="U53" s="1495"/>
      <c r="V53" s="1495"/>
      <c r="W53" s="1495"/>
    </row>
    <row r="54" spans="1:26" s="1055" customFormat="1" ht="34" customHeight="1" x14ac:dyDescent="0.2">
      <c r="A54" s="3521" t="s">
        <v>1516</v>
      </c>
      <c r="B54" s="3522"/>
      <c r="C54" s="3522"/>
      <c r="D54" s="3522"/>
      <c r="E54" s="3522"/>
      <c r="F54" s="3522"/>
      <c r="G54" s="3522"/>
      <c r="H54" s="3522"/>
      <c r="I54" s="3522"/>
      <c r="J54" s="3522"/>
      <c r="K54" s="3522"/>
      <c r="L54" s="3522"/>
      <c r="M54" s="3522"/>
      <c r="N54" s="3522"/>
      <c r="O54" s="3522"/>
      <c r="P54" s="3522"/>
      <c r="Q54" s="3522"/>
      <c r="R54" s="3522"/>
      <c r="S54" s="3522"/>
      <c r="T54" s="3522"/>
      <c r="U54" s="3522"/>
      <c r="V54" s="3522"/>
      <c r="W54" s="3522"/>
      <c r="X54" s="3522"/>
      <c r="Y54" s="3522"/>
      <c r="Z54" s="3523"/>
    </row>
    <row r="55" spans="1:26" s="1055" customFormat="1" ht="63" customHeight="1" x14ac:dyDescent="0.2">
      <c r="A55" s="3521"/>
      <c r="B55" s="3522"/>
      <c r="C55" s="3522"/>
      <c r="D55" s="3522"/>
      <c r="E55" s="3522"/>
      <c r="F55" s="3522"/>
      <c r="G55" s="3522"/>
      <c r="H55" s="3522"/>
      <c r="I55" s="3522"/>
      <c r="J55" s="3522"/>
      <c r="K55" s="3522"/>
      <c r="L55" s="3522"/>
      <c r="M55" s="3522"/>
      <c r="N55" s="3522"/>
      <c r="O55" s="3522"/>
      <c r="P55" s="3522"/>
      <c r="Q55" s="3522"/>
      <c r="R55" s="3522"/>
      <c r="S55" s="3522"/>
      <c r="T55" s="3522"/>
      <c r="U55" s="3522"/>
      <c r="V55" s="3522"/>
      <c r="W55" s="3522"/>
      <c r="X55" s="3522"/>
      <c r="Y55" s="3522"/>
      <c r="Z55" s="3523"/>
    </row>
    <row r="56" spans="1:26" s="1055" customFormat="1" ht="63" customHeight="1" x14ac:dyDescent="0.2">
      <c r="A56" s="3691"/>
      <c r="B56" s="3692"/>
      <c r="C56" s="3692"/>
      <c r="D56" s="3692"/>
      <c r="E56" s="3692"/>
      <c r="F56" s="3692"/>
      <c r="G56" s="3692"/>
      <c r="H56" s="3692"/>
      <c r="I56" s="3692"/>
      <c r="J56" s="3692"/>
      <c r="K56" s="3692"/>
      <c r="L56" s="3692"/>
      <c r="M56" s="3692"/>
      <c r="N56" s="3692"/>
      <c r="O56" s="3692"/>
      <c r="P56" s="3692"/>
      <c r="Q56" s="3692"/>
      <c r="R56" s="3692"/>
      <c r="S56" s="3692"/>
      <c r="T56" s="3692"/>
      <c r="U56" s="3692"/>
      <c r="V56" s="3692"/>
      <c r="W56" s="3692"/>
      <c r="X56" s="3692"/>
      <c r="Y56" s="3692"/>
      <c r="Z56" s="3693"/>
    </row>
    <row r="57" spans="1:26" s="1055" customFormat="1" ht="63" customHeight="1" x14ac:dyDescent="0.2">
      <c r="A57" s="3691"/>
      <c r="B57" s="3692"/>
      <c r="C57" s="3692"/>
      <c r="D57" s="3692"/>
      <c r="E57" s="3692"/>
      <c r="F57" s="3692"/>
      <c r="G57" s="3692"/>
      <c r="H57" s="3692"/>
      <c r="I57" s="3692"/>
      <c r="J57" s="3692"/>
      <c r="K57" s="3692"/>
      <c r="L57" s="3692"/>
      <c r="M57" s="3692"/>
      <c r="N57" s="3692"/>
      <c r="O57" s="3692"/>
      <c r="P57" s="3692"/>
      <c r="Q57" s="3692"/>
      <c r="R57" s="3692"/>
      <c r="S57" s="3692"/>
      <c r="T57" s="3692"/>
      <c r="U57" s="3692"/>
      <c r="V57" s="3692"/>
      <c r="W57" s="3692"/>
      <c r="X57" s="3692"/>
      <c r="Y57" s="3692"/>
      <c r="Z57" s="3693"/>
    </row>
    <row r="58" spans="1:26" s="1055" customFormat="1" ht="21" customHeight="1" x14ac:dyDescent="0.2">
      <c r="A58" s="1549"/>
      <c r="B58" s="1549"/>
      <c r="C58" s="1549"/>
      <c r="D58" s="1549"/>
      <c r="E58" s="1549"/>
      <c r="F58" s="1549"/>
      <c r="G58" s="1549"/>
      <c r="H58" s="1549"/>
      <c r="I58" s="1549"/>
      <c r="J58" s="1549"/>
      <c r="K58" s="1549"/>
      <c r="L58" s="1549"/>
      <c r="M58" s="1549"/>
      <c r="N58" s="1549"/>
      <c r="O58" s="1549"/>
      <c r="P58" s="1549"/>
      <c r="Q58" s="1549"/>
      <c r="R58" s="1549"/>
      <c r="S58" s="1549"/>
      <c r="T58" s="1549"/>
      <c r="U58" s="1549"/>
      <c r="V58" s="1549"/>
      <c r="W58" s="1549"/>
      <c r="X58" s="1549"/>
      <c r="Y58" s="1549"/>
      <c r="Z58" s="1549"/>
    </row>
  </sheetData>
  <mergeCells count="66">
    <mergeCell ref="A39:Z39"/>
    <mergeCell ref="A40:Z40"/>
    <mergeCell ref="E34:Z34"/>
    <mergeCell ref="A35:B37"/>
    <mergeCell ref="J35:N35"/>
    <mergeCell ref="R35:W35"/>
    <mergeCell ref="H36:Z36"/>
    <mergeCell ref="E37:Z37"/>
    <mergeCell ref="A30:B34"/>
    <mergeCell ref="D30:E30"/>
    <mergeCell ref="G30:H30"/>
    <mergeCell ref="D33:E33"/>
    <mergeCell ref="J30:K30"/>
    <mergeCell ref="Q30:V30"/>
    <mergeCell ref="C31:G31"/>
    <mergeCell ref="H31:Z31"/>
    <mergeCell ref="A57:Z57"/>
    <mergeCell ref="S43:X43"/>
    <mergeCell ref="S44:W44"/>
    <mergeCell ref="S46:W46"/>
    <mergeCell ref="S45:X45"/>
    <mergeCell ref="A43:R44"/>
    <mergeCell ref="A45:R46"/>
    <mergeCell ref="Y43:Z43"/>
    <mergeCell ref="Y45:Z45"/>
    <mergeCell ref="A54:Z54"/>
    <mergeCell ref="A55:Z55"/>
    <mergeCell ref="A56:Z56"/>
    <mergeCell ref="Y48:Z48"/>
    <mergeCell ref="Y49:Z49"/>
    <mergeCell ref="A48:X48"/>
    <mergeCell ref="A49:X49"/>
    <mergeCell ref="C32:G32"/>
    <mergeCell ref="H32:Z32"/>
    <mergeCell ref="M33:O33"/>
    <mergeCell ref="A26:B27"/>
    <mergeCell ref="C26:I26"/>
    <mergeCell ref="J26:Z26"/>
    <mergeCell ref="E27:S27"/>
    <mergeCell ref="X27:Z27"/>
    <mergeCell ref="A28:B29"/>
    <mergeCell ref="C28:I28"/>
    <mergeCell ref="J28:Z28"/>
    <mergeCell ref="E29:S29"/>
    <mergeCell ref="X29:Z29"/>
    <mergeCell ref="A20:B20"/>
    <mergeCell ref="C20:Z20"/>
    <mergeCell ref="A21:B21"/>
    <mergeCell ref="C21:Z21"/>
    <mergeCell ref="A24:B25"/>
    <mergeCell ref="C24:I24"/>
    <mergeCell ref="J24:Z24"/>
    <mergeCell ref="E25:S25"/>
    <mergeCell ref="X25:Z25"/>
    <mergeCell ref="A4:Z4"/>
    <mergeCell ref="A8:Z8"/>
    <mergeCell ref="N12:O12"/>
    <mergeCell ref="S12:U12"/>
    <mergeCell ref="T13:W13"/>
    <mergeCell ref="A19:B19"/>
    <mergeCell ref="C19:Z19"/>
    <mergeCell ref="S14:Z14"/>
    <mergeCell ref="A5:Z5"/>
    <mergeCell ref="S15:Z15"/>
    <mergeCell ref="J16:K16"/>
    <mergeCell ref="Q16:S16"/>
  </mergeCells>
  <phoneticPr fontId="2"/>
  <dataValidations count="2">
    <dataValidation type="list" allowBlank="1" showInputMessage="1" showErrorMessage="1" sqref="J16:K16 S12" xr:uid="{04505652-1611-497C-863E-0730B1F65F63}">
      <formula1>"一級,二級"</formula1>
    </dataValidation>
    <dataValidation type="list" allowBlank="1" showInputMessage="1" showErrorMessage="1" sqref="V50:V52 Y48:Y49" xr:uid="{ECB95D0C-7AEA-4A0A-AE72-2A7DD48349A2}">
      <formula1>"有,無"</formula1>
    </dataValidation>
  </dataValidations>
  <pageMargins left="0.98425196850393704" right="0.59055118110236227" top="0.59055118110236227" bottom="0.59055118110236227" header="0" footer="0"/>
  <pageSetup paperSize="9" scale="85" fitToHeight="0" orientation="portrait" r:id="rId1"/>
  <rowBreaks count="1" manualBreakCount="1">
    <brk id="41" max="25"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FFFF"/>
  </sheetPr>
  <dimension ref="A1:L28"/>
  <sheetViews>
    <sheetView showGridLines="0" view="pageBreakPreview" zoomScaleNormal="100" zoomScaleSheetLayoutView="100" workbookViewId="0"/>
  </sheetViews>
  <sheetFormatPr defaultColWidth="9.59765625" defaultRowHeight="13" x14ac:dyDescent="0.2"/>
  <cols>
    <col min="1" max="1" width="9" style="1108" customWidth="1"/>
    <col min="2" max="12" width="7.59765625" style="1108" customWidth="1"/>
    <col min="13" max="16384" width="9.59765625" style="1108"/>
  </cols>
  <sheetData>
    <row r="1" spans="1:12" ht="15" customHeight="1" x14ac:dyDescent="0.2">
      <c r="A1" s="109" t="s">
        <v>1533</v>
      </c>
      <c r="B1" s="103"/>
      <c r="C1" s="103"/>
      <c r="D1" s="103"/>
      <c r="E1" s="103"/>
      <c r="F1" s="103"/>
      <c r="G1" s="103"/>
      <c r="H1" s="103"/>
      <c r="I1" s="103"/>
      <c r="J1" s="103"/>
      <c r="K1" s="103"/>
      <c r="L1" s="245"/>
    </row>
    <row r="2" spans="1:12" ht="15" customHeight="1" x14ac:dyDescent="0.2">
      <c r="B2" s="103"/>
      <c r="C2" s="103"/>
      <c r="D2" s="103"/>
      <c r="E2" s="103"/>
      <c r="F2" s="103"/>
      <c r="G2" s="103"/>
      <c r="H2" s="103"/>
      <c r="I2" s="103"/>
      <c r="J2" s="103"/>
      <c r="K2" s="103"/>
      <c r="L2" s="103"/>
    </row>
    <row r="3" spans="1:12" ht="42" customHeight="1" x14ac:dyDescent="0.2">
      <c r="A3" s="3704" t="s">
        <v>1192</v>
      </c>
      <c r="B3" s="3704"/>
      <c r="C3" s="3704"/>
      <c r="D3" s="3704"/>
      <c r="E3" s="3704"/>
      <c r="F3" s="3704"/>
      <c r="G3" s="3704"/>
      <c r="H3" s="3704"/>
      <c r="I3" s="3704"/>
      <c r="J3" s="3705" t="s">
        <v>1323</v>
      </c>
      <c r="K3" s="3705"/>
      <c r="L3" s="3705"/>
    </row>
    <row r="4" spans="1:12" ht="45" customHeight="1" x14ac:dyDescent="0.2">
      <c r="A4" s="1040"/>
      <c r="B4" s="103"/>
      <c r="C4" s="103"/>
      <c r="D4" s="103"/>
      <c r="E4" s="103"/>
      <c r="F4" s="103"/>
      <c r="G4" s="103"/>
      <c r="H4" s="103"/>
      <c r="I4" s="103"/>
      <c r="J4" s="103"/>
      <c r="K4" s="103"/>
      <c r="L4" s="103"/>
    </row>
    <row r="5" spans="1:12" ht="18" customHeight="1" x14ac:dyDescent="0.2">
      <c r="A5" s="244" t="s">
        <v>1193</v>
      </c>
      <c r="B5" s="103"/>
      <c r="C5" s="103"/>
      <c r="D5" s="103"/>
      <c r="E5" s="103"/>
      <c r="F5" s="103"/>
      <c r="G5" s="103"/>
      <c r="H5" s="103"/>
      <c r="I5" s="103"/>
      <c r="J5" s="103"/>
      <c r="K5" s="103"/>
      <c r="L5" s="103"/>
    </row>
    <row r="6" spans="1:12" ht="34.5" customHeight="1" x14ac:dyDescent="0.2">
      <c r="A6" s="3706" t="s">
        <v>222</v>
      </c>
      <c r="B6" s="3707"/>
      <c r="C6" s="3707"/>
      <c r="D6" s="3707"/>
      <c r="E6" s="3707"/>
      <c r="F6" s="3707"/>
      <c r="G6" s="3707"/>
      <c r="H6" s="3707"/>
      <c r="I6" s="3707"/>
      <c r="J6" s="3707"/>
      <c r="K6" s="3707"/>
      <c r="L6" s="3708"/>
    </row>
    <row r="7" spans="1:12" ht="63" customHeight="1" x14ac:dyDescent="0.2">
      <c r="A7" s="3709"/>
      <c r="B7" s="3710"/>
      <c r="C7" s="3710"/>
      <c r="D7" s="3710"/>
      <c r="E7" s="3710"/>
      <c r="F7" s="3710"/>
      <c r="G7" s="3710"/>
      <c r="H7" s="3710"/>
      <c r="I7" s="3710"/>
      <c r="J7" s="3710"/>
      <c r="K7" s="3710"/>
      <c r="L7" s="3711"/>
    </row>
    <row r="8" spans="1:12" ht="63" customHeight="1" x14ac:dyDescent="0.2">
      <c r="A8" s="3709"/>
      <c r="B8" s="3710"/>
      <c r="C8" s="3710"/>
      <c r="D8" s="3710"/>
      <c r="E8" s="3710"/>
      <c r="F8" s="3710"/>
      <c r="G8" s="3710"/>
      <c r="H8" s="3710"/>
      <c r="I8" s="3710"/>
      <c r="J8" s="3710"/>
      <c r="K8" s="3710"/>
      <c r="L8" s="3711"/>
    </row>
    <row r="9" spans="1:12" ht="45" customHeight="1" x14ac:dyDescent="0.2">
      <c r="A9" s="1040"/>
      <c r="B9" s="103"/>
      <c r="C9" s="103"/>
      <c r="D9" s="103"/>
      <c r="E9" s="103"/>
      <c r="F9" s="103"/>
      <c r="G9" s="103"/>
      <c r="H9" s="103"/>
      <c r="I9" s="103"/>
      <c r="J9" s="103"/>
      <c r="K9" s="103"/>
      <c r="L9" s="103"/>
    </row>
    <row r="10" spans="1:12" ht="18" customHeight="1" thickBot="1" x14ac:dyDescent="0.25">
      <c r="A10" s="1381" t="s">
        <v>1527</v>
      </c>
      <c r="B10" s="103"/>
      <c r="C10" s="103"/>
      <c r="D10" s="103"/>
      <c r="E10" s="103"/>
      <c r="F10" s="103"/>
      <c r="G10" s="103"/>
      <c r="H10" s="103"/>
      <c r="I10" s="103"/>
      <c r="J10" s="103"/>
      <c r="K10" s="103"/>
      <c r="L10" s="103"/>
    </row>
    <row r="11" spans="1:12" s="1336" customFormat="1" ht="21" customHeight="1" thickBot="1" x14ac:dyDescent="0.25">
      <c r="A11" s="1041" t="s">
        <v>223</v>
      </c>
      <c r="B11" s="3703" t="s">
        <v>1194</v>
      </c>
      <c r="C11" s="3703"/>
      <c r="D11" s="3703" t="s">
        <v>1195</v>
      </c>
      <c r="E11" s="3703"/>
      <c r="F11" s="3703"/>
      <c r="G11" s="3703"/>
      <c r="H11" s="3703" t="s">
        <v>1196</v>
      </c>
      <c r="I11" s="3703"/>
      <c r="J11" s="3703"/>
      <c r="K11" s="3703"/>
      <c r="L11" s="3703"/>
    </row>
    <row r="12" spans="1:12" s="1336" customFormat="1" ht="21" customHeight="1" x14ac:dyDescent="0.2">
      <c r="A12" s="1042" t="s">
        <v>1197</v>
      </c>
      <c r="B12" s="1043">
        <v>1</v>
      </c>
      <c r="C12" s="1044">
        <v>2</v>
      </c>
      <c r="D12" s="1043">
        <v>1</v>
      </c>
      <c r="E12" s="1045">
        <v>2</v>
      </c>
      <c r="F12" s="1045">
        <v>3</v>
      </c>
      <c r="G12" s="1046">
        <v>4</v>
      </c>
      <c r="H12" s="1043">
        <v>1</v>
      </c>
      <c r="I12" s="1045">
        <v>2</v>
      </c>
      <c r="J12" s="1045">
        <v>3</v>
      </c>
      <c r="K12" s="1045">
        <v>4</v>
      </c>
      <c r="L12" s="1046">
        <v>5</v>
      </c>
    </row>
    <row r="13" spans="1:12" s="1336" customFormat="1" ht="21" customHeight="1" thickBot="1" x14ac:dyDescent="0.25">
      <c r="A13" s="1047" t="s">
        <v>1198</v>
      </c>
      <c r="B13" s="1048" t="s">
        <v>163</v>
      </c>
      <c r="C13" s="1049" t="s">
        <v>163</v>
      </c>
      <c r="D13" s="1048" t="s">
        <v>163</v>
      </c>
      <c r="E13" s="1050" t="s">
        <v>163</v>
      </c>
      <c r="F13" s="1050" t="s">
        <v>163</v>
      </c>
      <c r="G13" s="1051" t="s">
        <v>163</v>
      </c>
      <c r="H13" s="1048" t="s">
        <v>163</v>
      </c>
      <c r="I13" s="1050" t="s">
        <v>163</v>
      </c>
      <c r="J13" s="1050" t="s">
        <v>163</v>
      </c>
      <c r="K13" s="1050" t="s">
        <v>163</v>
      </c>
      <c r="L13" s="1051" t="s">
        <v>163</v>
      </c>
    </row>
    <row r="14" spans="1:12" s="1336" customFormat="1" ht="21" customHeight="1" thickBot="1" x14ac:dyDescent="0.25">
      <c r="A14" s="1052"/>
      <c r="B14" s="106"/>
      <c r="C14" s="106"/>
      <c r="D14" s="106"/>
      <c r="E14" s="106"/>
      <c r="F14" s="106"/>
      <c r="G14" s="106"/>
      <c r="H14" s="106"/>
      <c r="I14" s="106"/>
      <c r="J14" s="106"/>
      <c r="K14" s="106"/>
      <c r="L14" s="106"/>
    </row>
    <row r="15" spans="1:12" s="1336" customFormat="1" ht="21" customHeight="1" thickBot="1" x14ac:dyDescent="0.25">
      <c r="A15" s="1041" t="s">
        <v>223</v>
      </c>
      <c r="B15" s="3699" t="s">
        <v>1199</v>
      </c>
      <c r="C15" s="3699"/>
      <c r="D15" s="3699"/>
      <c r="E15" s="3699"/>
      <c r="F15" s="3699"/>
      <c r="G15" s="3699"/>
      <c r="H15" s="3700"/>
      <c r="I15" s="106"/>
      <c r="J15" s="106"/>
      <c r="K15" s="106"/>
      <c r="L15" s="106"/>
    </row>
    <row r="16" spans="1:12" s="1336" customFormat="1" ht="21" customHeight="1" x14ac:dyDescent="0.2">
      <c r="A16" s="1042" t="s">
        <v>1197</v>
      </c>
      <c r="B16" s="1043">
        <v>1</v>
      </c>
      <c r="C16" s="1045">
        <v>2</v>
      </c>
      <c r="D16" s="1045">
        <v>3</v>
      </c>
      <c r="E16" s="1045">
        <v>4</v>
      </c>
      <c r="F16" s="1045">
        <v>5</v>
      </c>
      <c r="G16" s="1045">
        <v>6</v>
      </c>
      <c r="H16" s="1046">
        <v>7</v>
      </c>
      <c r="I16" s="106"/>
      <c r="J16" s="106"/>
      <c r="K16" s="106"/>
      <c r="L16" s="106"/>
    </row>
    <row r="17" spans="1:12" s="1336" customFormat="1" ht="21" customHeight="1" thickBot="1" x14ac:dyDescent="0.25">
      <c r="A17" s="1047" t="s">
        <v>1198</v>
      </c>
      <c r="B17" s="1048" t="s">
        <v>163</v>
      </c>
      <c r="C17" s="1050" t="s">
        <v>163</v>
      </c>
      <c r="D17" s="1050" t="s">
        <v>163</v>
      </c>
      <c r="E17" s="1050" t="s">
        <v>163</v>
      </c>
      <c r="F17" s="1050" t="s">
        <v>163</v>
      </c>
      <c r="G17" s="1050" t="s">
        <v>163</v>
      </c>
      <c r="H17" s="1051" t="s">
        <v>163</v>
      </c>
      <c r="I17" s="106"/>
      <c r="J17" s="106"/>
      <c r="K17" s="106"/>
      <c r="L17" s="106"/>
    </row>
    <row r="18" spans="1:12" s="1336" customFormat="1" ht="21" customHeight="1" thickBot="1" x14ac:dyDescent="0.25">
      <c r="A18" s="1052"/>
      <c r="B18" s="106"/>
      <c r="C18" s="106"/>
      <c r="D18" s="106"/>
      <c r="E18" s="106"/>
      <c r="F18" s="106"/>
      <c r="G18" s="106"/>
      <c r="H18" s="106"/>
      <c r="I18" s="106"/>
      <c r="J18" s="106"/>
      <c r="K18" s="106"/>
      <c r="L18" s="106"/>
    </row>
    <row r="19" spans="1:12" s="1336" customFormat="1" ht="21" customHeight="1" thickBot="1" x14ac:dyDescent="0.25">
      <c r="A19" s="1041" t="s">
        <v>223</v>
      </c>
      <c r="B19" s="3700" t="s">
        <v>1200</v>
      </c>
      <c r="C19" s="3703"/>
      <c r="D19" s="3703"/>
      <c r="E19" s="3703"/>
      <c r="F19" s="3703"/>
      <c r="G19" s="3703"/>
      <c r="H19" s="3703" t="s">
        <v>1201</v>
      </c>
      <c r="I19" s="3703"/>
      <c r="J19" s="3703"/>
      <c r="K19" s="3703"/>
      <c r="L19" s="1333" t="s">
        <v>1202</v>
      </c>
    </row>
    <row r="20" spans="1:12" s="1336" customFormat="1" ht="21" customHeight="1" x14ac:dyDescent="0.2">
      <c r="A20" s="1042" t="s">
        <v>1197</v>
      </c>
      <c r="B20" s="1043">
        <v>1</v>
      </c>
      <c r="C20" s="1045">
        <v>2</v>
      </c>
      <c r="D20" s="1045">
        <v>3</v>
      </c>
      <c r="E20" s="1045">
        <v>4</v>
      </c>
      <c r="F20" s="1045">
        <v>5</v>
      </c>
      <c r="G20" s="1046">
        <v>6</v>
      </c>
      <c r="H20" s="1043">
        <v>1</v>
      </c>
      <c r="I20" s="1045">
        <v>2</v>
      </c>
      <c r="J20" s="1045">
        <v>3</v>
      </c>
      <c r="K20" s="1046">
        <v>4</v>
      </c>
      <c r="L20" s="1044">
        <v>1</v>
      </c>
    </row>
    <row r="21" spans="1:12" s="1336" customFormat="1" ht="21" customHeight="1" thickBot="1" x14ac:dyDescent="0.25">
      <c r="A21" s="1047" t="s">
        <v>1198</v>
      </c>
      <c r="B21" s="1048" t="s">
        <v>163</v>
      </c>
      <c r="C21" s="1050" t="s">
        <v>163</v>
      </c>
      <c r="D21" s="1050" t="s">
        <v>163</v>
      </c>
      <c r="E21" s="1050" t="s">
        <v>163</v>
      </c>
      <c r="F21" s="1050" t="s">
        <v>163</v>
      </c>
      <c r="G21" s="1051" t="s">
        <v>163</v>
      </c>
      <c r="H21" s="1048" t="s">
        <v>163</v>
      </c>
      <c r="I21" s="1050" t="s">
        <v>163</v>
      </c>
      <c r="J21" s="1050" t="s">
        <v>163</v>
      </c>
      <c r="K21" s="1051" t="s">
        <v>163</v>
      </c>
      <c r="L21" s="1049" t="s">
        <v>163</v>
      </c>
    </row>
    <row r="22" spans="1:12" s="1336" customFormat="1" ht="21" customHeight="1" thickBot="1" x14ac:dyDescent="0.25">
      <c r="A22" s="1052"/>
      <c r="B22" s="106"/>
      <c r="C22" s="106"/>
      <c r="D22" s="106"/>
      <c r="E22" s="106"/>
      <c r="F22" s="106"/>
      <c r="G22" s="106"/>
      <c r="H22" s="106"/>
      <c r="I22" s="106"/>
      <c r="J22" s="106"/>
      <c r="K22" s="106"/>
      <c r="L22" s="106"/>
    </row>
    <row r="23" spans="1:12" s="1336" customFormat="1" ht="21" customHeight="1" thickBot="1" x14ac:dyDescent="0.25">
      <c r="A23" s="1041" t="s">
        <v>223</v>
      </c>
      <c r="B23" s="3699" t="s">
        <v>1203</v>
      </c>
      <c r="C23" s="3699"/>
      <c r="D23" s="3699"/>
      <c r="E23" s="3700"/>
      <c r="F23" s="106"/>
      <c r="G23" s="106"/>
      <c r="H23" s="106"/>
      <c r="I23" s="106"/>
      <c r="J23" s="106"/>
      <c r="K23" s="106"/>
      <c r="L23" s="106"/>
    </row>
    <row r="24" spans="1:12" s="1336" customFormat="1" ht="21" customHeight="1" thickBot="1" x14ac:dyDescent="0.25">
      <c r="A24" s="1041" t="s">
        <v>1204</v>
      </c>
      <c r="B24" s="3701" t="s">
        <v>1205</v>
      </c>
      <c r="C24" s="3702"/>
      <c r="D24" s="1053" t="s">
        <v>1206</v>
      </c>
      <c r="E24" s="1054" t="s">
        <v>1207</v>
      </c>
      <c r="F24" s="106"/>
      <c r="G24" s="106"/>
      <c r="H24" s="106"/>
      <c r="I24" s="106"/>
      <c r="J24" s="106"/>
      <c r="K24" s="106"/>
      <c r="L24" s="106"/>
    </row>
    <row r="25" spans="1:12" s="1336" customFormat="1" ht="21" customHeight="1" x14ac:dyDescent="0.2">
      <c r="A25" s="1042" t="s">
        <v>1197</v>
      </c>
      <c r="B25" s="1043">
        <v>1</v>
      </c>
      <c r="C25" s="1045">
        <v>2</v>
      </c>
      <c r="D25" s="1045">
        <v>1</v>
      </c>
      <c r="E25" s="1046">
        <v>1</v>
      </c>
      <c r="F25" s="106"/>
      <c r="G25" s="106"/>
      <c r="H25" s="106"/>
      <c r="I25" s="106"/>
      <c r="J25" s="106"/>
      <c r="K25" s="106"/>
      <c r="L25" s="106"/>
    </row>
    <row r="26" spans="1:12" s="1336" customFormat="1" ht="21" customHeight="1" thickBot="1" x14ac:dyDescent="0.25">
      <c r="A26" s="1047" t="s">
        <v>1198</v>
      </c>
      <c r="B26" s="1048" t="s">
        <v>163</v>
      </c>
      <c r="C26" s="1050" t="s">
        <v>163</v>
      </c>
      <c r="D26" s="1050" t="s">
        <v>163</v>
      </c>
      <c r="E26" s="1051" t="s">
        <v>163</v>
      </c>
      <c r="F26" s="106"/>
      <c r="G26" s="106"/>
      <c r="H26" s="106"/>
      <c r="I26" s="106"/>
      <c r="J26" s="106"/>
      <c r="K26" s="106"/>
      <c r="L26" s="106"/>
    </row>
    <row r="27" spans="1:12" s="1336" customFormat="1" ht="21" customHeight="1" x14ac:dyDescent="0.2">
      <c r="A27" s="106" t="s">
        <v>1208</v>
      </c>
      <c r="B27" s="106"/>
      <c r="C27" s="106"/>
      <c r="D27" s="106"/>
      <c r="E27" s="106"/>
      <c r="F27" s="106"/>
      <c r="G27" s="106"/>
      <c r="H27" s="106"/>
      <c r="I27" s="106"/>
      <c r="J27" s="106"/>
      <c r="K27" s="106"/>
      <c r="L27" s="106"/>
    </row>
    <row r="28" spans="1:12" x14ac:dyDescent="0.2">
      <c r="A28" s="103"/>
      <c r="B28" s="103"/>
      <c r="C28" s="103"/>
      <c r="D28" s="103"/>
      <c r="E28" s="103"/>
      <c r="F28" s="103"/>
      <c r="G28" s="103"/>
      <c r="H28" s="103"/>
      <c r="I28" s="103"/>
      <c r="J28" s="103"/>
      <c r="K28" s="103"/>
      <c r="L28" s="103"/>
    </row>
  </sheetData>
  <mergeCells count="13">
    <mergeCell ref="A3:I3"/>
    <mergeCell ref="J3:L3"/>
    <mergeCell ref="A6:L6"/>
    <mergeCell ref="A7:L7"/>
    <mergeCell ref="A8:L8"/>
    <mergeCell ref="B23:E23"/>
    <mergeCell ref="B24:C24"/>
    <mergeCell ref="B11:C11"/>
    <mergeCell ref="D11:G11"/>
    <mergeCell ref="H11:L11"/>
    <mergeCell ref="B15:H15"/>
    <mergeCell ref="B19:G19"/>
    <mergeCell ref="H19:K19"/>
  </mergeCells>
  <phoneticPr fontId="2"/>
  <dataValidations count="2">
    <dataValidation type="list" allowBlank="1" showInputMessage="1" showErrorMessage="1" sqref="B13:L13 B17:H17 B21:L21 B26:E26" xr:uid="{00000000-0002-0000-3100-000000000000}">
      <formula1>"□,■"</formula1>
    </dataValidation>
    <dataValidation type="list" allowBlank="1" showInputMessage="1" showErrorMessage="1" sqref="J3:L3" xr:uid="{00000000-0002-0000-3100-000001000000}">
      <formula1>"有,無"</formula1>
    </dataValidation>
  </dataValidations>
  <pageMargins left="0.98425196850393704" right="0.59055118110236227" top="0.59055118110236227" bottom="0.59055118110236227" header="0" footer="0"/>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FD927-7A26-4C96-8067-9465D16A5776}">
  <sheetPr>
    <tabColor rgb="FF00FFFF"/>
    <pageSetUpPr fitToPage="1"/>
  </sheetPr>
  <dimension ref="A1:AT46"/>
  <sheetViews>
    <sheetView showGridLines="0" view="pageBreakPreview" zoomScaleNormal="100" zoomScaleSheetLayoutView="100" workbookViewId="0"/>
  </sheetViews>
  <sheetFormatPr defaultColWidth="9.59765625" defaultRowHeight="13" x14ac:dyDescent="0.2"/>
  <cols>
    <col min="1" max="1" width="5.69921875" style="110" customWidth="1"/>
    <col min="2" max="2" width="15.69921875" style="110" customWidth="1"/>
    <col min="3" max="23" width="2.8984375" style="110" customWidth="1"/>
    <col min="24" max="24" width="5.69921875" style="110" customWidth="1"/>
    <col min="25" max="25" width="13.69921875" style="110" customWidth="1"/>
    <col min="26" max="26" width="4.69921875" style="110" customWidth="1"/>
    <col min="27" max="27" width="9.59765625" style="110" customWidth="1"/>
    <col min="28" max="30" width="9.59765625" style="110"/>
    <col min="31" max="31" width="2.8984375" style="110" hidden="1" customWidth="1"/>
    <col min="32" max="32" width="5.09765625" style="110" hidden="1" customWidth="1"/>
    <col min="33" max="16384" width="9.59765625" style="110"/>
  </cols>
  <sheetData>
    <row r="1" spans="1:46" ht="14" x14ac:dyDescent="0.2">
      <c r="Z1" s="245" t="s">
        <v>1553</v>
      </c>
    </row>
    <row r="4" spans="1:46" ht="19" x14ac:dyDescent="0.2">
      <c r="A4" s="2095" t="s">
        <v>1677</v>
      </c>
      <c r="B4" s="2095"/>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1505"/>
      <c r="AB4" s="1505"/>
      <c r="AC4" s="1505"/>
      <c r="AD4" s="1505"/>
      <c r="AE4" s="1505"/>
      <c r="AF4" s="1505"/>
      <c r="AG4" s="1505"/>
      <c r="AH4" s="1505"/>
      <c r="AI4" s="1505"/>
      <c r="AJ4" s="1505"/>
      <c r="AK4" s="1505"/>
      <c r="AL4" s="1505"/>
      <c r="AM4" s="1505"/>
      <c r="AN4" s="1505"/>
      <c r="AO4" s="1505"/>
      <c r="AP4" s="1505"/>
      <c r="AQ4" s="1505"/>
      <c r="AR4" s="1505"/>
      <c r="AS4" s="1505"/>
      <c r="AT4" s="1505"/>
    </row>
    <row r="5" spans="1:46" s="1055" customFormat="1" ht="19" x14ac:dyDescent="0.2">
      <c r="A5" s="2102" t="s">
        <v>1585</v>
      </c>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1505"/>
      <c r="AB5" s="1505"/>
      <c r="AC5" s="1505"/>
      <c r="AD5" s="1505"/>
      <c r="AE5" s="1505"/>
      <c r="AF5" s="1505"/>
      <c r="AG5" s="1505"/>
      <c r="AH5" s="1505"/>
      <c r="AI5" s="1505"/>
      <c r="AJ5" s="1505"/>
      <c r="AK5" s="1505"/>
      <c r="AL5" s="1505"/>
      <c r="AM5" s="1505"/>
      <c r="AN5" s="1505"/>
      <c r="AO5" s="1505"/>
      <c r="AP5" s="1505"/>
      <c r="AQ5" s="1505"/>
    </row>
    <row r="8" spans="1:46" ht="31.5" customHeight="1" x14ac:dyDescent="0.2">
      <c r="A8" s="2096" t="s">
        <v>1556</v>
      </c>
      <c r="B8" s="2096"/>
      <c r="C8" s="2096"/>
      <c r="D8" s="2096"/>
      <c r="E8" s="2096"/>
      <c r="F8" s="2096"/>
      <c r="G8" s="2096"/>
      <c r="H8" s="2096"/>
      <c r="I8" s="2096"/>
      <c r="J8" s="2096"/>
      <c r="K8" s="2096"/>
      <c r="L8" s="2096"/>
      <c r="M8" s="2096"/>
      <c r="N8" s="2096"/>
      <c r="O8" s="2096"/>
      <c r="P8" s="2096"/>
      <c r="Q8" s="2096"/>
      <c r="R8" s="2096"/>
      <c r="S8" s="2096"/>
      <c r="T8" s="2096"/>
      <c r="U8" s="2096"/>
      <c r="V8" s="2096"/>
      <c r="W8" s="2096"/>
      <c r="X8" s="2096"/>
      <c r="Y8" s="2096"/>
      <c r="Z8" s="2096"/>
      <c r="AA8" s="1506"/>
      <c r="AB8" s="1506"/>
      <c r="AC8" s="1506"/>
      <c r="AD8" s="1506"/>
      <c r="AE8" s="1506"/>
      <c r="AF8" s="1506"/>
      <c r="AG8" s="1506"/>
      <c r="AH8" s="1506"/>
      <c r="AI8" s="1506"/>
      <c r="AJ8" s="1506"/>
      <c r="AK8" s="1506"/>
      <c r="AL8" s="1506"/>
      <c r="AM8" s="1506"/>
      <c r="AN8" s="1506"/>
      <c r="AO8" s="1506"/>
      <c r="AP8" s="1506"/>
      <c r="AQ8" s="1506"/>
      <c r="AR8" s="1506"/>
      <c r="AS8" s="1506"/>
    </row>
    <row r="9" spans="1:46" ht="21" customHeight="1" x14ac:dyDescent="0.2"/>
    <row r="10" spans="1:46" ht="21" customHeight="1" x14ac:dyDescent="0.2">
      <c r="A10" s="244" t="s">
        <v>1276</v>
      </c>
      <c r="B10" s="244"/>
      <c r="C10" s="244"/>
      <c r="D10" s="244"/>
      <c r="E10" s="244"/>
      <c r="F10" s="244"/>
      <c r="G10" s="244"/>
      <c r="H10" s="244"/>
      <c r="I10" s="244"/>
      <c r="J10" s="244"/>
      <c r="K10" s="244"/>
      <c r="L10" s="244"/>
      <c r="M10" s="244"/>
      <c r="N10" s="244"/>
      <c r="O10" s="244"/>
      <c r="P10" s="244"/>
      <c r="Q10" s="244"/>
      <c r="R10" s="244"/>
      <c r="S10" s="244"/>
      <c r="T10" s="1329"/>
      <c r="U10" s="1329"/>
      <c r="V10" s="1329"/>
    </row>
    <row r="11" spans="1:46" s="103" customFormat="1" ht="21" customHeight="1" x14ac:dyDescent="0.2">
      <c r="A11" s="1329"/>
    </row>
    <row r="12" spans="1:46" s="106" customFormat="1" ht="21" customHeight="1" x14ac:dyDescent="0.2">
      <c r="A12" s="104"/>
      <c r="B12" s="105"/>
      <c r="C12" s="105"/>
      <c r="D12" s="105"/>
      <c r="E12" s="105"/>
      <c r="F12" s="105"/>
      <c r="G12" s="105"/>
      <c r="H12" s="1497"/>
      <c r="N12" s="2106"/>
      <c r="O12" s="2106"/>
      <c r="R12" s="106" t="s">
        <v>208</v>
      </c>
      <c r="S12" s="2106"/>
      <c r="T12" s="2106"/>
      <c r="U12" s="2106"/>
      <c r="V12" s="1497" t="s">
        <v>148</v>
      </c>
      <c r="W12" s="104" t="s">
        <v>1487</v>
      </c>
      <c r="Y12" s="1487" t="str">
        <f>IF(S12="","",IF(S12="一級","大臣","知事"))</f>
        <v/>
      </c>
      <c r="Z12" s="1492" t="s">
        <v>151</v>
      </c>
      <c r="AC12" s="104"/>
    </row>
    <row r="13" spans="1:46" s="106" customFormat="1" ht="21" customHeight="1" x14ac:dyDescent="0.2">
      <c r="A13" s="107"/>
      <c r="B13" s="105"/>
      <c r="C13" s="105"/>
      <c r="D13" s="105"/>
      <c r="E13" s="105"/>
      <c r="F13" s="105"/>
      <c r="G13" s="105"/>
      <c r="H13" s="105"/>
      <c r="I13" s="105"/>
      <c r="N13" s="105"/>
      <c r="O13" s="105"/>
      <c r="Q13" s="1526" t="s">
        <v>1484</v>
      </c>
      <c r="R13" s="105"/>
      <c r="S13" s="105" t="s">
        <v>208</v>
      </c>
      <c r="T13" s="2106" t="str">
        <f>IF(S12="","",IF(S12="一級","－",""))</f>
        <v/>
      </c>
      <c r="U13" s="2106"/>
      <c r="V13" s="2106"/>
      <c r="W13" s="2106"/>
      <c r="X13" s="1524" t="s">
        <v>216</v>
      </c>
      <c r="Y13" s="1488"/>
      <c r="Z13" s="1524" t="s">
        <v>205</v>
      </c>
      <c r="AA13" s="1524"/>
      <c r="AB13" s="1524"/>
      <c r="AC13" s="104"/>
    </row>
    <row r="14" spans="1:46" s="106" customFormat="1" ht="21" customHeight="1" x14ac:dyDescent="0.2">
      <c r="A14" s="107"/>
      <c r="B14" s="105"/>
      <c r="C14" s="105"/>
      <c r="D14" s="105"/>
      <c r="E14" s="105"/>
      <c r="G14" s="105"/>
      <c r="H14" s="105"/>
      <c r="J14" s="105"/>
      <c r="K14" s="105"/>
      <c r="M14" s="1524"/>
      <c r="N14" s="1524"/>
      <c r="O14" s="1524"/>
      <c r="P14" s="1524"/>
      <c r="Q14" s="1497" t="s">
        <v>206</v>
      </c>
      <c r="R14" s="1524"/>
      <c r="S14" s="2108"/>
      <c r="T14" s="2108"/>
      <c r="U14" s="2108"/>
      <c r="V14" s="2108"/>
      <c r="W14" s="2108"/>
      <c r="X14" s="2108"/>
      <c r="Y14" s="2108"/>
      <c r="Z14" s="2108"/>
      <c r="AA14" s="1524"/>
      <c r="AB14" s="1524"/>
      <c r="AC14" s="1497"/>
    </row>
    <row r="15" spans="1:46" s="106" customFormat="1" ht="21" customHeight="1" x14ac:dyDescent="0.2">
      <c r="A15" s="107"/>
      <c r="B15" s="105"/>
      <c r="C15" s="105"/>
      <c r="D15" s="105"/>
      <c r="F15" s="105"/>
      <c r="G15" s="105"/>
      <c r="H15" s="105"/>
      <c r="I15" s="105"/>
      <c r="J15" s="105"/>
      <c r="K15" s="105"/>
      <c r="M15" s="1524"/>
      <c r="N15" s="1524"/>
      <c r="O15" s="1524"/>
      <c r="P15" s="1524"/>
      <c r="Q15" s="1497" t="s">
        <v>207</v>
      </c>
      <c r="R15" s="1524"/>
      <c r="S15" s="2108"/>
      <c r="T15" s="2108"/>
      <c r="U15" s="2108"/>
      <c r="V15" s="2108"/>
      <c r="W15" s="2108"/>
      <c r="X15" s="2108"/>
      <c r="Y15" s="2108"/>
      <c r="Z15" s="2108"/>
      <c r="AA15" s="1524"/>
      <c r="AB15" s="1524"/>
    </row>
    <row r="16" spans="1:46" s="106" customFormat="1" ht="21" customHeight="1" x14ac:dyDescent="0.2">
      <c r="A16" s="107"/>
      <c r="B16" s="105"/>
      <c r="C16" s="105"/>
      <c r="D16" s="105"/>
      <c r="E16" s="105"/>
      <c r="H16" s="1524"/>
      <c r="I16" s="1524" t="s">
        <v>1482</v>
      </c>
      <c r="J16" s="2106"/>
      <c r="K16" s="2106"/>
      <c r="L16" s="1524"/>
      <c r="O16" s="105"/>
      <c r="P16" s="1497" t="s">
        <v>209</v>
      </c>
      <c r="Q16" s="2106"/>
      <c r="R16" s="2106"/>
      <c r="S16" s="2106"/>
      <c r="T16" s="104" t="s">
        <v>1485</v>
      </c>
      <c r="V16" s="1487"/>
      <c r="X16" s="1488" t="s">
        <v>1486</v>
      </c>
      <c r="Y16" s="1488"/>
      <c r="Z16" s="1524" t="s">
        <v>205</v>
      </c>
      <c r="AA16" s="1524"/>
      <c r="AB16" s="1524"/>
      <c r="AC16" s="104"/>
    </row>
    <row r="17" spans="1:26" ht="21" customHeight="1" x14ac:dyDescent="0.2">
      <c r="A17" s="1329"/>
      <c r="B17" s="1329"/>
      <c r="C17" s="1329"/>
      <c r="D17" s="1329"/>
      <c r="E17" s="1329"/>
      <c r="F17" s="1329"/>
      <c r="G17" s="1329"/>
      <c r="H17" s="1329"/>
      <c r="I17" s="1329"/>
      <c r="J17" s="1329"/>
      <c r="K17" s="1329"/>
      <c r="L17" s="1329"/>
      <c r="M17" s="1329"/>
      <c r="N17" s="1329"/>
      <c r="O17" s="1329"/>
      <c r="P17" s="1329"/>
      <c r="Q17" s="1329"/>
      <c r="R17" s="1329"/>
      <c r="S17" s="1329"/>
      <c r="T17" s="1329"/>
      <c r="U17" s="1329"/>
      <c r="V17" s="1329"/>
    </row>
    <row r="18" spans="1:26" ht="21" customHeight="1" x14ac:dyDescent="0.2">
      <c r="A18" s="1329" t="s">
        <v>210</v>
      </c>
      <c r="B18" s="1329"/>
      <c r="C18" s="1329"/>
      <c r="D18" s="1329"/>
      <c r="E18" s="1329"/>
      <c r="F18" s="1329"/>
      <c r="G18" s="1329"/>
      <c r="H18" s="1329"/>
      <c r="I18" s="1329"/>
      <c r="J18" s="1329"/>
      <c r="K18" s="1329"/>
      <c r="L18" s="1329"/>
      <c r="M18" s="1329"/>
      <c r="N18" s="1329"/>
      <c r="O18" s="1329"/>
      <c r="P18" s="1329"/>
      <c r="Q18" s="1329"/>
      <c r="R18" s="1329"/>
      <c r="S18" s="1329"/>
      <c r="T18" s="1329"/>
      <c r="U18" s="1329"/>
      <c r="V18" s="1329"/>
    </row>
    <row r="19" spans="1:26" ht="30" customHeight="1" x14ac:dyDescent="0.2">
      <c r="A19" s="2098" t="s">
        <v>211</v>
      </c>
      <c r="B19" s="2098"/>
      <c r="C19" s="2099" t="str">
        <f>IF(基本情報!D13="","",基本情報!D13)</f>
        <v/>
      </c>
      <c r="D19" s="2100"/>
      <c r="E19" s="2100"/>
      <c r="F19" s="2100"/>
      <c r="G19" s="2100"/>
      <c r="H19" s="2100"/>
      <c r="I19" s="2100"/>
      <c r="J19" s="2100"/>
      <c r="K19" s="2100"/>
      <c r="L19" s="2100"/>
      <c r="M19" s="2100"/>
      <c r="N19" s="2100"/>
      <c r="O19" s="2100"/>
      <c r="P19" s="2100"/>
      <c r="Q19" s="2100"/>
      <c r="R19" s="2100"/>
      <c r="S19" s="2100"/>
      <c r="T19" s="2100"/>
      <c r="U19" s="2100"/>
      <c r="V19" s="2100"/>
      <c r="W19" s="2100"/>
      <c r="X19" s="2100"/>
      <c r="Y19" s="2100"/>
      <c r="Z19" s="2101"/>
    </row>
    <row r="20" spans="1:26" ht="30" customHeight="1" x14ac:dyDescent="0.2">
      <c r="A20" s="2098" t="s">
        <v>212</v>
      </c>
      <c r="B20" s="2098"/>
      <c r="C20" s="2099"/>
      <c r="D20" s="2100"/>
      <c r="E20" s="2100"/>
      <c r="F20" s="2100"/>
      <c r="G20" s="2100"/>
      <c r="H20" s="2100"/>
      <c r="I20" s="2100"/>
      <c r="J20" s="2100"/>
      <c r="K20" s="2100"/>
      <c r="L20" s="2100"/>
      <c r="M20" s="2100"/>
      <c r="N20" s="2100"/>
      <c r="O20" s="2100"/>
      <c r="P20" s="2100"/>
      <c r="Q20" s="2100"/>
      <c r="R20" s="2100"/>
      <c r="S20" s="2100"/>
      <c r="T20" s="2100"/>
      <c r="U20" s="2100"/>
      <c r="V20" s="2100"/>
      <c r="W20" s="2100"/>
      <c r="X20" s="2100"/>
      <c r="Y20" s="2100"/>
      <c r="Z20" s="2101"/>
    </row>
    <row r="21" spans="1:26" ht="30" customHeight="1" x14ac:dyDescent="0.2">
      <c r="A21" s="2098" t="s">
        <v>213</v>
      </c>
      <c r="B21" s="2098"/>
      <c r="C21" s="2099" t="s">
        <v>1494</v>
      </c>
      <c r="D21" s="2100"/>
      <c r="E21" s="2100"/>
      <c r="F21" s="2100"/>
      <c r="G21" s="2100"/>
      <c r="H21" s="2100"/>
      <c r="I21" s="2100"/>
      <c r="J21" s="2100"/>
      <c r="K21" s="2100"/>
      <c r="L21" s="2100"/>
      <c r="M21" s="2100"/>
      <c r="N21" s="2100"/>
      <c r="O21" s="2100"/>
      <c r="P21" s="2100"/>
      <c r="Q21" s="2100"/>
      <c r="R21" s="2100"/>
      <c r="S21" s="2100"/>
      <c r="T21" s="2100"/>
      <c r="U21" s="2100"/>
      <c r="V21" s="2100"/>
      <c r="W21" s="2100"/>
      <c r="X21" s="2100"/>
      <c r="Y21" s="2100"/>
      <c r="Z21" s="2101"/>
    </row>
    <row r="22" spans="1:26" ht="21" customHeight="1" x14ac:dyDescent="0.2">
      <c r="B22" s="1507"/>
      <c r="C22" s="1507"/>
      <c r="D22" s="1507"/>
      <c r="E22" s="1507"/>
      <c r="F22" s="1507"/>
      <c r="G22" s="1507"/>
      <c r="H22" s="1507"/>
      <c r="I22" s="1507"/>
      <c r="J22" s="1507"/>
      <c r="K22" s="1507"/>
      <c r="L22" s="1507"/>
      <c r="M22" s="1507"/>
      <c r="N22" s="1507"/>
      <c r="O22" s="1507"/>
      <c r="P22" s="1509"/>
      <c r="Q22" s="1509"/>
      <c r="R22" s="1509"/>
      <c r="S22" s="1509"/>
      <c r="T22" s="1509"/>
      <c r="U22" s="1509"/>
      <c r="V22" s="1509"/>
      <c r="W22" s="1509"/>
      <c r="X22" s="1509"/>
      <c r="Y22" s="1509"/>
      <c r="Z22" s="1509"/>
    </row>
    <row r="23" spans="1:26" ht="21" customHeight="1" x14ac:dyDescent="0.2">
      <c r="A23" s="244" t="s">
        <v>1473</v>
      </c>
      <c r="B23" s="1507"/>
      <c r="C23" s="1507"/>
      <c r="D23" s="1507"/>
      <c r="E23" s="1507"/>
      <c r="F23" s="1507"/>
      <c r="G23" s="1507"/>
      <c r="H23" s="1507"/>
      <c r="I23" s="1507"/>
      <c r="J23" s="1507"/>
      <c r="K23" s="1507"/>
      <c r="L23" s="1507"/>
      <c r="M23" s="1507"/>
      <c r="N23" s="1507"/>
      <c r="O23" s="1507"/>
      <c r="P23" s="1509"/>
      <c r="Q23" s="1509"/>
      <c r="R23" s="1509"/>
      <c r="S23" s="1509"/>
      <c r="T23" s="1509"/>
      <c r="U23" s="1509"/>
      <c r="V23" s="1509"/>
      <c r="W23" s="1509"/>
      <c r="X23" s="1509"/>
      <c r="Y23" s="1509"/>
      <c r="Z23" s="1509"/>
    </row>
    <row r="24" spans="1:26" ht="21" customHeight="1" x14ac:dyDescent="0.2">
      <c r="A24" s="2086" t="s">
        <v>1481</v>
      </c>
      <c r="B24" s="2087"/>
      <c r="C24" s="2079" t="s">
        <v>1475</v>
      </c>
      <c r="D24" s="2080"/>
      <c r="E24" s="2080"/>
      <c r="F24" s="2080"/>
      <c r="G24" s="2080"/>
      <c r="H24" s="2080"/>
      <c r="I24" s="2080"/>
      <c r="J24" s="2081" t="str">
        <f>IF(基本情報!G15="個人",基本情報!G20,CONCATENATE(基本情報!G17,"　",基本情報!G18,"　",基本情報!G20))</f>
        <v>　　</v>
      </c>
      <c r="K24" s="2081"/>
      <c r="L24" s="2081"/>
      <c r="M24" s="2081"/>
      <c r="N24" s="2081"/>
      <c r="O24" s="2081"/>
      <c r="P24" s="2081"/>
      <c r="Q24" s="2081"/>
      <c r="R24" s="2081"/>
      <c r="S24" s="2081"/>
      <c r="T24" s="2081"/>
      <c r="U24" s="2081"/>
      <c r="V24" s="2081"/>
      <c r="W24" s="2081"/>
      <c r="X24" s="2081"/>
      <c r="Y24" s="2081"/>
      <c r="Z24" s="2082"/>
    </row>
    <row r="25" spans="1:26" ht="21" customHeight="1" x14ac:dyDescent="0.2">
      <c r="A25" s="2088"/>
      <c r="B25" s="2089"/>
      <c r="C25" s="1511" t="s">
        <v>424</v>
      </c>
      <c r="D25" s="1515"/>
      <c r="E25" s="2083" t="str">
        <f>IF(基本情報!G22="","",基本情報!G22)</f>
        <v/>
      </c>
      <c r="F25" s="2083"/>
      <c r="G25" s="2083"/>
      <c r="H25" s="2083"/>
      <c r="I25" s="2083"/>
      <c r="J25" s="2083"/>
      <c r="K25" s="2083"/>
      <c r="L25" s="2083"/>
      <c r="M25" s="2083"/>
      <c r="N25" s="2083"/>
      <c r="O25" s="2083"/>
      <c r="P25" s="2083"/>
      <c r="Q25" s="2083"/>
      <c r="R25" s="2083"/>
      <c r="S25" s="2083"/>
      <c r="T25" s="1523"/>
      <c r="U25" s="1523"/>
      <c r="V25" s="1523"/>
      <c r="W25" s="1513" t="s">
        <v>214</v>
      </c>
      <c r="X25" s="2109" t="str">
        <f>IF(基本情報!G23="","",基本情報!G23)</f>
        <v/>
      </c>
      <c r="Y25" s="2109"/>
      <c r="Z25" s="2110"/>
    </row>
    <row r="26" spans="1:26" ht="21" customHeight="1" x14ac:dyDescent="0.2">
      <c r="A26" s="2086" t="s">
        <v>1291</v>
      </c>
      <c r="B26" s="2087"/>
      <c r="C26" s="2079" t="s">
        <v>1475</v>
      </c>
      <c r="D26" s="2080"/>
      <c r="E26" s="2080"/>
      <c r="F26" s="2080"/>
      <c r="G26" s="2080"/>
      <c r="H26" s="2080"/>
      <c r="I26" s="2080"/>
      <c r="J26" s="2080" t="str">
        <f>IF(基本情報!G25="個人",基本情報!G30,CONCATENATE(基本情報!G27,"　",基本情報!G28,"　",基本情報!G30))</f>
        <v>　　</v>
      </c>
      <c r="K26" s="2080"/>
      <c r="L26" s="2080"/>
      <c r="M26" s="2080"/>
      <c r="N26" s="2080"/>
      <c r="O26" s="2080"/>
      <c r="P26" s="2080"/>
      <c r="Q26" s="2080"/>
      <c r="R26" s="2080"/>
      <c r="S26" s="2080"/>
      <c r="T26" s="2080"/>
      <c r="U26" s="2080"/>
      <c r="V26" s="2080"/>
      <c r="W26" s="2080"/>
      <c r="X26" s="2080"/>
      <c r="Y26" s="2080"/>
      <c r="Z26" s="2080"/>
    </row>
    <row r="27" spans="1:26" ht="21" customHeight="1" x14ac:dyDescent="0.2">
      <c r="A27" s="2088"/>
      <c r="B27" s="2089"/>
      <c r="C27" s="1511" t="s">
        <v>424</v>
      </c>
      <c r="D27" s="1515"/>
      <c r="E27" s="2083" t="str">
        <f>IF(基本情報!G32="","",基本情報!G32)</f>
        <v/>
      </c>
      <c r="F27" s="2083"/>
      <c r="G27" s="2083"/>
      <c r="H27" s="2083"/>
      <c r="I27" s="2083"/>
      <c r="J27" s="2083"/>
      <c r="K27" s="2083"/>
      <c r="L27" s="2083"/>
      <c r="M27" s="2083"/>
      <c r="N27" s="2083"/>
      <c r="O27" s="2083"/>
      <c r="P27" s="2083"/>
      <c r="Q27" s="2083"/>
      <c r="R27" s="2083"/>
      <c r="S27" s="2083"/>
      <c r="T27" s="1513"/>
      <c r="U27" s="1595"/>
      <c r="V27" s="1595"/>
      <c r="W27" s="1597" t="s">
        <v>1578</v>
      </c>
      <c r="X27" s="2109" t="str">
        <f>IF(基本情報!G33="","",基本情報!G33)</f>
        <v/>
      </c>
      <c r="Y27" s="2109"/>
      <c r="Z27" s="2109"/>
    </row>
    <row r="28" spans="1:26" ht="21" customHeight="1" x14ac:dyDescent="0.2">
      <c r="A28" s="2086" t="s">
        <v>215</v>
      </c>
      <c r="B28" s="2087"/>
      <c r="C28" s="1516" t="s">
        <v>208</v>
      </c>
      <c r="D28" s="2068" t="str">
        <f>IF(S12="","",S12)</f>
        <v/>
      </c>
      <c r="E28" s="2068"/>
      <c r="F28" s="1512" t="s">
        <v>151</v>
      </c>
      <c r="G28" s="2117" t="s">
        <v>1483</v>
      </c>
      <c r="H28" s="2117"/>
      <c r="I28" s="1489" t="s">
        <v>208</v>
      </c>
      <c r="J28" s="2111" t="str">
        <f>IF(Y12="","",Y12)</f>
        <v/>
      </c>
      <c r="K28" s="2111"/>
      <c r="L28" s="110" t="s">
        <v>151</v>
      </c>
      <c r="M28" s="1489" t="s">
        <v>1488</v>
      </c>
      <c r="Q28" s="2118" t="str">
        <f>IF(T13="","",T13)</f>
        <v/>
      </c>
      <c r="R28" s="2118"/>
      <c r="S28" s="2118"/>
      <c r="T28" s="2118"/>
      <c r="U28" s="2118"/>
      <c r="V28" s="2118"/>
      <c r="W28" s="1528" t="s">
        <v>151</v>
      </c>
      <c r="X28" s="1527" t="s">
        <v>1486</v>
      </c>
      <c r="Y28" s="1514" t="str">
        <f>IF(Y13="","",Y13)</f>
        <v/>
      </c>
      <c r="Z28" s="1520" t="s">
        <v>205</v>
      </c>
    </row>
    <row r="29" spans="1:26" ht="25" customHeight="1" x14ac:dyDescent="0.2">
      <c r="A29" s="2103"/>
      <c r="B29" s="2104"/>
      <c r="C29" s="2112" t="s">
        <v>1493</v>
      </c>
      <c r="D29" s="2071"/>
      <c r="E29" s="2071"/>
      <c r="F29" s="2071"/>
      <c r="G29" s="2071"/>
      <c r="H29" s="2071" t="str">
        <f>IF(S14="","",S14)</f>
        <v/>
      </c>
      <c r="I29" s="2071"/>
      <c r="J29" s="2071"/>
      <c r="K29" s="2071"/>
      <c r="L29" s="2071"/>
      <c r="M29" s="2071"/>
      <c r="N29" s="2071"/>
      <c r="O29" s="2071"/>
      <c r="P29" s="2071"/>
      <c r="Q29" s="2071"/>
      <c r="R29" s="2071"/>
      <c r="S29" s="2071"/>
      <c r="T29" s="2071"/>
      <c r="U29" s="2071"/>
      <c r="V29" s="2071"/>
      <c r="W29" s="2071"/>
      <c r="X29" s="2071"/>
      <c r="Y29" s="2071"/>
      <c r="Z29" s="2072"/>
    </row>
    <row r="30" spans="1:26" ht="25" customHeight="1" x14ac:dyDescent="0.2">
      <c r="A30" s="2103"/>
      <c r="B30" s="2104"/>
      <c r="C30" s="2113" t="s">
        <v>1492</v>
      </c>
      <c r="D30" s="2114"/>
      <c r="E30" s="2114"/>
      <c r="F30" s="2114"/>
      <c r="G30" s="2114"/>
      <c r="H30" s="2071" t="str">
        <f>IF(S15="","",S15)</f>
        <v/>
      </c>
      <c r="I30" s="2071"/>
      <c r="J30" s="2071"/>
      <c r="K30" s="2071"/>
      <c r="L30" s="2071"/>
      <c r="M30" s="2071"/>
      <c r="N30" s="2071"/>
      <c r="O30" s="2071"/>
      <c r="P30" s="2071"/>
      <c r="Q30" s="2071"/>
      <c r="R30" s="2071"/>
      <c r="S30" s="2071"/>
      <c r="T30" s="2071"/>
      <c r="U30" s="2071"/>
      <c r="V30" s="2071"/>
      <c r="W30" s="2071"/>
      <c r="X30" s="2071"/>
      <c r="Y30" s="2071"/>
      <c r="Z30" s="2072"/>
    </row>
    <row r="31" spans="1:26" ht="25" customHeight="1" x14ac:dyDescent="0.2">
      <c r="A31" s="2103"/>
      <c r="B31" s="2104"/>
      <c r="C31" s="1521" t="s">
        <v>208</v>
      </c>
      <c r="D31" s="2115" t="str">
        <f>IF(J16="","",J16)</f>
        <v/>
      </c>
      <c r="E31" s="2115"/>
      <c r="F31" s="1508" t="s">
        <v>151</v>
      </c>
      <c r="G31" s="106" t="s">
        <v>1489</v>
      </c>
      <c r="H31" s="106"/>
      <c r="I31" s="106"/>
      <c r="J31" s="1490"/>
      <c r="K31" s="1490"/>
      <c r="L31" s="110" t="s">
        <v>208</v>
      </c>
      <c r="M31" s="2116" t="str">
        <f>IF(Q16="","",Q16)</f>
        <v/>
      </c>
      <c r="N31" s="2116"/>
      <c r="O31" s="2116"/>
      <c r="P31" s="110" t="s">
        <v>151</v>
      </c>
      <c r="Q31" s="110" t="s">
        <v>1490</v>
      </c>
      <c r="X31" s="1526" t="s">
        <v>1486</v>
      </c>
      <c r="Y31" s="108" t="str">
        <f>IF(Y16="","",Y16)</f>
        <v/>
      </c>
      <c r="Z31" s="1522" t="s">
        <v>205</v>
      </c>
    </row>
    <row r="32" spans="1:26" ht="21" customHeight="1" x14ac:dyDescent="0.2">
      <c r="A32" s="2088"/>
      <c r="B32" s="2089"/>
      <c r="C32" s="1511" t="s">
        <v>1491</v>
      </c>
      <c r="D32" s="1515"/>
      <c r="E32" s="2065"/>
      <c r="F32" s="2065"/>
      <c r="G32" s="2065"/>
      <c r="H32" s="2065"/>
      <c r="I32" s="2065"/>
      <c r="J32" s="2065"/>
      <c r="K32" s="2065"/>
      <c r="L32" s="2065"/>
      <c r="M32" s="2065"/>
      <c r="N32" s="2065"/>
      <c r="O32" s="2065"/>
      <c r="P32" s="2065"/>
      <c r="Q32" s="2065"/>
      <c r="R32" s="2065"/>
      <c r="S32" s="2065"/>
      <c r="T32" s="2065"/>
      <c r="U32" s="2065"/>
      <c r="V32" s="2065"/>
      <c r="W32" s="2065"/>
      <c r="X32" s="2065"/>
      <c r="Y32" s="2065"/>
      <c r="Z32" s="2107"/>
    </row>
    <row r="33" spans="1:30" ht="21" customHeight="1" x14ac:dyDescent="0.2">
      <c r="A33" s="2086" t="s">
        <v>1476</v>
      </c>
      <c r="B33" s="2087"/>
      <c r="C33" s="2067" t="s">
        <v>1477</v>
      </c>
      <c r="D33" s="2068"/>
      <c r="E33" s="2068"/>
      <c r="F33" s="2068"/>
      <c r="G33" s="2068"/>
      <c r="H33" s="2068"/>
      <c r="I33" s="2068"/>
      <c r="J33" s="2068"/>
      <c r="K33" s="2068"/>
      <c r="L33" s="2068"/>
      <c r="M33" s="2068"/>
      <c r="N33" s="2068"/>
      <c r="O33" s="2068" t="s">
        <v>1478</v>
      </c>
      <c r="P33" s="2068"/>
      <c r="Q33" s="2068"/>
      <c r="R33" s="2066"/>
      <c r="S33" s="2066"/>
      <c r="T33" s="2066"/>
      <c r="U33" s="2066"/>
      <c r="V33" s="2066"/>
      <c r="W33" s="2066"/>
      <c r="X33" s="1596" t="s">
        <v>1479</v>
      </c>
      <c r="Y33" s="1519"/>
      <c r="Z33" s="1520" t="s">
        <v>205</v>
      </c>
    </row>
    <row r="34" spans="1:30" ht="21" customHeight="1" x14ac:dyDescent="0.2">
      <c r="A34" s="2103"/>
      <c r="B34" s="2104"/>
      <c r="C34" s="1521" t="s">
        <v>1480</v>
      </c>
      <c r="D34" s="103"/>
      <c r="E34" s="103"/>
      <c r="F34" s="103"/>
      <c r="G34" s="103"/>
      <c r="H34" s="2397"/>
      <c r="I34" s="2397"/>
      <c r="J34" s="2397"/>
      <c r="K34" s="2397"/>
      <c r="L34" s="2397"/>
      <c r="M34" s="2397"/>
      <c r="N34" s="2397"/>
      <c r="O34" s="2397"/>
      <c r="P34" s="2397"/>
      <c r="Q34" s="2397"/>
      <c r="R34" s="2397"/>
      <c r="S34" s="2397"/>
      <c r="T34" s="2397"/>
      <c r="U34" s="2397"/>
      <c r="V34" s="2397"/>
      <c r="W34" s="2397"/>
      <c r="X34" s="2397"/>
      <c r="Y34" s="2397"/>
      <c r="Z34" s="2398"/>
    </row>
    <row r="35" spans="1:30" ht="21" customHeight="1" x14ac:dyDescent="0.2">
      <c r="A35" s="2088"/>
      <c r="B35" s="2089"/>
      <c r="C35" s="1511" t="s">
        <v>424</v>
      </c>
      <c r="D35" s="1515"/>
      <c r="E35" s="2065"/>
      <c r="F35" s="2065"/>
      <c r="G35" s="2065"/>
      <c r="H35" s="2065"/>
      <c r="I35" s="2065"/>
      <c r="J35" s="2065"/>
      <c r="K35" s="2065"/>
      <c r="L35" s="2065"/>
      <c r="M35" s="2065"/>
      <c r="N35" s="2065"/>
      <c r="O35" s="2065"/>
      <c r="P35" s="2065"/>
      <c r="Q35" s="2065"/>
      <c r="R35" s="2065"/>
      <c r="S35" s="2065"/>
      <c r="T35" s="2109" t="s">
        <v>214</v>
      </c>
      <c r="U35" s="2109"/>
      <c r="V35" s="2109"/>
      <c r="W35" s="2109"/>
      <c r="X35" s="2395"/>
      <c r="Y35" s="2395"/>
      <c r="Z35" s="2396"/>
    </row>
    <row r="36" spans="1:30" ht="21" customHeight="1" x14ac:dyDescent="0.2">
      <c r="R36" s="224"/>
      <c r="S36" s="224"/>
      <c r="T36" s="224"/>
      <c r="U36" s="224"/>
      <c r="V36" s="224"/>
      <c r="W36" s="224"/>
      <c r="X36" s="224"/>
      <c r="Z36" s="1293"/>
    </row>
    <row r="37" spans="1:30" ht="21" customHeight="1" x14ac:dyDescent="0.2">
      <c r="A37" s="109" t="s">
        <v>1555</v>
      </c>
      <c r="B37" s="109"/>
      <c r="C37" s="109"/>
      <c r="D37" s="109"/>
      <c r="E37" s="109"/>
      <c r="F37" s="109"/>
      <c r="G37" s="109"/>
      <c r="H37" s="109"/>
      <c r="I37" s="109"/>
      <c r="J37" s="109"/>
      <c r="K37" s="109"/>
      <c r="L37" s="109"/>
      <c r="M37" s="109"/>
      <c r="N37" s="109"/>
      <c r="O37" s="109"/>
      <c r="P37" s="109"/>
      <c r="Q37" s="109"/>
    </row>
    <row r="38" spans="1:30" ht="40" customHeight="1" x14ac:dyDescent="0.2">
      <c r="A38" s="2393" t="s">
        <v>1621</v>
      </c>
      <c r="B38" s="2390"/>
      <c r="C38" s="2390"/>
      <c r="D38" s="2390"/>
      <c r="E38" s="2390"/>
      <c r="F38" s="2390"/>
      <c r="G38" s="2390"/>
      <c r="H38" s="2390"/>
      <c r="I38" s="2390"/>
      <c r="J38" s="2390"/>
      <c r="K38" s="2390"/>
      <c r="L38" s="2390"/>
      <c r="M38" s="2390"/>
      <c r="N38" s="2390"/>
      <c r="O38" s="2390"/>
      <c r="P38" s="2390"/>
      <c r="Q38" s="2390"/>
      <c r="R38" s="2390"/>
      <c r="S38" s="2390"/>
      <c r="T38" s="2390"/>
      <c r="U38" s="2390"/>
      <c r="V38" s="2390"/>
      <c r="W38" s="2390"/>
      <c r="X38" s="2391"/>
      <c r="Y38" s="2369" t="s">
        <v>1577</v>
      </c>
      <c r="Z38" s="2370"/>
      <c r="AA38" s="1577"/>
      <c r="AC38" s="1578"/>
      <c r="AD38" s="1578"/>
    </row>
    <row r="39" spans="1:30" ht="40" customHeight="1" x14ac:dyDescent="0.2">
      <c r="A39" s="1589" t="s">
        <v>395</v>
      </c>
      <c r="B39" s="2390" t="s">
        <v>1579</v>
      </c>
      <c r="C39" s="2390"/>
      <c r="D39" s="2390"/>
      <c r="E39" s="2390"/>
      <c r="F39" s="2390"/>
      <c r="G39" s="2390"/>
      <c r="H39" s="2390"/>
      <c r="I39" s="2390"/>
      <c r="J39" s="2390"/>
      <c r="K39" s="2390"/>
      <c r="L39" s="2390"/>
      <c r="M39" s="2390"/>
      <c r="N39" s="2390"/>
      <c r="O39" s="2390"/>
      <c r="P39" s="2390"/>
      <c r="Q39" s="2390"/>
      <c r="R39" s="2390"/>
      <c r="S39" s="2390"/>
      <c r="T39" s="2390"/>
      <c r="U39" s="2390"/>
      <c r="V39" s="2390"/>
      <c r="W39" s="2390"/>
      <c r="X39" s="2391"/>
      <c r="Y39" s="2058" t="s">
        <v>163</v>
      </c>
      <c r="Z39" s="2059"/>
    </row>
    <row r="40" spans="1:30" ht="45.75" customHeight="1" x14ac:dyDescent="0.2">
      <c r="A40" s="2392" t="s">
        <v>1580</v>
      </c>
      <c r="B40" s="2392"/>
      <c r="C40" s="2392"/>
      <c r="D40" s="2392"/>
      <c r="E40" s="2392"/>
      <c r="F40" s="2392"/>
      <c r="G40" s="2392"/>
      <c r="H40" s="2392"/>
      <c r="I40" s="2392"/>
      <c r="J40" s="2392"/>
      <c r="K40" s="2392"/>
      <c r="L40" s="2392"/>
      <c r="M40" s="2392"/>
      <c r="N40" s="2392"/>
      <c r="O40" s="2392"/>
      <c r="P40" s="2392"/>
      <c r="Q40" s="2392"/>
      <c r="R40" s="2392"/>
      <c r="S40" s="2392"/>
      <c r="T40" s="2392"/>
      <c r="U40" s="2392"/>
      <c r="V40" s="2392"/>
      <c r="W40" s="2392"/>
      <c r="X40" s="2392"/>
      <c r="Y40" s="2392"/>
      <c r="Z40" s="2392"/>
    </row>
    <row r="41" spans="1:30" ht="21" customHeight="1" x14ac:dyDescent="0.2">
      <c r="A41" s="1295"/>
      <c r="B41" s="1495"/>
      <c r="C41" s="1495"/>
      <c r="D41" s="1495"/>
      <c r="E41" s="1495"/>
      <c r="F41" s="1495"/>
      <c r="G41" s="1495"/>
      <c r="H41" s="1495"/>
      <c r="I41" s="1495"/>
      <c r="J41" s="1495"/>
      <c r="K41" s="1495"/>
      <c r="L41" s="1495"/>
      <c r="M41" s="1495"/>
      <c r="N41" s="1495"/>
      <c r="O41" s="1495"/>
      <c r="P41" s="1495"/>
      <c r="Q41" s="1495"/>
      <c r="R41" s="1495"/>
      <c r="S41" s="1495"/>
      <c r="T41" s="1495"/>
      <c r="U41" s="1495"/>
      <c r="V41" s="1495"/>
      <c r="W41" s="1495"/>
      <c r="X41" s="1495"/>
      <c r="Y41" s="1495"/>
      <c r="Z41" s="1495"/>
    </row>
    <row r="42" spans="1:30" s="1540" customFormat="1" ht="13.5" customHeight="1" x14ac:dyDescent="0.2">
      <c r="A42" s="2394" t="s">
        <v>1330</v>
      </c>
      <c r="B42" s="2394"/>
      <c r="C42" s="2394"/>
      <c r="D42" s="2394"/>
      <c r="E42" s="2394"/>
      <c r="F42" s="2394"/>
      <c r="G42" s="2394"/>
      <c r="H42" s="2394"/>
      <c r="I42" s="2394"/>
      <c r="J42" s="2394"/>
      <c r="K42" s="2394"/>
      <c r="L42" s="2394"/>
      <c r="M42" s="2394"/>
      <c r="N42" s="2394"/>
      <c r="O42" s="2394"/>
      <c r="P42" s="2394"/>
      <c r="Q42" s="2394"/>
      <c r="R42" s="2394"/>
      <c r="S42" s="2394"/>
      <c r="T42" s="2394"/>
      <c r="U42" s="2394"/>
      <c r="V42" s="2394"/>
      <c r="W42" s="2394"/>
      <c r="X42" s="2394"/>
      <c r="Y42" s="2394"/>
      <c r="Z42" s="2394"/>
      <c r="AA42" s="1539"/>
      <c r="AB42" s="1539"/>
      <c r="AC42" s="1539"/>
    </row>
    <row r="43" spans="1:30" s="1541" customFormat="1" ht="13.5" customHeight="1" x14ac:dyDescent="0.2">
      <c r="A43" s="2394"/>
      <c r="B43" s="2394"/>
      <c r="C43" s="2394"/>
      <c r="D43" s="2394"/>
      <c r="E43" s="2394"/>
      <c r="F43" s="2394"/>
      <c r="G43" s="2394"/>
      <c r="H43" s="2394"/>
      <c r="I43" s="2394"/>
      <c r="J43" s="2394"/>
      <c r="K43" s="2394"/>
      <c r="L43" s="2394"/>
      <c r="M43" s="2394"/>
      <c r="N43" s="2394"/>
      <c r="O43" s="2394"/>
      <c r="P43" s="2394"/>
      <c r="Q43" s="2394"/>
      <c r="R43" s="2394"/>
      <c r="S43" s="2394"/>
      <c r="T43" s="2394"/>
      <c r="U43" s="2394"/>
      <c r="V43" s="2394"/>
      <c r="W43" s="2394"/>
      <c r="X43" s="2394"/>
      <c r="Y43" s="2394"/>
      <c r="Z43" s="2394"/>
    </row>
    <row r="44" spans="1:30" ht="21" customHeight="1" x14ac:dyDescent="0.2">
      <c r="A44" s="111"/>
      <c r="B44" s="2057"/>
      <c r="C44" s="2057"/>
      <c r="D44" s="2057"/>
      <c r="E44" s="2057"/>
      <c r="F44" s="2057"/>
      <c r="G44" s="2057"/>
      <c r="H44" s="2057"/>
      <c r="I44" s="2057"/>
      <c r="J44" s="2057"/>
      <c r="K44" s="2057"/>
      <c r="L44" s="2057"/>
      <c r="M44" s="2057"/>
      <c r="N44" s="2057"/>
      <c r="O44" s="2057"/>
      <c r="P44" s="2057"/>
      <c r="Q44" s="2057"/>
      <c r="R44" s="2057"/>
      <c r="S44" s="2057"/>
      <c r="T44" s="2057"/>
      <c r="U44" s="2057"/>
      <c r="V44" s="2057"/>
      <c r="W44" s="2057"/>
      <c r="X44" s="2057"/>
      <c r="Y44" s="2057"/>
      <c r="Z44" s="2057"/>
    </row>
    <row r="45" spans="1:30" ht="21" customHeight="1" x14ac:dyDescent="0.2">
      <c r="A45" s="1295"/>
      <c r="B45" s="1495"/>
      <c r="C45" s="1495"/>
      <c r="D45" s="1495"/>
      <c r="E45" s="1495"/>
      <c r="F45" s="1495"/>
      <c r="G45" s="1495"/>
      <c r="H45" s="1495"/>
      <c r="I45" s="1495"/>
      <c r="J45" s="1495"/>
      <c r="K45" s="1495"/>
      <c r="L45" s="1495"/>
      <c r="M45" s="1495"/>
      <c r="N45" s="1495"/>
      <c r="O45" s="1495"/>
      <c r="P45" s="1495"/>
      <c r="Q45" s="1495"/>
      <c r="R45" s="1495"/>
      <c r="S45" s="1495"/>
      <c r="T45" s="1495"/>
      <c r="U45" s="1495"/>
      <c r="V45" s="1495"/>
      <c r="W45" s="1495"/>
      <c r="X45" s="1495"/>
      <c r="Y45" s="1495"/>
      <c r="Z45" s="1495"/>
    </row>
    <row r="46" spans="1:30" x14ac:dyDescent="0.2">
      <c r="A46" s="112"/>
      <c r="B46" s="112"/>
      <c r="C46" s="112"/>
      <c r="D46" s="112"/>
      <c r="E46" s="112"/>
      <c r="F46" s="112"/>
      <c r="G46" s="112"/>
      <c r="H46" s="112"/>
      <c r="I46" s="112"/>
      <c r="J46" s="112"/>
      <c r="K46" s="112"/>
      <c r="L46" s="112"/>
      <c r="M46" s="112"/>
      <c r="N46" s="112"/>
      <c r="O46" s="112"/>
      <c r="P46" s="112"/>
      <c r="Q46" s="112"/>
    </row>
  </sheetData>
  <mergeCells count="54">
    <mergeCell ref="T13:W13"/>
    <mergeCell ref="A4:Z4"/>
    <mergeCell ref="A5:Z5"/>
    <mergeCell ref="A8:Z8"/>
    <mergeCell ref="N12:O12"/>
    <mergeCell ref="S12:U12"/>
    <mergeCell ref="S14:Z14"/>
    <mergeCell ref="S15:Z15"/>
    <mergeCell ref="J16:K16"/>
    <mergeCell ref="Q16:S16"/>
    <mergeCell ref="A19:B19"/>
    <mergeCell ref="C19:Z19"/>
    <mergeCell ref="A20:B20"/>
    <mergeCell ref="C20:Z20"/>
    <mergeCell ref="A21:B21"/>
    <mergeCell ref="C21:Z21"/>
    <mergeCell ref="A24:B25"/>
    <mergeCell ref="C24:I24"/>
    <mergeCell ref="J24:Z24"/>
    <mergeCell ref="E25:S25"/>
    <mergeCell ref="X25:Z25"/>
    <mergeCell ref="A26:B27"/>
    <mergeCell ref="C26:I26"/>
    <mergeCell ref="J26:Z26"/>
    <mergeCell ref="E27:S27"/>
    <mergeCell ref="X27:Z27"/>
    <mergeCell ref="H29:Z29"/>
    <mergeCell ref="C30:G30"/>
    <mergeCell ref="H30:Z30"/>
    <mergeCell ref="D31:E31"/>
    <mergeCell ref="M31:O31"/>
    <mergeCell ref="E32:Z32"/>
    <mergeCell ref="A33:B35"/>
    <mergeCell ref="C33:H33"/>
    <mergeCell ref="I33:N33"/>
    <mergeCell ref="O33:Q33"/>
    <mergeCell ref="R33:W33"/>
    <mergeCell ref="H34:Z34"/>
    <mergeCell ref="E35:S35"/>
    <mergeCell ref="T35:W35"/>
    <mergeCell ref="X35:Z35"/>
    <mergeCell ref="A28:B32"/>
    <mergeCell ref="D28:E28"/>
    <mergeCell ref="G28:H28"/>
    <mergeCell ref="J28:K28"/>
    <mergeCell ref="Q28:V28"/>
    <mergeCell ref="C29:G29"/>
    <mergeCell ref="B44:Z44"/>
    <mergeCell ref="A38:X38"/>
    <mergeCell ref="Y38:Z38"/>
    <mergeCell ref="B39:X39"/>
    <mergeCell ref="Y39:Z39"/>
    <mergeCell ref="A40:Z40"/>
    <mergeCell ref="A42:Z43"/>
  </mergeCells>
  <phoneticPr fontId="2"/>
  <dataValidations count="2">
    <dataValidation type="list" allowBlank="1" showInputMessage="1" showErrorMessage="1" sqref="Y39:Z39" xr:uid="{E1F65F20-B9C6-4738-A15F-B2D35F0E24D7}">
      <formula1>"□,■"</formula1>
    </dataValidation>
    <dataValidation type="list" allowBlank="1" showInputMessage="1" showErrorMessage="1" sqref="J16:K16 S12" xr:uid="{720C8E25-31FC-47D5-93B0-5FEE4D4D1B86}">
      <formula1>"一級,二級"</formula1>
    </dataValidation>
  </dataValidations>
  <pageMargins left="0.98425196850393704" right="0.59055118110236227" top="0.59055118110236227" bottom="0.59055118110236227" header="0" footer="0"/>
  <pageSetup paperSize="9" scale="84" fitToWidth="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FFFF"/>
  </sheetPr>
  <dimension ref="A1:M54"/>
  <sheetViews>
    <sheetView view="pageBreakPreview" zoomScale="70" zoomScaleNormal="100" zoomScaleSheetLayoutView="70" workbookViewId="0"/>
  </sheetViews>
  <sheetFormatPr defaultColWidth="10.09765625" defaultRowHeight="13" customHeight="1" x14ac:dyDescent="0.2"/>
  <cols>
    <col min="1" max="1" width="4.09765625" style="1055" customWidth="1"/>
    <col min="2" max="2" width="10" style="1055" bestFit="1" customWidth="1"/>
    <col min="3" max="3" width="26.69921875" style="1055" customWidth="1"/>
    <col min="4" max="4" width="5.3984375" style="1055" bestFit="1" customWidth="1"/>
    <col min="5" max="6" width="10.3984375" style="1056" customWidth="1"/>
    <col min="7" max="7" width="26.69921875" style="1056" customWidth="1"/>
    <col min="8" max="8" width="5.3984375" style="1055" bestFit="1" customWidth="1"/>
    <col min="9" max="11" width="10.3984375" style="1056" customWidth="1"/>
    <col min="12" max="12" width="12.3984375" style="1056" customWidth="1"/>
    <col min="13" max="13" width="12.3984375" style="1055" customWidth="1"/>
    <col min="14" max="16384" width="10.09765625" style="1055"/>
  </cols>
  <sheetData>
    <row r="1" spans="1:13" ht="16.5" x14ac:dyDescent="0.2">
      <c r="B1" s="1273"/>
      <c r="C1" s="1273"/>
      <c r="D1" s="1273"/>
      <c r="E1" s="1273"/>
      <c r="F1" s="1273"/>
      <c r="G1" s="1273"/>
      <c r="H1" s="1273"/>
      <c r="I1" s="1273"/>
      <c r="J1" s="1273"/>
      <c r="K1" s="1273"/>
      <c r="L1" s="1273"/>
      <c r="M1" s="1294" t="s">
        <v>1271</v>
      </c>
    </row>
    <row r="2" spans="1:13" ht="23.5" x14ac:dyDescent="0.2">
      <c r="A2" s="3728" t="s">
        <v>1316</v>
      </c>
      <c r="B2" s="3728"/>
      <c r="C2" s="3728"/>
      <c r="D2" s="3728"/>
      <c r="E2" s="3728"/>
      <c r="F2" s="3728"/>
      <c r="G2" s="3728"/>
      <c r="H2" s="3728"/>
      <c r="I2" s="3728"/>
      <c r="J2" s="3728"/>
      <c r="K2" s="3728"/>
      <c r="L2" s="3728"/>
      <c r="M2" s="3728"/>
    </row>
    <row r="3" spans="1:13" ht="15" customHeight="1" x14ac:dyDescent="0.2"/>
    <row r="4" spans="1:13" ht="15" customHeight="1" x14ac:dyDescent="0.2">
      <c r="A4" s="1055" t="s">
        <v>1209</v>
      </c>
      <c r="M4" s="1057" t="s">
        <v>1210</v>
      </c>
    </row>
    <row r="5" spans="1:13" ht="18" customHeight="1" x14ac:dyDescent="0.2">
      <c r="A5" s="3722" t="s">
        <v>1211</v>
      </c>
      <c r="B5" s="3722" t="s">
        <v>1212</v>
      </c>
      <c r="C5" s="3723" t="s">
        <v>1213</v>
      </c>
      <c r="D5" s="3724"/>
      <c r="E5" s="3724"/>
      <c r="F5" s="3725"/>
      <c r="G5" s="3726" t="s">
        <v>1214</v>
      </c>
      <c r="H5" s="3724"/>
      <c r="I5" s="3724"/>
      <c r="J5" s="3727"/>
      <c r="K5" s="3712" t="s">
        <v>1215</v>
      </c>
      <c r="L5" s="3722" t="s">
        <v>693</v>
      </c>
      <c r="M5" s="3722"/>
    </row>
    <row r="6" spans="1:13" ht="18" customHeight="1" x14ac:dyDescent="0.2">
      <c r="A6" s="3722"/>
      <c r="B6" s="3722"/>
      <c r="C6" s="1058" t="s">
        <v>1216</v>
      </c>
      <c r="D6" s="1058" t="s">
        <v>988</v>
      </c>
      <c r="E6" s="1060" t="s">
        <v>1217</v>
      </c>
      <c r="F6" s="1061" t="s">
        <v>1218</v>
      </c>
      <c r="G6" s="1062" t="s">
        <v>1216</v>
      </c>
      <c r="H6" s="1059" t="s">
        <v>988</v>
      </c>
      <c r="I6" s="1060" t="s">
        <v>1217</v>
      </c>
      <c r="J6" s="1060" t="s">
        <v>1218</v>
      </c>
      <c r="K6" s="3712"/>
      <c r="L6" s="3722"/>
      <c r="M6" s="3722"/>
    </row>
    <row r="7" spans="1:13" ht="27" customHeight="1" x14ac:dyDescent="0.2">
      <c r="A7" s="1063"/>
      <c r="B7" s="1058"/>
      <c r="C7" s="1064"/>
      <c r="D7" s="1063"/>
      <c r="E7" s="1065"/>
      <c r="F7" s="1066"/>
      <c r="G7" s="1342"/>
      <c r="H7" s="1067"/>
      <c r="I7" s="1065"/>
      <c r="J7" s="1065"/>
      <c r="K7" s="1065"/>
      <c r="L7" s="3729"/>
      <c r="M7" s="3729"/>
    </row>
    <row r="8" spans="1:13" ht="27" customHeight="1" x14ac:dyDescent="0.2">
      <c r="A8" s="1063"/>
      <c r="B8" s="1058"/>
      <c r="C8" s="1064"/>
      <c r="D8" s="1063"/>
      <c r="E8" s="1065"/>
      <c r="F8" s="1066"/>
      <c r="G8" s="1342"/>
      <c r="H8" s="1067"/>
      <c r="I8" s="1065"/>
      <c r="J8" s="1065"/>
      <c r="K8" s="1065"/>
      <c r="L8" s="3729"/>
      <c r="M8" s="3729"/>
    </row>
    <row r="9" spans="1:13" ht="27" customHeight="1" x14ac:dyDescent="0.2">
      <c r="A9" s="1063"/>
      <c r="B9" s="1058"/>
      <c r="C9" s="1064"/>
      <c r="D9" s="1063"/>
      <c r="E9" s="1065"/>
      <c r="F9" s="1066"/>
      <c r="G9" s="1342"/>
      <c r="H9" s="1067"/>
      <c r="I9" s="1065"/>
      <c r="J9" s="1065"/>
      <c r="K9" s="1065"/>
      <c r="L9" s="3729"/>
      <c r="M9" s="3729"/>
    </row>
    <row r="10" spans="1:13" ht="27" customHeight="1" x14ac:dyDescent="0.2">
      <c r="A10" s="1063"/>
      <c r="B10" s="1058"/>
      <c r="C10" s="1064"/>
      <c r="D10" s="1063"/>
      <c r="E10" s="1065"/>
      <c r="F10" s="1066"/>
      <c r="G10" s="1342"/>
      <c r="H10" s="1067"/>
      <c r="I10" s="1065"/>
      <c r="J10" s="1065"/>
      <c r="K10" s="1065"/>
      <c r="L10" s="3729"/>
      <c r="M10" s="3729"/>
    </row>
    <row r="11" spans="1:13" ht="27" customHeight="1" x14ac:dyDescent="0.2">
      <c r="A11" s="1063"/>
      <c r="B11" s="1058"/>
      <c r="C11" s="1064"/>
      <c r="D11" s="1063"/>
      <c r="E11" s="1065"/>
      <c r="F11" s="1066"/>
      <c r="G11" s="1342"/>
      <c r="H11" s="1067"/>
      <c r="I11" s="1065"/>
      <c r="J11" s="1065"/>
      <c r="K11" s="1065"/>
      <c r="L11" s="3729"/>
      <c r="M11" s="3729"/>
    </row>
    <row r="12" spans="1:13" ht="27" customHeight="1" x14ac:dyDescent="0.2">
      <c r="A12" s="1063"/>
      <c r="B12" s="1058"/>
      <c r="C12" s="1064"/>
      <c r="D12" s="1063"/>
      <c r="E12" s="1065"/>
      <c r="F12" s="1066"/>
      <c r="G12" s="1342"/>
      <c r="H12" s="1067"/>
      <c r="I12" s="1065"/>
      <c r="J12" s="1065"/>
      <c r="K12" s="1065"/>
      <c r="L12" s="3729"/>
      <c r="M12" s="3729"/>
    </row>
    <row r="13" spans="1:13" ht="27" customHeight="1" x14ac:dyDescent="0.2">
      <c r="A13" s="1063"/>
      <c r="B13" s="1058"/>
      <c r="C13" s="1064"/>
      <c r="D13" s="1063"/>
      <c r="E13" s="1065"/>
      <c r="F13" s="1066"/>
      <c r="G13" s="1342"/>
      <c r="H13" s="1067"/>
      <c r="I13" s="1065"/>
      <c r="J13" s="1065"/>
      <c r="K13" s="1065"/>
      <c r="L13" s="3729"/>
      <c r="M13" s="3729"/>
    </row>
    <row r="14" spans="1:13" ht="27" customHeight="1" x14ac:dyDescent="0.2">
      <c r="A14" s="1063"/>
      <c r="B14" s="1058"/>
      <c r="C14" s="1064"/>
      <c r="D14" s="1063"/>
      <c r="E14" s="1065"/>
      <c r="F14" s="1066"/>
      <c r="G14" s="1342"/>
      <c r="H14" s="1067"/>
      <c r="I14" s="1065"/>
      <c r="J14" s="1065"/>
      <c r="K14" s="1065"/>
      <c r="L14" s="3729"/>
      <c r="M14" s="3729"/>
    </row>
    <row r="15" spans="1:13" ht="27" customHeight="1" x14ac:dyDescent="0.2">
      <c r="A15" s="1063"/>
      <c r="B15" s="1058"/>
      <c r="C15" s="1064"/>
      <c r="D15" s="1063"/>
      <c r="E15" s="1065"/>
      <c r="F15" s="1066"/>
      <c r="G15" s="1342"/>
      <c r="H15" s="1067"/>
      <c r="I15" s="1065"/>
      <c r="J15" s="1065"/>
      <c r="K15" s="1065"/>
      <c r="L15" s="3729"/>
      <c r="M15" s="3729"/>
    </row>
    <row r="16" spans="1:13" ht="27" customHeight="1" x14ac:dyDescent="0.2">
      <c r="A16" s="1063"/>
      <c r="B16" s="1058"/>
      <c r="C16" s="1064"/>
      <c r="D16" s="1063"/>
      <c r="E16" s="1065"/>
      <c r="F16" s="1066"/>
      <c r="G16" s="1342"/>
      <c r="H16" s="1067"/>
      <c r="I16" s="1065"/>
      <c r="J16" s="1065"/>
      <c r="K16" s="1065"/>
      <c r="L16" s="3729"/>
      <c r="M16" s="3729"/>
    </row>
    <row r="17" spans="1:13" ht="27" customHeight="1" x14ac:dyDescent="0.2">
      <c r="A17" s="1063"/>
      <c r="B17" s="1058"/>
      <c r="C17" s="1064"/>
      <c r="D17" s="1063"/>
      <c r="E17" s="1065"/>
      <c r="F17" s="1066"/>
      <c r="G17" s="1342"/>
      <c r="H17" s="1067"/>
      <c r="I17" s="1065"/>
      <c r="J17" s="1065"/>
      <c r="K17" s="1065"/>
      <c r="L17" s="3729"/>
      <c r="M17" s="3729"/>
    </row>
    <row r="18" spans="1:13" ht="27" customHeight="1" x14ac:dyDescent="0.2">
      <c r="A18" s="1063"/>
      <c r="B18" s="1058"/>
      <c r="C18" s="1064"/>
      <c r="D18" s="1063"/>
      <c r="E18" s="1065"/>
      <c r="F18" s="1066"/>
      <c r="G18" s="1342"/>
      <c r="H18" s="1067"/>
      <c r="I18" s="1065"/>
      <c r="J18" s="1065"/>
      <c r="K18" s="1065"/>
      <c r="L18" s="3729"/>
      <c r="M18" s="3729"/>
    </row>
    <row r="19" spans="1:13" ht="27" customHeight="1" x14ac:dyDescent="0.2">
      <c r="A19" s="1063"/>
      <c r="B19" s="1058"/>
      <c r="C19" s="1064"/>
      <c r="D19" s="1063"/>
      <c r="E19" s="1065"/>
      <c r="F19" s="1066"/>
      <c r="G19" s="1342"/>
      <c r="H19" s="1067"/>
      <c r="I19" s="1065"/>
      <c r="J19" s="1065"/>
      <c r="K19" s="1065"/>
      <c r="L19" s="3729"/>
      <c r="M19" s="3729"/>
    </row>
    <row r="20" spans="1:13" ht="27" customHeight="1" x14ac:dyDescent="0.2">
      <c r="A20" s="1063"/>
      <c r="B20" s="1058"/>
      <c r="C20" s="1064"/>
      <c r="D20" s="1063"/>
      <c r="E20" s="1065"/>
      <c r="F20" s="1066"/>
      <c r="G20" s="1342"/>
      <c r="H20" s="1067"/>
      <c r="I20" s="1065"/>
      <c r="J20" s="1065"/>
      <c r="K20" s="1065"/>
      <c r="L20" s="3729"/>
      <c r="M20" s="3729"/>
    </row>
    <row r="21" spans="1:13" ht="27" customHeight="1" thickBot="1" x14ac:dyDescent="0.25">
      <c r="A21" s="1068"/>
      <c r="B21" s="1069"/>
      <c r="C21" s="1070"/>
      <c r="D21" s="1068"/>
      <c r="E21" s="1071"/>
      <c r="F21" s="1072"/>
      <c r="G21" s="1343"/>
      <c r="H21" s="1073"/>
      <c r="I21" s="1071"/>
      <c r="J21" s="1071"/>
      <c r="K21" s="1071"/>
      <c r="L21" s="3730"/>
      <c r="M21" s="3730"/>
    </row>
    <row r="22" spans="1:13" ht="27" customHeight="1" thickTop="1" x14ac:dyDescent="0.2">
      <c r="A22" s="3713" t="s">
        <v>301</v>
      </c>
      <c r="B22" s="3713"/>
      <c r="C22" s="3713"/>
      <c r="D22" s="3713"/>
      <c r="E22" s="3713"/>
      <c r="F22" s="1074"/>
      <c r="G22" s="3714"/>
      <c r="H22" s="3715"/>
      <c r="I22" s="3715"/>
      <c r="J22" s="1075"/>
      <c r="K22" s="1075"/>
      <c r="L22" s="3731"/>
      <c r="M22" s="3731"/>
    </row>
    <row r="23" spans="1:13" ht="15" customHeight="1" x14ac:dyDescent="0.2">
      <c r="A23" s="1076"/>
      <c r="B23" s="1076"/>
      <c r="C23" s="1076"/>
      <c r="D23" s="1076"/>
      <c r="E23" s="1076"/>
      <c r="F23" s="1077"/>
      <c r="G23" s="1078"/>
      <c r="H23" s="1078"/>
      <c r="I23" s="1078"/>
      <c r="J23" s="1077"/>
      <c r="K23" s="1077"/>
      <c r="L23" s="1077"/>
      <c r="M23" s="1079"/>
    </row>
    <row r="24" spans="1:13" ht="15" customHeight="1" x14ac:dyDescent="0.2">
      <c r="A24" s="1080" t="s">
        <v>1219</v>
      </c>
      <c r="B24" s="1081"/>
      <c r="C24" s="1082"/>
      <c r="D24" s="1080"/>
      <c r="E24" s="1083"/>
      <c r="F24" s="1083"/>
      <c r="G24" s="1084"/>
      <c r="H24" s="1080"/>
      <c r="I24" s="1083"/>
      <c r="J24" s="1083"/>
      <c r="K24" s="1083"/>
      <c r="L24" s="1077"/>
      <c r="M24" s="1057"/>
    </row>
    <row r="25" spans="1:13" ht="18" customHeight="1" x14ac:dyDescent="0.2">
      <c r="A25" s="3722" t="s">
        <v>1211</v>
      </c>
      <c r="B25" s="3722" t="s">
        <v>1212</v>
      </c>
      <c r="C25" s="3723" t="s">
        <v>1213</v>
      </c>
      <c r="D25" s="3724"/>
      <c r="E25" s="3724"/>
      <c r="F25" s="3725"/>
      <c r="G25" s="3726" t="s">
        <v>1214</v>
      </c>
      <c r="H25" s="3724"/>
      <c r="I25" s="3724"/>
      <c r="J25" s="3727"/>
      <c r="K25" s="3712" t="s">
        <v>1215</v>
      </c>
      <c r="L25" s="3722" t="s">
        <v>693</v>
      </c>
      <c r="M25" s="3722"/>
    </row>
    <row r="26" spans="1:13" ht="18" customHeight="1" x14ac:dyDescent="0.2">
      <c r="A26" s="3722"/>
      <c r="B26" s="3722"/>
      <c r="C26" s="1058" t="s">
        <v>1216</v>
      </c>
      <c r="D26" s="1058" t="s">
        <v>988</v>
      </c>
      <c r="E26" s="1060" t="s">
        <v>1217</v>
      </c>
      <c r="F26" s="1061" t="s">
        <v>1218</v>
      </c>
      <c r="G26" s="1062" t="s">
        <v>1216</v>
      </c>
      <c r="H26" s="1059" t="s">
        <v>988</v>
      </c>
      <c r="I26" s="1060" t="s">
        <v>1217</v>
      </c>
      <c r="J26" s="1060" t="s">
        <v>1218</v>
      </c>
      <c r="K26" s="3712"/>
      <c r="L26" s="3722"/>
      <c r="M26" s="3722"/>
    </row>
    <row r="27" spans="1:13" ht="27" customHeight="1" x14ac:dyDescent="0.2">
      <c r="A27" s="1063"/>
      <c r="B27" s="1058"/>
      <c r="C27" s="1064"/>
      <c r="D27" s="1063"/>
      <c r="E27" s="1065"/>
      <c r="F27" s="1066"/>
      <c r="G27" s="1342"/>
      <c r="H27" s="1067"/>
      <c r="I27" s="1065"/>
      <c r="J27" s="1065"/>
      <c r="K27" s="1065"/>
      <c r="L27" s="3729"/>
      <c r="M27" s="3729"/>
    </row>
    <row r="28" spans="1:13" ht="27" customHeight="1" x14ac:dyDescent="0.2">
      <c r="A28" s="1063"/>
      <c r="B28" s="1058"/>
      <c r="C28" s="1064"/>
      <c r="D28" s="1063"/>
      <c r="E28" s="1065"/>
      <c r="F28" s="1066"/>
      <c r="G28" s="1342"/>
      <c r="H28" s="1067"/>
      <c r="I28" s="1065"/>
      <c r="J28" s="1065"/>
      <c r="K28" s="1065"/>
      <c r="L28" s="3729"/>
      <c r="M28" s="3729"/>
    </row>
    <row r="29" spans="1:13" ht="27" customHeight="1" x14ac:dyDescent="0.2">
      <c r="A29" s="1063"/>
      <c r="B29" s="1058"/>
      <c r="C29" s="1064"/>
      <c r="D29" s="1063"/>
      <c r="E29" s="1065"/>
      <c r="F29" s="1066"/>
      <c r="G29" s="1342"/>
      <c r="H29" s="1067"/>
      <c r="I29" s="1065"/>
      <c r="J29" s="1065"/>
      <c r="K29" s="1065"/>
      <c r="L29" s="3729"/>
      <c r="M29" s="3729"/>
    </row>
    <row r="30" spans="1:13" ht="27" customHeight="1" x14ac:dyDescent="0.2">
      <c r="A30" s="1063"/>
      <c r="B30" s="1058"/>
      <c r="C30" s="1064"/>
      <c r="D30" s="1063"/>
      <c r="E30" s="1065"/>
      <c r="F30" s="1066"/>
      <c r="G30" s="1342"/>
      <c r="H30" s="1067"/>
      <c r="I30" s="1065"/>
      <c r="J30" s="1065"/>
      <c r="K30" s="1065"/>
      <c r="L30" s="3729"/>
      <c r="M30" s="3729"/>
    </row>
    <row r="31" spans="1:13" ht="27" customHeight="1" thickBot="1" x14ac:dyDescent="0.25">
      <c r="A31" s="1063"/>
      <c r="B31" s="1058"/>
      <c r="C31" s="1064"/>
      <c r="D31" s="1085"/>
      <c r="E31" s="1086"/>
      <c r="F31" s="1087"/>
      <c r="G31" s="1344"/>
      <c r="H31" s="1067"/>
      <c r="I31" s="1065"/>
      <c r="J31" s="1065"/>
      <c r="K31" s="1065"/>
      <c r="L31" s="3730"/>
      <c r="M31" s="3730"/>
    </row>
    <row r="32" spans="1:13" ht="27" customHeight="1" thickTop="1" x14ac:dyDescent="0.2">
      <c r="A32" s="3713" t="s">
        <v>301</v>
      </c>
      <c r="B32" s="3713"/>
      <c r="C32" s="3713"/>
      <c r="D32" s="3713"/>
      <c r="E32" s="3713"/>
      <c r="F32" s="1074"/>
      <c r="G32" s="3714"/>
      <c r="H32" s="3715"/>
      <c r="I32" s="3715"/>
      <c r="J32" s="1075"/>
      <c r="K32" s="1075"/>
      <c r="L32" s="3729"/>
      <c r="M32" s="3729"/>
    </row>
    <row r="33" spans="1:13" ht="15" customHeight="1" x14ac:dyDescent="0.2">
      <c r="A33" s="1088"/>
      <c r="B33" s="1088"/>
      <c r="C33" s="1088"/>
      <c r="D33" s="1088"/>
      <c r="E33" s="1088"/>
      <c r="F33" s="1089"/>
      <c r="G33" s="1090"/>
      <c r="H33" s="1090"/>
      <c r="I33" s="1090"/>
      <c r="J33" s="1089"/>
      <c r="K33" s="1089"/>
      <c r="L33" s="1089"/>
      <c r="M33" s="1091"/>
    </row>
    <row r="34" spans="1:13" ht="15" customHeight="1" x14ac:dyDescent="0.2">
      <c r="A34" s="1080" t="s">
        <v>1220</v>
      </c>
      <c r="B34" s="1081"/>
      <c r="C34" s="1082"/>
      <c r="D34" s="1080"/>
      <c r="E34" s="1083"/>
      <c r="F34" s="1083"/>
      <c r="G34" s="1084"/>
      <c r="H34" s="1080"/>
      <c r="I34" s="1083"/>
      <c r="J34" s="1083"/>
      <c r="K34" s="1083"/>
      <c r="L34" s="1077"/>
      <c r="M34" s="1057"/>
    </row>
    <row r="35" spans="1:13" ht="18" customHeight="1" x14ac:dyDescent="0.2">
      <c r="A35" s="3722" t="s">
        <v>1211</v>
      </c>
      <c r="B35" s="3722" t="s">
        <v>1212</v>
      </c>
      <c r="C35" s="3723" t="s">
        <v>1213</v>
      </c>
      <c r="D35" s="3724"/>
      <c r="E35" s="3724"/>
      <c r="F35" s="3725"/>
      <c r="G35" s="3726" t="s">
        <v>1214</v>
      </c>
      <c r="H35" s="3724"/>
      <c r="I35" s="3724"/>
      <c r="J35" s="3727"/>
      <c r="K35" s="3712" t="s">
        <v>1215</v>
      </c>
      <c r="L35" s="3722" t="s">
        <v>693</v>
      </c>
      <c r="M35" s="3722"/>
    </row>
    <row r="36" spans="1:13" ht="18" customHeight="1" x14ac:dyDescent="0.2">
      <c r="A36" s="3722"/>
      <c r="B36" s="3722"/>
      <c r="C36" s="1058" t="s">
        <v>1216</v>
      </c>
      <c r="D36" s="1058" t="s">
        <v>988</v>
      </c>
      <c r="E36" s="1060" t="s">
        <v>1217</v>
      </c>
      <c r="F36" s="1061" t="s">
        <v>1218</v>
      </c>
      <c r="G36" s="1062" t="s">
        <v>1216</v>
      </c>
      <c r="H36" s="1059" t="s">
        <v>988</v>
      </c>
      <c r="I36" s="1060" t="s">
        <v>1217</v>
      </c>
      <c r="J36" s="1060" t="s">
        <v>1218</v>
      </c>
      <c r="K36" s="3712"/>
      <c r="L36" s="3722"/>
      <c r="M36" s="3722"/>
    </row>
    <row r="37" spans="1:13" ht="27" customHeight="1" x14ac:dyDescent="0.2">
      <c r="A37" s="1063"/>
      <c r="B37" s="1058"/>
      <c r="C37" s="1064"/>
      <c r="D37" s="1063"/>
      <c r="E37" s="1065"/>
      <c r="F37" s="1066"/>
      <c r="G37" s="1342"/>
      <c r="H37" s="1067"/>
      <c r="I37" s="1065"/>
      <c r="J37" s="1065"/>
      <c r="K37" s="1065"/>
      <c r="L37" s="3729"/>
      <c r="M37" s="3729"/>
    </row>
    <row r="38" spans="1:13" ht="27" customHeight="1" x14ac:dyDescent="0.2">
      <c r="A38" s="1063"/>
      <c r="B38" s="1058"/>
      <c r="C38" s="1064"/>
      <c r="D38" s="1063"/>
      <c r="E38" s="1065"/>
      <c r="F38" s="1066"/>
      <c r="G38" s="1342"/>
      <c r="H38" s="1067"/>
      <c r="I38" s="1065"/>
      <c r="J38" s="1065"/>
      <c r="K38" s="1065"/>
      <c r="L38" s="3729"/>
      <c r="M38" s="3729"/>
    </row>
    <row r="39" spans="1:13" ht="27" customHeight="1" x14ac:dyDescent="0.2">
      <c r="A39" s="1063"/>
      <c r="B39" s="1058"/>
      <c r="C39" s="1064"/>
      <c r="D39" s="1063"/>
      <c r="E39" s="1065"/>
      <c r="F39" s="1066"/>
      <c r="G39" s="1342"/>
      <c r="H39" s="1067"/>
      <c r="I39" s="1065"/>
      <c r="J39" s="1065"/>
      <c r="K39" s="1065"/>
      <c r="L39" s="3729"/>
      <c r="M39" s="3729"/>
    </row>
    <row r="40" spans="1:13" ht="27" customHeight="1" x14ac:dyDescent="0.2">
      <c r="A40" s="1063"/>
      <c r="B40" s="1058"/>
      <c r="C40" s="1064"/>
      <c r="D40" s="1063"/>
      <c r="E40" s="1065"/>
      <c r="F40" s="1066"/>
      <c r="G40" s="1342"/>
      <c r="H40" s="1067"/>
      <c r="I40" s="1065"/>
      <c r="J40" s="1065"/>
      <c r="K40" s="1065"/>
      <c r="L40" s="3729"/>
      <c r="M40" s="3729"/>
    </row>
    <row r="41" spans="1:13" ht="27" customHeight="1" thickBot="1" x14ac:dyDescent="0.25">
      <c r="A41" s="1063"/>
      <c r="B41" s="1058"/>
      <c r="C41" s="1064"/>
      <c r="D41" s="1063"/>
      <c r="E41" s="1065"/>
      <c r="F41" s="1066"/>
      <c r="G41" s="1342"/>
      <c r="H41" s="1067"/>
      <c r="I41" s="1065"/>
      <c r="J41" s="1065"/>
      <c r="K41" s="1065"/>
      <c r="L41" s="3730"/>
      <c r="M41" s="3730"/>
    </row>
    <row r="42" spans="1:13" ht="27" customHeight="1" thickTop="1" x14ac:dyDescent="0.2">
      <c r="A42" s="3713" t="s">
        <v>301</v>
      </c>
      <c r="B42" s="3713"/>
      <c r="C42" s="3713"/>
      <c r="D42" s="3713"/>
      <c r="E42" s="3713"/>
      <c r="F42" s="1074"/>
      <c r="G42" s="3714"/>
      <c r="H42" s="3715"/>
      <c r="I42" s="3715"/>
      <c r="J42" s="1075"/>
      <c r="K42" s="1075"/>
      <c r="L42" s="3729"/>
      <c r="M42" s="3729"/>
    </row>
    <row r="43" spans="1:13" ht="15" customHeight="1" x14ac:dyDescent="0.2">
      <c r="A43" s="1088"/>
      <c r="B43" s="1088"/>
      <c r="C43" s="1088"/>
      <c r="D43" s="1088"/>
      <c r="E43" s="1088"/>
      <c r="F43" s="1089"/>
      <c r="G43" s="1090"/>
      <c r="H43" s="1090"/>
      <c r="I43" s="1090"/>
      <c r="J43" s="1089"/>
      <c r="K43" s="1089"/>
      <c r="L43" s="1089"/>
      <c r="M43" s="1091"/>
    </row>
    <row r="44" spans="1:13" ht="15" customHeight="1" x14ac:dyDescent="0.2">
      <c r="A44" s="1080" t="s">
        <v>1221</v>
      </c>
      <c r="B44" s="1081"/>
      <c r="C44" s="1082"/>
      <c r="D44" s="1080"/>
      <c r="E44" s="1083"/>
      <c r="F44" s="1083"/>
      <c r="G44" s="1084"/>
      <c r="H44" s="1080"/>
      <c r="I44" s="1083"/>
      <c r="J44" s="1083"/>
      <c r="K44" s="1083"/>
      <c r="L44" s="1077"/>
      <c r="M44" s="1057"/>
    </row>
    <row r="45" spans="1:13" ht="18" customHeight="1" x14ac:dyDescent="0.2">
      <c r="A45" s="3722" t="s">
        <v>1211</v>
      </c>
      <c r="B45" s="3722" t="s">
        <v>1212</v>
      </c>
      <c r="C45" s="3723" t="s">
        <v>1213</v>
      </c>
      <c r="D45" s="3724"/>
      <c r="E45" s="3724"/>
      <c r="F45" s="3725"/>
      <c r="G45" s="3726" t="s">
        <v>1214</v>
      </c>
      <c r="H45" s="3724"/>
      <c r="I45" s="3724"/>
      <c r="J45" s="3727"/>
      <c r="K45" s="3712" t="s">
        <v>1215</v>
      </c>
      <c r="L45" s="3722" t="s">
        <v>693</v>
      </c>
      <c r="M45" s="3722"/>
    </row>
    <row r="46" spans="1:13" ht="18" customHeight="1" x14ac:dyDescent="0.2">
      <c r="A46" s="3722"/>
      <c r="B46" s="3722"/>
      <c r="C46" s="1058" t="s">
        <v>1216</v>
      </c>
      <c r="D46" s="1058" t="s">
        <v>988</v>
      </c>
      <c r="E46" s="1060" t="s">
        <v>1217</v>
      </c>
      <c r="F46" s="1061" t="s">
        <v>1218</v>
      </c>
      <c r="G46" s="1062" t="s">
        <v>1216</v>
      </c>
      <c r="H46" s="1059" t="s">
        <v>988</v>
      </c>
      <c r="I46" s="1060" t="s">
        <v>1217</v>
      </c>
      <c r="J46" s="1060" t="s">
        <v>1218</v>
      </c>
      <c r="K46" s="3712"/>
      <c r="L46" s="3722"/>
      <c r="M46" s="3722"/>
    </row>
    <row r="47" spans="1:13" ht="27" customHeight="1" x14ac:dyDescent="0.2">
      <c r="A47" s="1063"/>
      <c r="B47" s="1058"/>
      <c r="C47" s="1064"/>
      <c r="D47" s="1063"/>
      <c r="E47" s="1065"/>
      <c r="F47" s="1066"/>
      <c r="G47" s="1342"/>
      <c r="H47" s="1067"/>
      <c r="I47" s="1065"/>
      <c r="J47" s="1065"/>
      <c r="K47" s="1065"/>
      <c r="L47" s="3729"/>
      <c r="M47" s="3729"/>
    </row>
    <row r="48" spans="1:13" ht="27" customHeight="1" x14ac:dyDescent="0.2">
      <c r="A48" s="1063"/>
      <c r="B48" s="1058"/>
      <c r="C48" s="1064"/>
      <c r="D48" s="1063"/>
      <c r="E48" s="1065"/>
      <c r="F48" s="1066"/>
      <c r="G48" s="1342"/>
      <c r="H48" s="1067"/>
      <c r="I48" s="1065"/>
      <c r="J48" s="1065"/>
      <c r="K48" s="1065"/>
      <c r="L48" s="3729"/>
      <c r="M48" s="3729"/>
    </row>
    <row r="49" spans="1:13" ht="27" customHeight="1" x14ac:dyDescent="0.2">
      <c r="A49" s="1063"/>
      <c r="B49" s="1058"/>
      <c r="C49" s="1064"/>
      <c r="D49" s="1063"/>
      <c r="E49" s="1065"/>
      <c r="F49" s="1066"/>
      <c r="G49" s="1342"/>
      <c r="H49" s="1067"/>
      <c r="I49" s="1065"/>
      <c r="J49" s="1065"/>
      <c r="K49" s="1065"/>
      <c r="L49" s="3729"/>
      <c r="M49" s="3729"/>
    </row>
    <row r="50" spans="1:13" ht="27" customHeight="1" x14ac:dyDescent="0.2">
      <c r="A50" s="1063"/>
      <c r="B50" s="1058"/>
      <c r="C50" s="1064"/>
      <c r="D50" s="1063"/>
      <c r="E50" s="1065"/>
      <c r="F50" s="1066"/>
      <c r="G50" s="1342"/>
      <c r="H50" s="1067"/>
      <c r="I50" s="1065"/>
      <c r="J50" s="1065"/>
      <c r="K50" s="1065"/>
      <c r="L50" s="3729"/>
      <c r="M50" s="3729"/>
    </row>
    <row r="51" spans="1:13" ht="27" customHeight="1" thickBot="1" x14ac:dyDescent="0.25">
      <c r="A51" s="1068"/>
      <c r="B51" s="1069"/>
      <c r="C51" s="1070"/>
      <c r="D51" s="1068"/>
      <c r="E51" s="1092"/>
      <c r="F51" s="1093"/>
      <c r="G51" s="1345"/>
      <c r="H51" s="1094"/>
      <c r="I51" s="1092"/>
      <c r="J51" s="1095"/>
      <c r="K51" s="1071"/>
      <c r="L51" s="3730"/>
      <c r="M51" s="3730"/>
    </row>
    <row r="52" spans="1:13" ht="27" customHeight="1" thickTop="1" x14ac:dyDescent="0.2">
      <c r="A52" s="3713" t="s">
        <v>301</v>
      </c>
      <c r="B52" s="3713"/>
      <c r="C52" s="3713"/>
      <c r="D52" s="3713"/>
      <c r="E52" s="3713"/>
      <c r="F52" s="1074"/>
      <c r="G52" s="3714"/>
      <c r="H52" s="3715"/>
      <c r="I52" s="3715"/>
      <c r="J52" s="1075"/>
      <c r="K52" s="1075"/>
      <c r="L52" s="3729"/>
      <c r="M52" s="3729"/>
    </row>
    <row r="53" spans="1:13" ht="13.5" thickBot="1" x14ac:dyDescent="0.25">
      <c r="B53" s="1076"/>
      <c r="C53" s="1079"/>
      <c r="E53" s="1096"/>
      <c r="F53" s="1096"/>
      <c r="G53" s="1097"/>
      <c r="H53" s="1098"/>
      <c r="I53" s="1096"/>
      <c r="J53" s="1099"/>
      <c r="K53" s="1077"/>
      <c r="L53" s="1077"/>
      <c r="M53" s="1079"/>
    </row>
    <row r="54" spans="1:13" ht="27" customHeight="1" thickBot="1" x14ac:dyDescent="0.25">
      <c r="A54" s="3716" t="s">
        <v>731</v>
      </c>
      <c r="B54" s="3717"/>
      <c r="C54" s="3717"/>
      <c r="D54" s="3717"/>
      <c r="E54" s="3718"/>
      <c r="F54" s="1100"/>
      <c r="G54" s="3719"/>
      <c r="H54" s="3720"/>
      <c r="I54" s="3721"/>
      <c r="J54" s="1271"/>
      <c r="K54" s="1272"/>
      <c r="L54" s="1306" t="s">
        <v>1274</v>
      </c>
      <c r="M54" s="1346"/>
    </row>
  </sheetData>
  <mergeCells count="69">
    <mergeCell ref="L51:M51"/>
    <mergeCell ref="L52:M52"/>
    <mergeCell ref="L37:M37"/>
    <mergeCell ref="L38:M38"/>
    <mergeCell ref="L39:M39"/>
    <mergeCell ref="L40:M40"/>
    <mergeCell ref="L41:M41"/>
    <mergeCell ref="L42:M42"/>
    <mergeCell ref="L45:M46"/>
    <mergeCell ref="L47:M47"/>
    <mergeCell ref="L48:M48"/>
    <mergeCell ref="L49:M49"/>
    <mergeCell ref="L50:M50"/>
    <mergeCell ref="L35:M36"/>
    <mergeCell ref="L19:M19"/>
    <mergeCell ref="L20:M20"/>
    <mergeCell ref="L21:M21"/>
    <mergeCell ref="L22:M22"/>
    <mergeCell ref="L25:M26"/>
    <mergeCell ref="L27:M27"/>
    <mergeCell ref="L28:M28"/>
    <mergeCell ref="L29:M29"/>
    <mergeCell ref="L30:M30"/>
    <mergeCell ref="L31:M31"/>
    <mergeCell ref="L32:M32"/>
    <mergeCell ref="L18:M18"/>
    <mergeCell ref="L7:M7"/>
    <mergeCell ref="L8:M8"/>
    <mergeCell ref="L9:M9"/>
    <mergeCell ref="L10:M10"/>
    <mergeCell ref="L11:M11"/>
    <mergeCell ref="L12:M12"/>
    <mergeCell ref="L13:M13"/>
    <mergeCell ref="L14:M14"/>
    <mergeCell ref="L15:M15"/>
    <mergeCell ref="L16:M16"/>
    <mergeCell ref="L17:M17"/>
    <mergeCell ref="A2:M2"/>
    <mergeCell ref="A5:A6"/>
    <mergeCell ref="B5:B6"/>
    <mergeCell ref="C5:F5"/>
    <mergeCell ref="G5:J5"/>
    <mergeCell ref="K5:K6"/>
    <mergeCell ref="L5:M6"/>
    <mergeCell ref="A22:E22"/>
    <mergeCell ref="G22:I22"/>
    <mergeCell ref="A25:A26"/>
    <mergeCell ref="B25:B26"/>
    <mergeCell ref="C25:F25"/>
    <mergeCell ref="G25:J25"/>
    <mergeCell ref="K25:K26"/>
    <mergeCell ref="A32:E32"/>
    <mergeCell ref="G32:I32"/>
    <mergeCell ref="A35:A36"/>
    <mergeCell ref="B35:B36"/>
    <mergeCell ref="C35:F35"/>
    <mergeCell ref="G35:J35"/>
    <mergeCell ref="K35:K36"/>
    <mergeCell ref="A42:E42"/>
    <mergeCell ref="G42:I42"/>
    <mergeCell ref="A45:A46"/>
    <mergeCell ref="B45:B46"/>
    <mergeCell ref="C45:F45"/>
    <mergeCell ref="G45:J45"/>
    <mergeCell ref="K45:K46"/>
    <mergeCell ref="A52:E52"/>
    <mergeCell ref="G52:I52"/>
    <mergeCell ref="A54:E54"/>
    <mergeCell ref="G54:I54"/>
  </mergeCells>
  <phoneticPr fontId="2"/>
  <pageMargins left="0.78740157480314965" right="0.19685039370078741" top="0.59055118110236227" bottom="0.59055118110236227" header="0" footer="0"/>
  <pageSetup paperSize="9" scale="62" orientation="portrait" horizontalDpi="1200" verticalDpi="1200" r:id="rId1"/>
  <rowBreaks count="1" manualBreakCount="1">
    <brk id="55" max="1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M38"/>
  <sheetViews>
    <sheetView view="pageBreakPreview" zoomScaleNormal="100" zoomScaleSheetLayoutView="100" workbookViewId="0"/>
  </sheetViews>
  <sheetFormatPr defaultColWidth="9.09765625" defaultRowHeight="18" customHeight="1" x14ac:dyDescent="0.2"/>
  <cols>
    <col min="1" max="1" width="4.09765625" style="1102" customWidth="1"/>
    <col min="2" max="10" width="9.59765625" style="1102" customWidth="1"/>
    <col min="11" max="11" width="4.09765625" style="1102" customWidth="1"/>
    <col min="12" max="12" width="11" style="1102" bestFit="1" customWidth="1"/>
    <col min="13" max="16384" width="9.09765625" style="1102"/>
  </cols>
  <sheetData>
    <row r="1" spans="1:13" ht="18" customHeight="1" x14ac:dyDescent="0.2">
      <c r="A1" s="1101" t="s">
        <v>1222</v>
      </c>
      <c r="B1" s="1101"/>
      <c r="C1" s="1101"/>
      <c r="D1" s="1101"/>
      <c r="E1" s="1101"/>
      <c r="F1" s="1101"/>
      <c r="G1" s="1101"/>
      <c r="H1" s="1101"/>
      <c r="I1" s="1101"/>
      <c r="J1" s="1101"/>
      <c r="K1" s="1101"/>
    </row>
    <row r="2" spans="1:13" ht="18" customHeight="1" x14ac:dyDescent="0.2">
      <c r="A2" s="1101"/>
      <c r="B2" s="1101"/>
      <c r="C2" s="1101"/>
      <c r="D2" s="1101"/>
      <c r="E2" s="1101"/>
      <c r="F2" s="1101"/>
      <c r="G2" s="1101"/>
      <c r="H2" s="1101"/>
      <c r="I2" s="1101"/>
      <c r="J2" s="1101"/>
      <c r="K2" s="1101"/>
    </row>
    <row r="3" spans="1:13" ht="21" customHeight="1" x14ac:dyDescent="0.2">
      <c r="A3" s="3740" t="s">
        <v>1223</v>
      </c>
      <c r="B3" s="3740"/>
      <c r="C3" s="3740"/>
      <c r="D3" s="3740"/>
      <c r="E3" s="3740"/>
      <c r="F3" s="3740"/>
      <c r="G3" s="3740"/>
      <c r="H3" s="3740"/>
      <c r="I3" s="3740"/>
      <c r="J3" s="3740"/>
      <c r="K3" s="3740"/>
    </row>
    <row r="4" spans="1:13" ht="21" customHeight="1" x14ac:dyDescent="0.2">
      <c r="A4" s="1103"/>
      <c r="B4" s="1103"/>
      <c r="C4" s="1103"/>
      <c r="D4" s="1103"/>
      <c r="E4" s="1103"/>
      <c r="F4" s="1103"/>
      <c r="G4" s="1103"/>
      <c r="H4" s="1103"/>
      <c r="I4" s="1103"/>
      <c r="J4" s="1103"/>
      <c r="K4" s="1103"/>
    </row>
    <row r="5" spans="1:13" ht="18" customHeight="1" x14ac:dyDescent="0.2">
      <c r="A5" s="1101"/>
      <c r="B5" s="1101"/>
      <c r="C5" s="1101"/>
      <c r="D5" s="1101"/>
      <c r="E5" s="1101"/>
      <c r="F5" s="1101"/>
      <c r="G5" s="1101"/>
      <c r="H5" s="1101"/>
      <c r="I5" s="1101"/>
      <c r="J5" s="1101"/>
      <c r="K5" s="1101"/>
    </row>
    <row r="6" spans="1:13" ht="18" customHeight="1" x14ac:dyDescent="0.2">
      <c r="A6" s="1101"/>
      <c r="B6" s="1101"/>
      <c r="C6" s="1101"/>
      <c r="D6" s="1101"/>
      <c r="E6" s="1101"/>
      <c r="F6" s="1101"/>
      <c r="G6" s="1101"/>
      <c r="H6" s="1101"/>
      <c r="I6" s="1101"/>
      <c r="J6" s="1101"/>
      <c r="K6" s="1101"/>
    </row>
    <row r="7" spans="1:13" ht="21" customHeight="1" x14ac:dyDescent="0.2">
      <c r="A7" s="1101"/>
      <c r="B7" s="1101"/>
      <c r="C7" s="1101"/>
      <c r="D7" s="1104" t="s">
        <v>1224</v>
      </c>
      <c r="E7" s="3741"/>
      <c r="F7" s="3741"/>
      <c r="G7" s="3741"/>
      <c r="H7" s="3741"/>
      <c r="I7" s="1105" t="s">
        <v>1225</v>
      </c>
      <c r="J7" s="1101"/>
      <c r="K7" s="1101"/>
    </row>
    <row r="9" spans="1:13" ht="18" customHeight="1" x14ac:dyDescent="0.2">
      <c r="B9" s="3742" t="s">
        <v>1447</v>
      </c>
      <c r="C9" s="3742"/>
      <c r="D9" s="3742"/>
      <c r="E9" s="3742"/>
      <c r="F9" s="3742"/>
      <c r="G9" s="3742"/>
      <c r="I9" s="1101" t="s">
        <v>1409</v>
      </c>
    </row>
    <row r="10" spans="1:13" ht="18" customHeight="1" x14ac:dyDescent="0.2">
      <c r="A10" s="1464" t="s">
        <v>395</v>
      </c>
      <c r="B10" s="3744" t="s">
        <v>1440</v>
      </c>
      <c r="C10" s="3744"/>
      <c r="D10" s="3744"/>
      <c r="E10" s="3744"/>
      <c r="F10" s="3744"/>
      <c r="G10" s="3744"/>
      <c r="H10" s="3744"/>
      <c r="I10" s="3744"/>
      <c r="J10" s="3744"/>
      <c r="K10" s="1464"/>
      <c r="M10" s="1102" t="s">
        <v>1407</v>
      </c>
    </row>
    <row r="11" spans="1:13" ht="18" customHeight="1" x14ac:dyDescent="0.2">
      <c r="A11" s="1464"/>
      <c r="B11" s="3744" t="s">
        <v>1441</v>
      </c>
      <c r="C11" s="3744"/>
      <c r="D11" s="3744"/>
      <c r="E11" s="3744"/>
      <c r="F11" s="3744"/>
      <c r="G11" s="3744"/>
      <c r="H11" s="3744"/>
      <c r="I11" s="3744"/>
      <c r="J11" s="3744"/>
      <c r="K11" s="1464"/>
    </row>
    <row r="12" spans="1:13" ht="18" customHeight="1" x14ac:dyDescent="0.2">
      <c r="A12" s="1464"/>
      <c r="B12" s="1464"/>
      <c r="C12" s="1464"/>
      <c r="D12" s="1464"/>
      <c r="E12" s="1464"/>
      <c r="F12" s="1464"/>
      <c r="G12" s="1464"/>
      <c r="H12" s="1464"/>
      <c r="I12" s="1464"/>
      <c r="J12" s="1464"/>
      <c r="K12" s="1464"/>
    </row>
    <row r="13" spans="1:13" ht="18" customHeight="1" x14ac:dyDescent="0.2">
      <c r="A13" s="1101"/>
      <c r="B13" s="1101"/>
      <c r="C13" s="1101"/>
      <c r="D13" s="1101"/>
      <c r="E13" s="1101"/>
      <c r="F13" s="1101"/>
      <c r="G13" s="1101"/>
      <c r="H13" s="1101"/>
      <c r="I13" s="1101"/>
      <c r="J13" s="1101"/>
      <c r="K13" s="1101"/>
    </row>
    <row r="14" spans="1:13" ht="18" customHeight="1" x14ac:dyDescent="0.2">
      <c r="A14" s="1101"/>
      <c r="B14" s="1101"/>
      <c r="C14" s="1101"/>
      <c r="D14" s="1101"/>
      <c r="E14" s="1101"/>
      <c r="F14" s="1101"/>
      <c r="G14" s="1101"/>
      <c r="H14" s="1101"/>
      <c r="I14" s="1101"/>
      <c r="J14" s="1101"/>
      <c r="K14" s="1101"/>
    </row>
    <row r="15" spans="1:13" ht="18" customHeight="1" x14ac:dyDescent="0.2">
      <c r="A15" s="1101"/>
      <c r="B15" s="1101"/>
      <c r="C15" s="1101"/>
      <c r="D15" s="1101"/>
      <c r="E15" s="1101"/>
      <c r="F15" s="1101"/>
      <c r="G15" s="1101"/>
      <c r="H15" s="3742" t="s">
        <v>1408</v>
      </c>
      <c r="I15" s="3742"/>
      <c r="J15" s="3742"/>
      <c r="K15" s="3742"/>
    </row>
    <row r="16" spans="1:13" ht="18" customHeight="1" x14ac:dyDescent="0.2">
      <c r="A16" s="1101"/>
      <c r="B16" s="1101"/>
      <c r="C16" s="1101"/>
      <c r="D16" s="1101"/>
      <c r="E16" s="1101"/>
      <c r="F16" s="1101"/>
      <c r="G16" s="1101"/>
      <c r="H16" s="1101"/>
      <c r="I16" s="1101"/>
      <c r="J16" s="1101"/>
      <c r="K16" s="1101"/>
    </row>
    <row r="17" spans="1:11" ht="18" customHeight="1" x14ac:dyDescent="0.2">
      <c r="A17" s="1101" t="s">
        <v>1</v>
      </c>
      <c r="B17" s="1101"/>
      <c r="C17" s="1101"/>
      <c r="D17" s="1101"/>
      <c r="E17" s="1101"/>
      <c r="F17" s="1101"/>
      <c r="G17" s="1101"/>
      <c r="H17" s="1101"/>
      <c r="I17" s="1101"/>
      <c r="J17" s="1101"/>
      <c r="K17" s="1101"/>
    </row>
    <row r="18" spans="1:11" ht="18" customHeight="1" x14ac:dyDescent="0.2">
      <c r="A18" s="1101" t="s">
        <v>2</v>
      </c>
      <c r="B18" s="1101"/>
      <c r="C18" s="1101"/>
      <c r="D18" s="1101"/>
      <c r="E18" s="1101"/>
      <c r="F18" s="1101"/>
      <c r="G18" s="1101"/>
      <c r="H18" s="1101"/>
      <c r="I18" s="1101"/>
      <c r="J18" s="1101"/>
      <c r="K18" s="1101"/>
    </row>
    <row r="19" spans="1:11" ht="18" customHeight="1" x14ac:dyDescent="0.2">
      <c r="A19" s="1101"/>
      <c r="B19" s="1101"/>
      <c r="C19" s="1101"/>
      <c r="D19" s="1101"/>
      <c r="E19" s="1101"/>
      <c r="F19" s="1101"/>
      <c r="G19" s="1101"/>
      <c r="H19" s="1101"/>
      <c r="I19" s="1101"/>
      <c r="J19" s="1101"/>
      <c r="K19" s="1101"/>
    </row>
    <row r="20" spans="1:11" ht="18" customHeight="1" x14ac:dyDescent="0.2">
      <c r="A20" s="1101"/>
      <c r="B20" s="1101"/>
      <c r="C20" s="1101"/>
      <c r="D20" s="1101"/>
      <c r="E20" s="1101"/>
      <c r="F20" s="1106" t="s">
        <v>1226</v>
      </c>
      <c r="G20" s="3743" t="str">
        <f>IF(基本情報!H21="","〒",CONCATENATE("〒",基本情報!H21))</f>
        <v>〒</v>
      </c>
      <c r="H20" s="3743"/>
      <c r="I20" s="1101"/>
      <c r="J20" s="1101"/>
      <c r="K20" s="1101"/>
    </row>
    <row r="21" spans="1:11" ht="18" customHeight="1" x14ac:dyDescent="0.2">
      <c r="A21" s="1101"/>
      <c r="B21" s="1101"/>
      <c r="C21" s="1101"/>
      <c r="D21" s="1101"/>
      <c r="E21" s="1101"/>
      <c r="F21" s="1101"/>
      <c r="G21" s="3736" t="str">
        <f>IF(基本情報!G22="","",基本情報!G22)</f>
        <v/>
      </c>
      <c r="H21" s="3736"/>
      <c r="I21" s="3736"/>
      <c r="J21" s="3736"/>
      <c r="K21" s="3736"/>
    </row>
    <row r="22" spans="1:11" ht="18" customHeight="1" x14ac:dyDescent="0.2">
      <c r="A22" s="1101"/>
      <c r="B22" s="1101"/>
      <c r="C22" s="1101"/>
      <c r="D22" s="1101"/>
      <c r="E22" s="1101"/>
      <c r="F22" s="1101"/>
      <c r="G22" s="3736"/>
      <c r="H22" s="3736"/>
      <c r="I22" s="3736"/>
      <c r="J22" s="3736"/>
      <c r="K22" s="3736"/>
    </row>
    <row r="23" spans="1:11" ht="18" customHeight="1" x14ac:dyDescent="0.2">
      <c r="A23" s="1101"/>
      <c r="B23" s="1101"/>
      <c r="C23" s="1101"/>
      <c r="D23" s="1101"/>
      <c r="E23" s="1101"/>
      <c r="F23" s="1106" t="s">
        <v>1227</v>
      </c>
      <c r="G23" s="3736" t="str">
        <f>IF(基本情報!G15="","",IF(基本情報!G15="個人",基本情報!G20,基本情報!G17))</f>
        <v/>
      </c>
      <c r="H23" s="3736"/>
      <c r="I23" s="3736"/>
      <c r="J23" s="3736"/>
      <c r="K23" s="3736"/>
    </row>
    <row r="24" spans="1:11" ht="18" customHeight="1" x14ac:dyDescent="0.2">
      <c r="A24" s="1101"/>
      <c r="B24" s="1101"/>
      <c r="C24" s="1101"/>
      <c r="D24" s="1101"/>
      <c r="E24" s="1101"/>
      <c r="F24" s="1101"/>
      <c r="G24" s="3736"/>
      <c r="H24" s="3736"/>
      <c r="I24" s="3736"/>
      <c r="J24" s="3736"/>
      <c r="K24" s="3736"/>
    </row>
    <row r="25" spans="1:11" ht="18" customHeight="1" x14ac:dyDescent="0.2">
      <c r="A25" s="1101"/>
      <c r="B25" s="1101"/>
      <c r="C25" s="1101"/>
      <c r="D25" s="1101"/>
      <c r="E25" s="1101"/>
      <c r="F25" s="1106" t="s">
        <v>1228</v>
      </c>
      <c r="G25" s="3736" t="str">
        <f>IF(基本情報!G15="個人","",CONCATENATE(基本情報!G18,"　",基本情報!G20))</f>
        <v>　</v>
      </c>
      <c r="H25" s="3736"/>
      <c r="I25" s="3736"/>
      <c r="J25" s="3736"/>
      <c r="K25" s="1101"/>
    </row>
    <row r="26" spans="1:11" ht="18" customHeight="1" x14ac:dyDescent="0.2">
      <c r="A26" s="1101"/>
      <c r="B26" s="1101"/>
      <c r="C26" s="1101"/>
      <c r="D26" s="1101"/>
      <c r="E26" s="1101"/>
      <c r="F26" s="1101"/>
      <c r="G26" s="3736"/>
      <c r="H26" s="3736"/>
      <c r="I26" s="3736"/>
      <c r="J26" s="3736"/>
      <c r="K26" s="1101"/>
    </row>
    <row r="27" spans="1:11" ht="18" customHeight="1" x14ac:dyDescent="0.2">
      <c r="A27" s="1101" t="s">
        <v>1229</v>
      </c>
      <c r="B27" s="1101"/>
      <c r="C27" s="1101"/>
      <c r="D27" s="1101"/>
      <c r="E27" s="1101"/>
      <c r="F27" s="1101"/>
      <c r="G27" s="1101"/>
      <c r="H27" s="1101"/>
      <c r="I27" s="1101"/>
      <c r="J27" s="1101"/>
      <c r="K27" s="1101"/>
    </row>
    <row r="28" spans="1:11" ht="18" customHeight="1" x14ac:dyDescent="0.2">
      <c r="A28" s="1101"/>
      <c r="B28" s="1101"/>
      <c r="C28" s="1101"/>
      <c r="D28" s="1101"/>
      <c r="E28" s="1101"/>
      <c r="F28" s="1101"/>
      <c r="G28" s="1101"/>
      <c r="H28" s="1101"/>
      <c r="I28" s="1101"/>
      <c r="J28" s="1101"/>
      <c r="K28" s="1101"/>
    </row>
    <row r="29" spans="1:11" ht="21" customHeight="1" x14ac:dyDescent="0.2">
      <c r="A29" s="1101"/>
      <c r="B29" s="3732" t="s">
        <v>1230</v>
      </c>
      <c r="C29" s="3732"/>
      <c r="D29" s="3732" t="s">
        <v>1232</v>
      </c>
      <c r="E29" s="3732"/>
      <c r="F29" s="3732"/>
      <c r="G29" s="3732"/>
      <c r="H29" s="3732" t="s">
        <v>1403</v>
      </c>
      <c r="I29" s="3732"/>
      <c r="J29" s="3732"/>
      <c r="K29" s="1101"/>
    </row>
    <row r="30" spans="1:11" ht="33" customHeight="1" x14ac:dyDescent="0.2">
      <c r="A30" s="1101"/>
      <c r="B30" s="3732"/>
      <c r="C30" s="3732"/>
      <c r="D30" s="1463" t="str">
        <f>IF('交-別添7'!F9="","",'交-別添7'!F9)</f>
        <v/>
      </c>
      <c r="E30" s="1463" t="str">
        <f>IF('交-別添7'!G9="","",'交-別添7'!G9)</f>
        <v/>
      </c>
      <c r="F30" s="1463" t="str">
        <f>IF('交-別添7'!H9="","",'交-別添7'!H9)</f>
        <v/>
      </c>
      <c r="G30" s="1463" t="str">
        <f>IF('交-別添7'!I9="","",'交-別添7'!I9)</f>
        <v/>
      </c>
      <c r="H30" s="1463" t="str">
        <f>IF('交-別添7'!F13="","",'交-別添7'!F13)</f>
        <v/>
      </c>
      <c r="I30" s="1463" t="str">
        <f>IF('交-別添7'!G13="","",'交-別添7'!G13)</f>
        <v/>
      </c>
      <c r="J30" s="1463" t="str">
        <f>IF('交-別添7'!H13="","",'交-別添7'!H13)</f>
        <v/>
      </c>
      <c r="K30" s="1101"/>
    </row>
    <row r="31" spans="1:11" ht="21" customHeight="1" x14ac:dyDescent="0.2">
      <c r="A31" s="1101"/>
      <c r="B31" s="3732"/>
      <c r="C31" s="3732"/>
      <c r="D31" s="3734" t="s">
        <v>1404</v>
      </c>
      <c r="E31" s="3734"/>
      <c r="F31" s="3734"/>
      <c r="G31" s="3734"/>
      <c r="H31" s="3734" t="s">
        <v>1231</v>
      </c>
      <c r="I31" s="3734"/>
      <c r="J31" s="3734"/>
      <c r="K31" s="1101"/>
    </row>
    <row r="32" spans="1:11" ht="33" customHeight="1" x14ac:dyDescent="0.2">
      <c r="A32" s="1101"/>
      <c r="B32" s="3732"/>
      <c r="C32" s="3737"/>
      <c r="D32" s="3737" t="str">
        <f>IF('交-別添7'!F11="","",'交-別添7'!F11)</f>
        <v/>
      </c>
      <c r="E32" s="3738"/>
      <c r="F32" s="3738"/>
      <c r="G32" s="3739"/>
      <c r="H32" s="3737" t="str">
        <f>IF('交-別添7'!F15="","",'交-別添7'!F15)</f>
        <v/>
      </c>
      <c r="I32" s="3738"/>
      <c r="J32" s="3739"/>
      <c r="K32" s="1101"/>
    </row>
    <row r="33" spans="1:11" ht="33" customHeight="1" x14ac:dyDescent="0.2">
      <c r="A33" s="1101"/>
      <c r="B33" s="3732" t="s">
        <v>1233</v>
      </c>
      <c r="C33" s="3732"/>
      <c r="D33" s="3735" t="s">
        <v>1400</v>
      </c>
      <c r="E33" s="3735"/>
      <c r="F33" s="3735"/>
      <c r="G33" s="3735"/>
      <c r="H33" s="3735"/>
      <c r="I33" s="3735"/>
      <c r="J33" s="3735"/>
      <c r="K33" s="1101"/>
    </row>
    <row r="34" spans="1:11" ht="33" customHeight="1" x14ac:dyDescent="0.2">
      <c r="A34" s="1101"/>
      <c r="B34" s="3732" t="s">
        <v>1234</v>
      </c>
      <c r="C34" s="3732"/>
      <c r="D34" s="1122" t="str">
        <f>IF('交-別添7'!F22="","",'交-別添7'!F22)</f>
        <v/>
      </c>
      <c r="E34" s="1122" t="str">
        <f>IF('交-別添7'!H22="","",'交-別添7'!H22)</f>
        <v/>
      </c>
      <c r="F34" s="1122" t="str">
        <f>IF('交-別添7'!J22="","",'交-別添7'!J22)</f>
        <v/>
      </c>
      <c r="G34" s="1122" t="str">
        <f>IF('交-別添7'!L22="","",'交-別添7'!L22)</f>
        <v/>
      </c>
      <c r="H34" s="1122" t="str">
        <f>IF('交-別添7'!N22="","",'交-別添7'!N22)</f>
        <v/>
      </c>
      <c r="I34" s="1122" t="str">
        <f>IF('交-別添7'!P22="","",'交-別添7'!P22)</f>
        <v/>
      </c>
      <c r="J34" s="1122" t="str">
        <f>IF('交-別添7'!R22="","",'交-別添7'!R22)</f>
        <v/>
      </c>
      <c r="K34" s="1101"/>
    </row>
    <row r="35" spans="1:11" ht="33" customHeight="1" x14ac:dyDescent="0.2">
      <c r="A35" s="1101"/>
      <c r="B35" s="3732" t="s">
        <v>1401</v>
      </c>
      <c r="C35" s="3732"/>
      <c r="D35" s="3733" t="str">
        <f>IF('交-別添7'!E31="","",'交-別添7'!E31)</f>
        <v/>
      </c>
      <c r="E35" s="3733"/>
      <c r="F35" s="3733"/>
      <c r="G35" s="3733"/>
      <c r="H35" s="3733"/>
      <c r="I35" s="3733"/>
      <c r="J35" s="3733"/>
      <c r="K35" s="1101"/>
    </row>
    <row r="36" spans="1:11" ht="33" customHeight="1" x14ac:dyDescent="0.2">
      <c r="A36" s="1101"/>
      <c r="B36" s="3732" t="s">
        <v>1402</v>
      </c>
      <c r="C36" s="3732"/>
      <c r="D36" s="3733" t="str">
        <f>IF('交-別添7'!E34="","",'交-別添7'!E34)</f>
        <v/>
      </c>
      <c r="E36" s="3733"/>
      <c r="F36" s="3733"/>
      <c r="G36" s="3733"/>
      <c r="H36" s="3733"/>
      <c r="I36" s="3733"/>
      <c r="J36" s="3733"/>
      <c r="K36" s="1101"/>
    </row>
    <row r="37" spans="1:11" ht="18" customHeight="1" x14ac:dyDescent="0.2">
      <c r="A37" s="1101"/>
      <c r="B37" s="1101"/>
      <c r="C37" s="1101"/>
      <c r="D37" s="1101"/>
      <c r="E37" s="1101"/>
      <c r="F37" s="1101"/>
      <c r="G37" s="1101"/>
      <c r="H37" s="1101"/>
      <c r="I37" s="1101"/>
      <c r="J37" s="1101"/>
      <c r="K37" s="1101"/>
    </row>
    <row r="38" spans="1:11" ht="18" customHeight="1" x14ac:dyDescent="0.2">
      <c r="A38" s="1101"/>
      <c r="B38" s="1101"/>
      <c r="C38" s="1101"/>
      <c r="D38" s="1101"/>
      <c r="E38" s="1101"/>
      <c r="F38" s="1101"/>
      <c r="G38" s="1101"/>
      <c r="H38" s="1101"/>
      <c r="I38" s="1101"/>
      <c r="J38" s="1101"/>
      <c r="K38" s="1101"/>
    </row>
  </sheetData>
  <mergeCells count="24">
    <mergeCell ref="A3:K3"/>
    <mergeCell ref="E7:H7"/>
    <mergeCell ref="H15:K15"/>
    <mergeCell ref="G20:H20"/>
    <mergeCell ref="B10:J10"/>
    <mergeCell ref="B11:J11"/>
    <mergeCell ref="B9:G9"/>
    <mergeCell ref="G21:K22"/>
    <mergeCell ref="G23:K24"/>
    <mergeCell ref="G25:J26"/>
    <mergeCell ref="B29:C32"/>
    <mergeCell ref="D29:G29"/>
    <mergeCell ref="H29:J29"/>
    <mergeCell ref="D32:G32"/>
    <mergeCell ref="H32:J32"/>
    <mergeCell ref="B36:C36"/>
    <mergeCell ref="D36:J36"/>
    <mergeCell ref="D31:G31"/>
    <mergeCell ref="H31:J31"/>
    <mergeCell ref="B33:C33"/>
    <mergeCell ref="D33:J33"/>
    <mergeCell ref="B34:C34"/>
    <mergeCell ref="B35:C35"/>
    <mergeCell ref="D35:J35"/>
  </mergeCells>
  <phoneticPr fontId="2"/>
  <dataValidations count="1">
    <dataValidation imeMode="fullKatakana" allowBlank="1" showInputMessage="1" showErrorMessage="1" sqref="D35:J36" xr:uid="{00000000-0002-0000-3500-000000000000}"/>
  </dataValidations>
  <pageMargins left="0.98425196850393704" right="0.39370078740157483" top="0.59055118110236227" bottom="0.59055118110236227"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58</vt:i4>
      </vt:variant>
    </vt:vector>
  </HeadingPairs>
  <TitlesOfParts>
    <vt:vector size="118" baseType="lpstr">
      <vt:lpstr>基本情報</vt:lpstr>
      <vt:lpstr>交付-ﾁｪｯｸｼｰﾄ</vt:lpstr>
      <vt:lpstr>交付-要件ﾁｪｯｸｼｰﾄ</vt:lpstr>
      <vt:lpstr>交-別記様式第1</vt:lpstr>
      <vt:lpstr>交-別紙1</vt:lpstr>
      <vt:lpstr>交-別紙2</vt:lpstr>
      <vt:lpstr>交-別紙3</vt:lpstr>
      <vt:lpstr>交-別添1-1（適合確認）</vt:lpstr>
      <vt:lpstr>交-別添1-2（建築士による適合確認）</vt:lpstr>
      <vt:lpstr>交-別添1　　5.バリアフリー</vt:lpstr>
      <vt:lpstr>交-別添2</vt:lpstr>
      <vt:lpstr>交-別添3</vt:lpstr>
      <vt:lpstr>交-別添4</vt:lpstr>
      <vt:lpstr>交-別添5</vt:lpstr>
      <vt:lpstr>交-別添6</vt:lpstr>
      <vt:lpstr>交-別添7</vt:lpstr>
      <vt:lpstr>交-別添8-1（適合確認）</vt:lpstr>
      <vt:lpstr>交-別添8-2（建築士による適合確認）</vt:lpstr>
      <vt:lpstr>任意様式1</vt:lpstr>
      <vt:lpstr>参考様式1-1</vt:lpstr>
      <vt:lpstr>参考様式1-2</vt:lpstr>
      <vt:lpstr>参考様式1-3</vt:lpstr>
      <vt:lpstr>エネルギー使用量の集計表</vt:lpstr>
      <vt:lpstr>参考様式1-4（省エネ効果等の計算根拠）</vt:lpstr>
      <vt:lpstr>参考様式1-5①空調・熱源</vt:lpstr>
      <vt:lpstr>参考様式1-5②換気</vt:lpstr>
      <vt:lpstr>参考様式1-5③高機能換気</vt:lpstr>
      <vt:lpstr>参考様式1-5④空調・二次側</vt:lpstr>
      <vt:lpstr>参考様式1-5⑤給湯・熱源</vt:lpstr>
      <vt:lpstr>参考様式1-5⑥照明</vt:lpstr>
      <vt:lpstr>参考様式1-5⑥照明(並列)</vt:lpstr>
      <vt:lpstr>参考様式1-6</vt:lpstr>
      <vt:lpstr>参考様式2-1バリフリ無</vt:lpstr>
      <vt:lpstr>参考様式2-1バリフリ有</vt:lpstr>
      <vt:lpstr>参考様式2-2</vt:lpstr>
      <vt:lpstr>参考様式2-3</vt:lpstr>
      <vt:lpstr>参考様式2-4</vt:lpstr>
      <vt:lpstr>参考様式2-1バリフリ無・複数棟用(集計)</vt:lpstr>
      <vt:lpstr>参考様式2-1バリフリ無・複数棟用(建物毎)</vt:lpstr>
      <vt:lpstr>参考様式2-1バリフリ有・複数棟用(集計)</vt:lpstr>
      <vt:lpstr>参考様式2-1バリフリ有・複数棟用(建物毎)</vt:lpstr>
      <vt:lpstr>参考様式2-2複数棟用</vt:lpstr>
      <vt:lpstr>参考様式2-3複数棟用</vt:lpstr>
      <vt:lpstr>参考様式2-4複数棟用</vt:lpstr>
      <vt:lpstr>変更-ﾁｪｯｸｼｰﾄ</vt:lpstr>
      <vt:lpstr>変-別記様式第4</vt:lpstr>
      <vt:lpstr>変-別添1-1（適合確認）</vt:lpstr>
      <vt:lpstr>変-別添1-2（建築士による適合確認）</vt:lpstr>
      <vt:lpstr>実績-ﾁｪｯｸｼｰﾄ</vt:lpstr>
      <vt:lpstr>実-別記様式第10</vt:lpstr>
      <vt:lpstr>実-別紙1</vt:lpstr>
      <vt:lpstr>実-別紙2</vt:lpstr>
      <vt:lpstr>実-別紙3</vt:lpstr>
      <vt:lpstr>実-別紙4</vt:lpstr>
      <vt:lpstr>実-別添1-1（適合確認）</vt:lpstr>
      <vt:lpstr>実-別添1-2（建築士による適合確認）</vt:lpstr>
      <vt:lpstr>実-別添1　　4.バリアフリー</vt:lpstr>
      <vt:lpstr>実-別添8-2（建築士による適合確認）</vt:lpstr>
      <vt:lpstr>任意様式11</vt:lpstr>
      <vt:lpstr>別記様式第12</vt:lpstr>
      <vt:lpstr>エネルギー使用量の集計表!Print_Area</vt:lpstr>
      <vt:lpstr>基本情報!Print_Area</vt:lpstr>
      <vt:lpstr>'交付-ﾁｪｯｸｼｰﾄ'!Print_Area</vt:lpstr>
      <vt:lpstr>'交付-要件ﾁｪｯｸｼｰﾄ'!Print_Area</vt:lpstr>
      <vt:lpstr>'交-別記様式第1'!Print_Area</vt:lpstr>
      <vt:lpstr>'交-別紙1'!Print_Area</vt:lpstr>
      <vt:lpstr>'交-別紙2'!Print_Area</vt:lpstr>
      <vt:lpstr>'交-別紙3'!Print_Area</vt:lpstr>
      <vt:lpstr>'交-別添1　　5.バリアフリー'!Print_Area</vt:lpstr>
      <vt:lpstr>'交-別添1-1（適合確認）'!Print_Area</vt:lpstr>
      <vt:lpstr>'交-別添1-2（建築士による適合確認）'!Print_Area</vt:lpstr>
      <vt:lpstr>'交-別添2'!Print_Area</vt:lpstr>
      <vt:lpstr>'交-別添3'!Print_Area</vt:lpstr>
      <vt:lpstr>'交-別添4'!Print_Area</vt:lpstr>
      <vt:lpstr>'交-別添5'!Print_Area</vt:lpstr>
      <vt:lpstr>'交-別添6'!Print_Area</vt:lpstr>
      <vt:lpstr>'交-別添7'!Print_Area</vt:lpstr>
      <vt:lpstr>'交-別添8-1（適合確認）'!Print_Area</vt:lpstr>
      <vt:lpstr>'交-別添8-2（建築士による適合確認）'!Print_Area</vt:lpstr>
      <vt:lpstr>'参考様式1-1'!Print_Area</vt:lpstr>
      <vt:lpstr>'参考様式1-3'!Print_Area</vt:lpstr>
      <vt:lpstr>'参考様式1-4（省エネ効果等の計算根拠）'!Print_Area</vt:lpstr>
      <vt:lpstr>'参考様式1-5①空調・熱源'!Print_Area</vt:lpstr>
      <vt:lpstr>'参考様式1-5②換気'!Print_Area</vt:lpstr>
      <vt:lpstr>'参考様式1-5③高機能換気'!Print_Area</vt:lpstr>
      <vt:lpstr>'参考様式1-5④空調・二次側'!Print_Area</vt:lpstr>
      <vt:lpstr>'参考様式1-5⑤給湯・熱源'!Print_Area</vt:lpstr>
      <vt:lpstr>'参考様式1-5⑥照明'!Print_Area</vt:lpstr>
      <vt:lpstr>'参考様式1-5⑥照明(並列)'!Print_Area</vt:lpstr>
      <vt:lpstr>'参考様式1-6'!Print_Area</vt:lpstr>
      <vt:lpstr>'参考様式2-1バリフリ無・複数棟用(建物毎)'!Print_Area</vt:lpstr>
      <vt:lpstr>'参考様式2-1バリフリ無・複数棟用(集計)'!Print_Area</vt:lpstr>
      <vt:lpstr>'参考様式2-1バリフリ有'!Print_Area</vt:lpstr>
      <vt:lpstr>'参考様式2-1バリフリ有・複数棟用(建物毎)'!Print_Area</vt:lpstr>
      <vt:lpstr>'参考様式2-1バリフリ有・複数棟用(集計)'!Print_Area</vt:lpstr>
      <vt:lpstr>'参考様式2-2'!Print_Area</vt:lpstr>
      <vt:lpstr>'参考様式2-2複数棟用'!Print_Area</vt:lpstr>
      <vt:lpstr>'参考様式2-3'!Print_Area</vt:lpstr>
      <vt:lpstr>'参考様式2-3複数棟用'!Print_Area</vt:lpstr>
      <vt:lpstr>'参考様式2-4'!Print_Area</vt:lpstr>
      <vt:lpstr>'参考様式2-4複数棟用'!Print_Area</vt:lpstr>
      <vt:lpstr>'実績-ﾁｪｯｸｼｰﾄ'!Print_Area</vt:lpstr>
      <vt:lpstr>'実-別記様式第10'!Print_Area</vt:lpstr>
      <vt:lpstr>'実-別紙1'!Print_Area</vt:lpstr>
      <vt:lpstr>'実-別紙2'!Print_Area</vt:lpstr>
      <vt:lpstr>'実-別紙3'!Print_Area</vt:lpstr>
      <vt:lpstr>'実-別紙4'!Print_Area</vt:lpstr>
      <vt:lpstr>'実-別添1　　4.バリアフリー'!Print_Area</vt:lpstr>
      <vt:lpstr>'実-別添1-1（適合確認）'!Print_Area</vt:lpstr>
      <vt:lpstr>'実-別添1-2（建築士による適合確認）'!Print_Area</vt:lpstr>
      <vt:lpstr>'実-別添8-2（建築士による適合確認）'!Print_Area</vt:lpstr>
      <vt:lpstr>任意様式1!Print_Area</vt:lpstr>
      <vt:lpstr>任意様式11!Print_Area</vt:lpstr>
      <vt:lpstr>別記様式第12!Print_Area</vt:lpstr>
      <vt:lpstr>'変更-ﾁｪｯｸｼｰﾄ'!Print_Area</vt:lpstr>
      <vt:lpstr>'変-別記様式第4'!Print_Area</vt:lpstr>
      <vt:lpstr>'変-別添1-1（適合確認）'!Print_Area</vt:lpstr>
      <vt:lpstr>'変-別添1-2（建築士による適合確認）'!Print_Area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2022-11-14T04:40:48Z</cp:lastPrinted>
  <dcterms:created xsi:type="dcterms:W3CDTF">2019-03-07T07:23:09Z</dcterms:created>
  <dcterms:modified xsi:type="dcterms:W3CDTF">2023-05-19T07:46:31Z</dcterms:modified>
</cp:coreProperties>
</file>