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92.168.201.11\kkj\改修\00_省エネ化推進事業\交付申請等マニュアル・申請様式\R6年度\様式・記入例\様式\"/>
    </mc:Choice>
  </mc:AlternateContent>
  <xr:revisionPtr revIDLastSave="0" documentId="13_ncr:1_{33307124-F43C-463A-B833-2205229B43F9}" xr6:coauthVersionLast="47" xr6:coauthVersionMax="47" xr10:uidLastSave="{00000000-0000-0000-0000-000000000000}"/>
  <bookViews>
    <workbookView xWindow="-120" yWindow="-120" windowWidth="20730" windowHeight="11160" tabRatio="855" xr2:uid="{D87053EE-D076-4C7E-8EFF-49E524BDA216}"/>
  </bookViews>
  <sheets>
    <sheet name="基本情報" sheetId="10" r:id="rId1"/>
    <sheet name="交付-ﾁｪｯｸｼｰﾄ" sheetId="25" r:id="rId2"/>
    <sheet name="交付-要件ﾁｪｯｸｼｰﾄ" sheetId="81" r:id="rId3"/>
    <sheet name="交-別記様式第1" sheetId="7" r:id="rId4"/>
    <sheet name="交-別紙1" sheetId="113" r:id="rId5"/>
    <sheet name="交-別紙2" sheetId="116" r:id="rId6"/>
    <sheet name="交-別紙3" sheetId="13" r:id="rId7"/>
    <sheet name="交-別添1-1_適合確認" sheetId="15" r:id="rId8"/>
    <sheet name="交-別添1-2_建築士による適合確認" sheetId="76" r:id="rId9"/>
    <sheet name="交-別添1　４.バリアフリー" sheetId="16" r:id="rId10"/>
    <sheet name="交-別添2_複数棟申請" sheetId="17" r:id="rId11"/>
    <sheet name="交-別添3_複数棟申請" sheetId="18" r:id="rId12"/>
    <sheet name="交-別添4_複数棟申請" sheetId="19" r:id="rId13"/>
    <sheet name="交-別添5" sheetId="92" r:id="rId14"/>
    <sheet name="交-別添6" sheetId="22" r:id="rId15"/>
    <sheet name="交-別添7-1（適合確認）" sheetId="88" r:id="rId16"/>
    <sheet name="交-別添7-2（建築士による適合確認）" sheetId="84" r:id="rId17"/>
    <sheet name="任意様式1" sheetId="24" r:id="rId18"/>
    <sheet name="参考様式1-1" sheetId="27" r:id="rId19"/>
    <sheet name="参考様式1-2" sheetId="28" r:id="rId20"/>
    <sheet name="参考様式1-3" sheetId="29" r:id="rId21"/>
    <sheet name="エネルギー使用量の集計表" sheetId="80" r:id="rId22"/>
    <sheet name="参考様式1-4（省エネ効果等の計算根拠）" sheetId="63" r:id="rId23"/>
    <sheet name="参考様式1-5①空調・熱源" sheetId="65" r:id="rId24"/>
    <sheet name="参考様式1-5②換気" sheetId="73" r:id="rId25"/>
    <sheet name="参考様式1-5③高機能換気" sheetId="79" r:id="rId26"/>
    <sheet name="参考様式1-5④空調・二次側" sheetId="67" r:id="rId27"/>
    <sheet name="参考様式1-5⑤給湯・熱源" sheetId="68" r:id="rId28"/>
    <sheet name="参考様式1-5⑥照明" sheetId="69" r:id="rId29"/>
    <sheet name="参考様式1-5⑥照明(並列)" sheetId="70" r:id="rId30"/>
    <sheet name="参考様式1-6" sheetId="36" r:id="rId31"/>
    <sheet name="参考様式2-1" sheetId="105" r:id="rId32"/>
    <sheet name="参考様式2-2" sheetId="96" r:id="rId33"/>
    <sheet name="参考様式2-3" sheetId="41" r:id="rId34"/>
    <sheet name="参考様式2-1複数棟用(集計)" sheetId="44" r:id="rId35"/>
    <sheet name="参考様式2-1複数棟用(建物毎)" sheetId="45" r:id="rId36"/>
    <sheet name="参考様式2-2複数棟用" sheetId="104" r:id="rId37"/>
    <sheet name="参考様式2-3複数棟用" sheetId="48" r:id="rId38"/>
    <sheet name="変更-ﾁｪｯｸｼｰﾄ" sheetId="26" r:id="rId39"/>
    <sheet name="変-別記様式第4" sheetId="1" r:id="rId40"/>
    <sheet name="変-別添1-1（適合確認）" sheetId="98" r:id="rId41"/>
    <sheet name="変-別添1-2（建築士による適合確認）" sheetId="99" r:id="rId42"/>
    <sheet name="実績-ﾁｪｯｸｼｰﾄ" sheetId="61" r:id="rId43"/>
    <sheet name="実-別記様式第10" sheetId="9" r:id="rId44"/>
    <sheet name="実-別紙1" sheetId="49" r:id="rId45"/>
    <sheet name="実-別紙2" sheetId="115" r:id="rId46"/>
    <sheet name="実-別紙3" sheetId="117" r:id="rId47"/>
    <sheet name="実-別紙4" sheetId="52" r:id="rId48"/>
    <sheet name="実-別添1-1（適合確認）" sheetId="100" r:id="rId49"/>
    <sheet name="実-別添1-2_（建築士による適合確認）" sheetId="101" r:id="rId50"/>
    <sheet name="実-別添1　　4.バリアフリー" sheetId="55" r:id="rId51"/>
    <sheet name="実-別添７-2（建築士による適合確認）" sheetId="102" r:id="rId52"/>
    <sheet name="任意様式11" sheetId="57" r:id="rId53"/>
    <sheet name="参考様式2-1　実績" sheetId="106" r:id="rId54"/>
    <sheet name="参考様式2-2 実績" sheetId="107" r:id="rId55"/>
    <sheet name="参考様式2-3　実績" sheetId="108" r:id="rId56"/>
    <sheet name="参考様式2-1複数棟用(集計) 　実績" sheetId="109" r:id="rId57"/>
    <sheet name="参考様式2-1複数棟用(建物毎) 　実績" sheetId="110" r:id="rId58"/>
    <sheet name="参考様式2-2複数棟用 　実績" sheetId="111" r:id="rId59"/>
    <sheet name="参考様式2-3複数棟用　実績" sheetId="112" r:id="rId60"/>
    <sheet name="別記様式第12" sheetId="60" r:id="rId61"/>
  </sheets>
  <externalReferences>
    <externalReference r:id="rId62"/>
    <externalReference r:id="rId63"/>
  </externalReferences>
  <definedNames>
    <definedName name="_☑" localSheetId="4">#REF!</definedName>
    <definedName name="_☑" localSheetId="45">#REF!</definedName>
    <definedName name="_☑">[1]補助対象事業費!$R$8:$R$12</definedName>
    <definedName name="_dl1">'[2]7（適合確認2）'!$C$809:$D$809</definedName>
    <definedName name="_dl2">#REF!</definedName>
    <definedName name="_xlnm.Print_Area" localSheetId="21">エネルギー使用量の集計表!$A$1:$O$20</definedName>
    <definedName name="_xlnm.Print_Area" localSheetId="0">基本情報!$A$1:$Q$33</definedName>
    <definedName name="_xlnm.Print_Area" localSheetId="1">'交付-ﾁｪｯｸｼｰﾄ'!$A$1:$K$55</definedName>
    <definedName name="_xlnm.Print_Area" localSheetId="2">'交付-要件ﾁｪｯｸｼｰﾄ'!$A$1:$K$24</definedName>
    <definedName name="_xlnm.Print_Area" localSheetId="3">'交-別記様式第1'!$A$1:$O$59</definedName>
    <definedName name="_xlnm.Print_Area" localSheetId="4">'交-別紙1'!$A$1:$P$52</definedName>
    <definedName name="_xlnm.Print_Area" localSheetId="5">'交-別紙2'!$A$1:$M$39</definedName>
    <definedName name="_xlnm.Print_Area" localSheetId="6">'交-別紙3'!$A$1:$G$34</definedName>
    <definedName name="_xlnm.Print_Area" localSheetId="9">'交-別添1　４.バリアフリー'!$A$1:$E$47</definedName>
    <definedName name="_xlnm.Print_Area" localSheetId="7">'交-別添1-1_適合確認'!$A$1:$AG$40</definedName>
    <definedName name="_xlnm.Print_Area" localSheetId="8">'交-別添1-2_建築士による適合確認'!$A$1:$AG$55</definedName>
    <definedName name="_xlnm.Print_Area" localSheetId="10">'交-別添2_複数棟申請'!$A$1:$D$36</definedName>
    <definedName name="_xlnm.Print_Area" localSheetId="11">'交-別添3_複数棟申請'!$A$1:$W$34</definedName>
    <definedName name="_xlnm.Print_Area" localSheetId="12">'交-別添4_複数棟申請'!$A$1:$O$61</definedName>
    <definedName name="_xlnm.Print_Area" localSheetId="13">'交-別添5'!$A$1:$AD$57</definedName>
    <definedName name="_xlnm.Print_Area" localSheetId="14">'交-別添6'!$A$1:$W$41</definedName>
    <definedName name="_xlnm.Print_Area" localSheetId="15">'交-別添7-1（適合確認）'!$A$1:$AG$34</definedName>
    <definedName name="_xlnm.Print_Area" localSheetId="16">'交-別添7-2（建築士による適合確認）'!$A$1:$AG$45</definedName>
    <definedName name="_xlnm.Print_Area" localSheetId="18">'参考様式1-1'!$A$1:$N$60</definedName>
    <definedName name="_xlnm.Print_Area" localSheetId="19">'参考様式1-2'!$A$1:$J$60</definedName>
    <definedName name="_xlnm.Print_Area" localSheetId="20">'参考様式1-3'!$A$1:$J$102</definedName>
    <definedName name="_xlnm.Print_Area" localSheetId="22">'参考様式1-4（省エネ効果等の計算根拠）'!$A$1:$J$35</definedName>
    <definedName name="_xlnm.Print_Area" localSheetId="23">'参考様式1-5①空調・熱源'!$A$1:$X$155</definedName>
    <definedName name="_xlnm.Print_Area" localSheetId="24">'参考様式1-5②換気'!$A$1:$N$74</definedName>
    <definedName name="_xlnm.Print_Area" localSheetId="25">'参考様式1-5③高機能換気'!$A$1:$J$54</definedName>
    <definedName name="_xlnm.Print_Area" localSheetId="26">'参考様式1-5④空調・二次側'!$A$1:$Q$83</definedName>
    <definedName name="_xlnm.Print_Area" localSheetId="27">'参考様式1-5⑤給湯・熱源'!$A$1:$N$84</definedName>
    <definedName name="_xlnm.Print_Area" localSheetId="28">'参考様式1-5⑥照明'!$A$1:$N$134</definedName>
    <definedName name="_xlnm.Print_Area" localSheetId="29">'参考様式1-5⑥照明(並列)'!$A$1:$R$74</definedName>
    <definedName name="_xlnm.Print_Area" localSheetId="30">'参考様式1-6'!$A$1:$J$37</definedName>
    <definedName name="_xlnm.Print_Area" localSheetId="31">'参考様式2-1'!$A$1:$G$43</definedName>
    <definedName name="_xlnm.Print_Area" localSheetId="53">'参考様式2-1　実績'!$A$1:$G$43</definedName>
    <definedName name="_xlnm.Print_Area" localSheetId="35">'参考様式2-1複数棟用(建物毎)'!$A$1:$F$45</definedName>
    <definedName name="_xlnm.Print_Area" localSheetId="57">'参考様式2-1複数棟用(建物毎) 　実績'!$A$1:$F$45</definedName>
    <definedName name="_xlnm.Print_Area" localSheetId="34">'参考様式2-1複数棟用(集計)'!$A$1:$H$102</definedName>
    <definedName name="_xlnm.Print_Area" localSheetId="56">'参考様式2-1複数棟用(集計) 　実績'!$A$1:$H$97</definedName>
    <definedName name="_xlnm.Print_Area" localSheetId="32">'参考様式2-2'!$A$1:$F$56</definedName>
    <definedName name="_xlnm.Print_Area" localSheetId="54">'参考様式2-2 実績'!$A$1:$F$56</definedName>
    <definedName name="_xlnm.Print_Area" localSheetId="36">'参考様式2-2複数棟用'!$A$1:$F$57</definedName>
    <definedName name="_xlnm.Print_Area" localSheetId="58">'参考様式2-2複数棟用 　実績'!$A$1:$F$57</definedName>
    <definedName name="_xlnm.Print_Area" localSheetId="33">'参考様式2-3'!$A$1:$J$33</definedName>
    <definedName name="_xlnm.Print_Area" localSheetId="55">'参考様式2-3　実績'!$A$1:$J$33</definedName>
    <definedName name="_xlnm.Print_Area" localSheetId="37">'参考様式2-3複数棟用'!$A$1:$J$30</definedName>
    <definedName name="_xlnm.Print_Area" localSheetId="59">'参考様式2-3複数棟用　実績'!$A$1:$J$30</definedName>
    <definedName name="_xlnm.Print_Area" localSheetId="42">'実績-ﾁｪｯｸｼｰﾄ'!$A$1:$E$29</definedName>
    <definedName name="_xlnm.Print_Area" localSheetId="43">'実-別記様式第10'!$A$1:$O$52</definedName>
    <definedName name="_xlnm.Print_Area" localSheetId="44">'実-別紙1'!$A$1:$H$33</definedName>
    <definedName name="_xlnm.Print_Area" localSheetId="45">'実-別紙2'!$A$1:$P$50</definedName>
    <definedName name="_xlnm.Print_Area" localSheetId="46">'実-別紙3'!$A$1:$M$39</definedName>
    <definedName name="_xlnm.Print_Area" localSheetId="47">'実-別紙4'!$A$1:$G$39</definedName>
    <definedName name="_xlnm.Print_Area" localSheetId="50">'実-別添1　　4.バリアフリー'!$A$1:$L$28</definedName>
    <definedName name="_xlnm.Print_Area" localSheetId="48">'実-別添1-1（適合確認）'!$A$1:$AG$45</definedName>
    <definedName name="_xlnm.Print_Area" localSheetId="49">'実-別添1-2_（建築士による適合確認）'!$A$1:$AG$60</definedName>
    <definedName name="_xlnm.Print_Area" localSheetId="51">'実-別添７-2（建築士による適合確認）'!$A$1:$AG$45</definedName>
    <definedName name="_xlnm.Print_Area" localSheetId="17">任意様式1!$A$1:$K$32</definedName>
    <definedName name="_xlnm.Print_Area" localSheetId="52">任意様式11!$A$1:$N$47</definedName>
    <definedName name="_xlnm.Print_Area" localSheetId="60">別記様式第12!$A$1:$K$37</definedName>
    <definedName name="_xlnm.Print_Area" localSheetId="38">'変更-ﾁｪｯｸｼｰﾄ'!$A$1:$F$34</definedName>
    <definedName name="_xlnm.Print_Area" localSheetId="39">'変-別記様式第4'!$A$1:$O$65</definedName>
    <definedName name="_xlnm.Print_Area" localSheetId="40">'変-別添1-1（適合確認）'!$A$1:$AG$50</definedName>
    <definedName name="_xlnm.Print_Area" localSheetId="41">'変-別添1-2（建築士による適合確認）'!$A$1:$AG$65</definedName>
    <definedName name="_xlnm.Print_Titles" localSheetId="56">'参考様式2-1複数棟用(集計) 　実績'!$1:$6</definedName>
    <definedName name="い" localSheetId="4">#REF!</definedName>
    <definedName name="い" localSheetId="31">#REF!</definedName>
    <definedName name="い" localSheetId="53">#REF!</definedName>
    <definedName name="い" localSheetId="45">#REF!</definedName>
    <definedName name="い">#REF!</definedName>
    <definedName name="サイズ" localSheetId="4">#REF!</definedName>
    <definedName name="サイズ" localSheetId="31">#REF!</definedName>
    <definedName name="サイズ" localSheetId="53">#REF!</definedName>
    <definedName name="サイズ" localSheetId="45">#REF!</definedName>
    <definedName name="サイズ">#REF!</definedName>
    <definedName name="チェック" localSheetId="4">#REF!</definedName>
    <definedName name="チェック" localSheetId="45">#REF!</definedName>
    <definedName name="データ">#REF!</definedName>
    <definedName name="テーブル">#REF!</definedName>
    <definedName name="横数" localSheetId="4">#REF!</definedName>
    <definedName name="横数" localSheetId="31">#REF!</definedName>
    <definedName name="横数" localSheetId="53">#REF!</definedName>
    <definedName name="横数" localSheetId="45">#REF!</definedName>
    <definedName name="横数">#REF!</definedName>
    <definedName name="下" localSheetId="4">#REF!</definedName>
    <definedName name="下" localSheetId="31">#REF!</definedName>
    <definedName name="下" localSheetId="53">#REF!</definedName>
    <definedName name="下" localSheetId="45">#REF!</definedName>
    <definedName name="下">#REF!</definedName>
    <definedName name="現在枚数" localSheetId="4">#REF!</definedName>
    <definedName name="現在枚数" localSheetId="31">#REF!</definedName>
    <definedName name="現在枚数" localSheetId="53">#REF!</definedName>
    <definedName name="現在枚数" localSheetId="45">#REF!</definedName>
    <definedName name="現在枚数">#REF!</definedName>
    <definedName name="書き込み枠" localSheetId="4">#REF!</definedName>
    <definedName name="書き込み枠" localSheetId="31">#REF!</definedName>
    <definedName name="書き込み枠" localSheetId="53">#REF!</definedName>
    <definedName name="書き込み枠" localSheetId="45">#REF!</definedName>
    <definedName name="書き込み枠">#REF!</definedName>
    <definedName name="上" localSheetId="4">#REF!</definedName>
    <definedName name="上" localSheetId="31">#REF!</definedName>
    <definedName name="上" localSheetId="53">#REF!</definedName>
    <definedName name="上" localSheetId="45">#REF!</definedName>
    <definedName name="上">#REF!</definedName>
    <definedName name="地域">#REF!</definedName>
    <definedName name="地域１">#REF!</definedName>
    <definedName name="中" localSheetId="4">#REF!</definedName>
    <definedName name="中" localSheetId="31">#REF!</definedName>
    <definedName name="中" localSheetId="53">#REF!</definedName>
    <definedName name="中" localSheetId="45">#REF!</definedName>
    <definedName name="中">#REF!</definedName>
    <definedName name="中々" localSheetId="4">#REF!</definedName>
    <definedName name="中々" localSheetId="31">#REF!</definedName>
    <definedName name="中々" localSheetId="53">#REF!</definedName>
    <definedName name="中々" localSheetId="45">#REF!</definedName>
    <definedName name="中々">#REF!</definedName>
    <definedName name="表示段数" localSheetId="4">#REF!</definedName>
    <definedName name="表示段数" localSheetId="31">#REF!</definedName>
    <definedName name="表示段数" localSheetId="53">#REF!</definedName>
    <definedName name="表示段数" localSheetId="45">#REF!</definedName>
    <definedName name="表示段数">#REF!</definedName>
    <definedName name="表示列数" localSheetId="4">#REF!</definedName>
    <definedName name="表示列数" localSheetId="31">#REF!</definedName>
    <definedName name="表示列数" localSheetId="53">#REF!</definedName>
    <definedName name="表示列数" localSheetId="45">#REF!</definedName>
    <definedName name="表示列数">#REF!</definedName>
    <definedName name="余白" localSheetId="4">#REF!</definedName>
    <definedName name="余白" localSheetId="31">#REF!</definedName>
    <definedName name="余白" localSheetId="53">#REF!</definedName>
    <definedName name="余白" localSheetId="45">#REF!</definedName>
    <definedName name="余白">#REF!</definedName>
    <definedName name="様式●＿辞退届">#REF!</definedName>
  </definedNames>
  <calcPr calcId="191029" fullPrecision="0"/>
</workbook>
</file>

<file path=xl/calcChain.xml><?xml version="1.0" encoding="utf-8"?>
<calcChain xmlns="http://schemas.openxmlformats.org/spreadsheetml/2006/main">
  <c r="A38" i="52" l="1"/>
  <c r="Z30" i="102"/>
  <c r="R30" i="102"/>
  <c r="Z33" i="102"/>
  <c r="M33" i="102"/>
  <c r="D33" i="102"/>
  <c r="H32" i="102"/>
  <c r="G12" i="49"/>
  <c r="L13" i="57" l="1"/>
  <c r="K13" i="57"/>
  <c r="L12" i="57"/>
  <c r="L11" i="57"/>
  <c r="L10" i="57"/>
  <c r="L9" i="57"/>
  <c r="L8" i="57"/>
  <c r="F13" i="57"/>
  <c r="F45" i="57" l="1"/>
  <c r="K45" i="57"/>
  <c r="L43" i="57"/>
  <c r="L45" i="57" s="1"/>
  <c r="K43" i="57"/>
  <c r="L33" i="57"/>
  <c r="K33" i="57"/>
  <c r="K23" i="57"/>
  <c r="L23" i="57"/>
  <c r="A38" i="117"/>
  <c r="A38" i="116"/>
  <c r="A49" i="115" l="1"/>
  <c r="A52" i="113" l="1"/>
  <c r="F8" i="57"/>
  <c r="K8" i="57"/>
  <c r="S11" i="65" l="1"/>
  <c r="Q11" i="65"/>
  <c r="M11" i="65"/>
  <c r="I35" i="28"/>
  <c r="J59" i="29" l="1"/>
  <c r="J47" i="29"/>
  <c r="J46" i="29"/>
  <c r="J45" i="29"/>
  <c r="J44" i="29"/>
  <c r="J43" i="29"/>
  <c r="I26" i="29"/>
  <c r="J26" i="29"/>
  <c r="J34" i="29"/>
  <c r="J33" i="29"/>
  <c r="J32" i="29"/>
  <c r="J31" i="29"/>
  <c r="H15" i="29"/>
  <c r="H14" i="29"/>
  <c r="H13" i="29"/>
  <c r="H12" i="29"/>
  <c r="H11" i="29"/>
  <c r="H10" i="29"/>
  <c r="H16" i="29" s="1"/>
  <c r="H94" i="109"/>
  <c r="H82" i="109"/>
  <c r="H86" i="109"/>
  <c r="H90" i="109"/>
  <c r="G40" i="106" l="1"/>
  <c r="G39" i="106"/>
  <c r="G38" i="106"/>
  <c r="G37" i="106"/>
  <c r="B3" i="106"/>
  <c r="F43" i="57"/>
  <c r="F33" i="57"/>
  <c r="F23" i="57"/>
  <c r="K12" i="57"/>
  <c r="K11" i="57"/>
  <c r="K10" i="57"/>
  <c r="K9" i="57"/>
  <c r="F9" i="57"/>
  <c r="F10" i="57"/>
  <c r="F11" i="57"/>
  <c r="F12" i="57"/>
  <c r="H22" i="28"/>
  <c r="H23" i="28"/>
  <c r="H24" i="28"/>
  <c r="H25" i="28"/>
  <c r="H28" i="27"/>
  <c r="E28" i="27"/>
  <c r="E32" i="27" s="1"/>
  <c r="A15" i="27" s="1"/>
  <c r="J21" i="15"/>
  <c r="D4" i="81"/>
  <c r="D3" i="81"/>
  <c r="K31" i="27" l="1"/>
  <c r="K30" i="27"/>
  <c r="I25" i="28" s="1"/>
  <c r="K29" i="27"/>
  <c r="I24" i="28" s="1"/>
  <c r="K25" i="27"/>
  <c r="I22" i="28" s="1"/>
  <c r="K28" i="27"/>
  <c r="I23" i="28" s="1"/>
  <c r="I28" i="29"/>
  <c r="I33" i="29" l="1"/>
  <c r="J24" i="28"/>
  <c r="I33" i="28" s="1"/>
  <c r="I27" i="29"/>
  <c r="J28" i="29" l="1"/>
  <c r="I9" i="70" l="1"/>
  <c r="Q9" i="70"/>
  <c r="Q10" i="70"/>
  <c r="Q11" i="70"/>
  <c r="Q12" i="70"/>
  <c r="Q13" i="70"/>
  <c r="Q14" i="70"/>
  <c r="Q15" i="70"/>
  <c r="Q16" i="70"/>
  <c r="Q17" i="70"/>
  <c r="I13" i="70"/>
  <c r="I12" i="70"/>
  <c r="I11" i="70"/>
  <c r="I10" i="70"/>
  <c r="I14" i="70"/>
  <c r="I15" i="70"/>
  <c r="I16" i="70"/>
  <c r="I17" i="70"/>
  <c r="I18" i="70"/>
  <c r="I19" i="70"/>
  <c r="I20" i="70"/>
  <c r="I21" i="70"/>
  <c r="I22" i="70"/>
  <c r="I23" i="70"/>
  <c r="L133" i="69"/>
  <c r="L131" i="69"/>
  <c r="E133" i="69"/>
  <c r="E131" i="69"/>
  <c r="E129" i="69"/>
  <c r="L129" i="69"/>
  <c r="H56" i="69"/>
  <c r="H27" i="69"/>
  <c r="H31" i="69"/>
  <c r="H30" i="69"/>
  <c r="H29" i="69"/>
  <c r="H28" i="69"/>
  <c r="F126" i="69"/>
  <c r="H120" i="69"/>
  <c r="E62" i="69"/>
  <c r="F62" i="69"/>
  <c r="C2" i="69"/>
  <c r="D49" i="67"/>
  <c r="G39" i="22"/>
  <c r="I27" i="112"/>
  <c r="G27" i="112"/>
  <c r="E53" i="111"/>
  <c r="E45" i="111"/>
  <c r="E41" i="111"/>
  <c r="E46" i="111" s="1"/>
  <c r="F9" i="110" s="1"/>
  <c r="F16" i="110" s="1"/>
  <c r="E29" i="111"/>
  <c r="E22" i="111"/>
  <c r="F14" i="110" s="1"/>
  <c r="E14" i="111"/>
  <c r="M13" i="111"/>
  <c r="M12" i="111"/>
  <c r="M11" i="111"/>
  <c r="M10" i="111"/>
  <c r="E15" i="111" s="1"/>
  <c r="F11" i="110"/>
  <c r="F20" i="110" s="1"/>
  <c r="F25" i="110" s="1"/>
  <c r="F31" i="110" s="1"/>
  <c r="F33" i="110" s="1"/>
  <c r="F35" i="110" s="1"/>
  <c r="F41" i="110" s="1"/>
  <c r="F10" i="110"/>
  <c r="F19" i="110" s="1"/>
  <c r="F24" i="110" s="1"/>
  <c r="H72" i="109"/>
  <c r="H68" i="109"/>
  <c r="H64" i="109"/>
  <c r="H60" i="109"/>
  <c r="H59" i="109"/>
  <c r="H52" i="109"/>
  <c r="H48" i="109"/>
  <c r="H44" i="109"/>
  <c r="H40" i="109"/>
  <c r="H36" i="109"/>
  <c r="H31" i="109"/>
  <c r="H27" i="109"/>
  <c r="H32" i="109" s="1"/>
  <c r="H22" i="109"/>
  <c r="H18" i="109"/>
  <c r="H14" i="109"/>
  <c r="H10" i="109"/>
  <c r="I26" i="108"/>
  <c r="G10" i="106" s="1"/>
  <c r="G19" i="106" s="1"/>
  <c r="G24" i="106" s="1"/>
  <c r="G30" i="106" s="1"/>
  <c r="G32" i="106" s="1"/>
  <c r="G34" i="106" s="1"/>
  <c r="G26" i="108"/>
  <c r="E52" i="107"/>
  <c r="E44" i="107"/>
  <c r="E40" i="107"/>
  <c r="E45" i="107" s="1"/>
  <c r="G8" i="106" s="1"/>
  <c r="G15" i="106" s="1"/>
  <c r="E28" i="107"/>
  <c r="E30" i="107" s="1"/>
  <c r="G7" i="106" s="1"/>
  <c r="E21" i="107"/>
  <c r="E13" i="107"/>
  <c r="M12" i="107"/>
  <c r="M11" i="107"/>
  <c r="M10" i="107"/>
  <c r="M9" i="107"/>
  <c r="E14" i="107" s="1"/>
  <c r="F3" i="107"/>
  <c r="C3" i="107"/>
  <c r="G13" i="106"/>
  <c r="G9" i="106"/>
  <c r="G18" i="106" s="1"/>
  <c r="G23" i="106" s="1"/>
  <c r="G3" i="106"/>
  <c r="F26" i="22"/>
  <c r="G25" i="22"/>
  <c r="G40" i="22"/>
  <c r="G38" i="22"/>
  <c r="K5" i="9"/>
  <c r="E14" i="96"/>
  <c r="H12" i="44"/>
  <c r="E14" i="104"/>
  <c r="M11" i="104"/>
  <c r="M12" i="104"/>
  <c r="E52" i="96"/>
  <c r="E44" i="96"/>
  <c r="E40" i="96"/>
  <c r="E28" i="96"/>
  <c r="E21" i="96"/>
  <c r="H23" i="109" l="1"/>
  <c r="F13" i="110"/>
  <c r="E33" i="111"/>
  <c r="G11" i="106"/>
  <c r="G16" i="106"/>
  <c r="E32" i="107"/>
  <c r="G12" i="106"/>
  <c r="F40" i="110"/>
  <c r="F28" i="110"/>
  <c r="G27" i="106"/>
  <c r="F17" i="110"/>
  <c r="E31" i="111"/>
  <c r="F8" i="110" s="1"/>
  <c r="F12" i="110" s="1"/>
  <c r="H76" i="109"/>
  <c r="H77" i="109" s="1"/>
  <c r="E13" i="96"/>
  <c r="E30" i="96" s="1"/>
  <c r="F39" i="110" l="1"/>
  <c r="F18" i="110"/>
  <c r="F22" i="110" s="1"/>
  <c r="F27" i="110" s="1"/>
  <c r="F21" i="110"/>
  <c r="F38" i="110"/>
  <c r="F15" i="110"/>
  <c r="G14" i="106"/>
  <c r="G20" i="106"/>
  <c r="G17" i="106"/>
  <c r="G21" i="106" s="1"/>
  <c r="G26" i="106" s="1"/>
  <c r="M12" i="96"/>
  <c r="M11" i="96"/>
  <c r="G22" i="106" l="1"/>
  <c r="G25" i="106"/>
  <c r="G29" i="106" s="1"/>
  <c r="G33" i="106" s="1"/>
  <c r="G35" i="106" s="1"/>
  <c r="F26" i="110"/>
  <c r="F30" i="110" s="1"/>
  <c r="F34" i="110" s="1"/>
  <c r="F36" i="110" s="1"/>
  <c r="F23" i="110"/>
  <c r="H82" i="44"/>
  <c r="F40" i="45"/>
  <c r="G13" i="105"/>
  <c r="H74" i="70"/>
  <c r="J70" i="70"/>
  <c r="M41" i="68" l="1"/>
  <c r="K41" i="68"/>
  <c r="I41" i="68"/>
  <c r="K25" i="68"/>
  <c r="I25" i="68"/>
  <c r="E52" i="79"/>
  <c r="F52" i="79"/>
  <c r="F30" i="79"/>
  <c r="J21" i="73"/>
  <c r="H21" i="73"/>
  <c r="N44" i="67"/>
  <c r="J44" i="67"/>
  <c r="N22" i="67"/>
  <c r="J22" i="67"/>
  <c r="M63" i="65"/>
  <c r="O63" i="65"/>
  <c r="Q63" i="65"/>
  <c r="S63" i="65"/>
  <c r="W63" i="65"/>
  <c r="U63" i="65"/>
  <c r="O34" i="65"/>
  <c r="O32" i="65"/>
  <c r="O30" i="65"/>
  <c r="J29" i="65"/>
  <c r="K29" i="65"/>
  <c r="Q30" i="65"/>
  <c r="H77" i="44" l="1"/>
  <c r="H81" i="44" s="1"/>
  <c r="H99" i="44"/>
  <c r="H95" i="44"/>
  <c r="H91" i="44"/>
  <c r="H87" i="44"/>
  <c r="F41" i="45" l="1"/>
  <c r="H73" i="44"/>
  <c r="H69" i="44"/>
  <c r="H65" i="44"/>
  <c r="H64" i="44"/>
  <c r="H54" i="44"/>
  <c r="H50" i="44"/>
  <c r="H46" i="44"/>
  <c r="H42" i="44"/>
  <c r="H38" i="44"/>
  <c r="H33" i="44"/>
  <c r="H29" i="44"/>
  <c r="H24" i="44"/>
  <c r="H20" i="44"/>
  <c r="H16" i="44"/>
  <c r="H34" i="44" l="1"/>
  <c r="H25" i="44"/>
  <c r="C3" i="96"/>
  <c r="B3" i="105"/>
  <c r="G3" i="105"/>
  <c r="F3" i="96" l="1"/>
  <c r="AC11" i="99"/>
  <c r="AC12" i="101"/>
  <c r="AC12" i="102"/>
  <c r="E53" i="104" l="1"/>
  <c r="F10" i="45" s="1"/>
  <c r="E45" i="104"/>
  <c r="E41" i="104"/>
  <c r="E29" i="104"/>
  <c r="E22" i="104"/>
  <c r="F14" i="45" s="1"/>
  <c r="M13" i="104"/>
  <c r="M10" i="104"/>
  <c r="E15" i="104" s="1"/>
  <c r="I3" i="36"/>
  <c r="C3" i="36"/>
  <c r="E31" i="104" l="1"/>
  <c r="F8" i="45" s="1"/>
  <c r="E46" i="104"/>
  <c r="F9" i="45" s="1"/>
  <c r="F19" i="45"/>
  <c r="F24" i="45" s="1"/>
  <c r="G9" i="105"/>
  <c r="G18" i="105" s="1"/>
  <c r="G23" i="105" s="1"/>
  <c r="G27" i="105" l="1"/>
  <c r="G39" i="105"/>
  <c r="F16" i="45"/>
  <c r="F17" i="45" s="1"/>
  <c r="E33" i="104"/>
  <c r="F13" i="45"/>
  <c r="E45" i="96"/>
  <c r="G8" i="105" s="1"/>
  <c r="G7" i="105"/>
  <c r="F15" i="45" l="1"/>
  <c r="F38" i="45"/>
  <c r="F21" i="45"/>
  <c r="G15" i="105"/>
  <c r="G16" i="105" s="1"/>
  <c r="F18" i="45"/>
  <c r="F22" i="45" s="1"/>
  <c r="I56" i="28"/>
  <c r="F39" i="45" l="1"/>
  <c r="G17" i="105"/>
  <c r="J25" i="28"/>
  <c r="I34" i="28" s="1"/>
  <c r="H10" i="28"/>
  <c r="J27" i="29"/>
  <c r="G38" i="105" l="1"/>
  <c r="G21" i="105"/>
  <c r="G26" i="105" s="1"/>
  <c r="H31" i="102"/>
  <c r="D30" i="102"/>
  <c r="AA29" i="102"/>
  <c r="E29" i="102"/>
  <c r="J28" i="102"/>
  <c r="AA27" i="102"/>
  <c r="E27" i="102"/>
  <c r="J26" i="102"/>
  <c r="C19" i="102"/>
  <c r="V13" i="102"/>
  <c r="K30" i="102"/>
  <c r="C20" i="101"/>
  <c r="Z35" i="101"/>
  <c r="M35" i="101"/>
  <c r="D35" i="101"/>
  <c r="H34" i="101"/>
  <c r="H33" i="101"/>
  <c r="Z32" i="101"/>
  <c r="D32" i="101"/>
  <c r="Z29" i="101"/>
  <c r="E29" i="101"/>
  <c r="J28" i="101"/>
  <c r="Z27" i="101"/>
  <c r="E27" i="101"/>
  <c r="J26" i="101"/>
  <c r="C19" i="101"/>
  <c r="V13" i="101"/>
  <c r="Q32" i="101" s="1"/>
  <c r="J32" i="101"/>
  <c r="Z24" i="100"/>
  <c r="AB25" i="100"/>
  <c r="J23" i="100"/>
  <c r="E24" i="100"/>
  <c r="C14" i="100"/>
  <c r="Z27" i="100"/>
  <c r="E27" i="100"/>
  <c r="I26" i="100"/>
  <c r="R25" i="100"/>
  <c r="I25" i="100"/>
  <c r="Z22" i="100"/>
  <c r="E22" i="100"/>
  <c r="J21" i="100"/>
  <c r="Z20" i="100"/>
  <c r="E20" i="100"/>
  <c r="J19" i="100"/>
  <c r="C13" i="100"/>
  <c r="F15" i="79" l="1"/>
  <c r="Q14" i="65"/>
  <c r="Q15" i="65"/>
  <c r="Q13" i="65"/>
  <c r="Q16" i="65"/>
  <c r="Q17" i="65"/>
  <c r="Q18" i="65"/>
  <c r="Q19" i="65"/>
  <c r="Q20" i="65"/>
  <c r="Q21" i="65"/>
  <c r="Q22" i="65"/>
  <c r="Q23" i="65"/>
  <c r="Q24" i="65"/>
  <c r="Q25" i="65"/>
  <c r="Q26" i="65"/>
  <c r="Q27" i="65"/>
  <c r="Q28" i="65"/>
  <c r="Q31" i="65"/>
  <c r="Q32" i="65"/>
  <c r="Q33" i="65"/>
  <c r="Q34" i="65"/>
  <c r="Q35" i="65"/>
  <c r="Q36" i="65"/>
  <c r="Q37" i="65"/>
  <c r="Q38" i="65"/>
  <c r="Q39" i="65"/>
  <c r="Q40" i="65"/>
  <c r="Q41" i="65"/>
  <c r="Q42" i="65"/>
  <c r="Q43" i="65"/>
  <c r="Q44" i="65"/>
  <c r="Q45" i="65"/>
  <c r="Q46" i="65"/>
  <c r="Q47" i="65"/>
  <c r="Q48" i="65"/>
  <c r="Q49" i="65"/>
  <c r="Q50" i="65"/>
  <c r="Q51" i="65"/>
  <c r="Q52" i="65"/>
  <c r="Q53" i="65"/>
  <c r="Q54" i="65"/>
  <c r="Q55" i="65"/>
  <c r="Q56" i="65"/>
  <c r="Q57" i="65"/>
  <c r="Q58" i="65"/>
  <c r="Q59" i="65"/>
  <c r="Q60" i="65"/>
  <c r="Q61" i="65"/>
  <c r="Q62" i="65"/>
  <c r="M13" i="65"/>
  <c r="D78" i="65"/>
  <c r="A31" i="24" l="1"/>
  <c r="V33" i="18"/>
  <c r="G60" i="19"/>
  <c r="A33" i="13"/>
  <c r="G19" i="7"/>
  <c r="G18" i="7"/>
  <c r="M10" i="96"/>
  <c r="M9" i="96"/>
  <c r="E32" i="96" l="1"/>
  <c r="G12" i="105" l="1"/>
  <c r="G20" i="105" s="1"/>
  <c r="G14" i="105" l="1"/>
  <c r="G25" i="105"/>
  <c r="G29" i="105" s="1"/>
  <c r="G33" i="105" s="1"/>
  <c r="G22" i="105"/>
  <c r="G37" i="105"/>
  <c r="C13" i="80"/>
  <c r="Z34" i="99"/>
  <c r="M34" i="99"/>
  <c r="H33" i="99"/>
  <c r="H32" i="99"/>
  <c r="Z31" i="99"/>
  <c r="D31" i="99"/>
  <c r="Z33" i="84"/>
  <c r="M33" i="84"/>
  <c r="D33" i="84"/>
  <c r="H32" i="84"/>
  <c r="H31" i="84"/>
  <c r="Z30" i="84"/>
  <c r="V13" i="84"/>
  <c r="R30" i="84" s="1"/>
  <c r="Z27" i="76"/>
  <c r="E27" i="76"/>
  <c r="E29" i="76"/>
  <c r="J28" i="76"/>
  <c r="H33" i="76"/>
  <c r="Z35" i="76"/>
  <c r="M35" i="76"/>
  <c r="H34" i="76"/>
  <c r="Z32" i="76"/>
  <c r="D34" i="99"/>
  <c r="Z28" i="99"/>
  <c r="E28" i="99"/>
  <c r="J27" i="99"/>
  <c r="Z26" i="99"/>
  <c r="E26" i="99"/>
  <c r="J25" i="99"/>
  <c r="C18" i="99"/>
  <c r="V12" i="99"/>
  <c r="Q31" i="99" s="1"/>
  <c r="J31" i="99"/>
  <c r="Z22" i="98"/>
  <c r="E22" i="98"/>
  <c r="J21" i="98"/>
  <c r="Z20" i="98"/>
  <c r="E20" i="98"/>
  <c r="J19" i="98"/>
  <c r="C13" i="98"/>
  <c r="J28" i="84"/>
  <c r="E29" i="84"/>
  <c r="AA29" i="84"/>
  <c r="D30" i="84"/>
  <c r="D32" i="76"/>
  <c r="Z29" i="76"/>
  <c r="Z22" i="15"/>
  <c r="E22" i="15"/>
  <c r="Z20" i="15"/>
  <c r="E20" i="15"/>
  <c r="J26" i="76"/>
  <c r="J19" i="15"/>
  <c r="AC12" i="84"/>
  <c r="K30" i="84" s="1"/>
  <c r="AA23" i="88"/>
  <c r="AA21" i="88"/>
  <c r="E21" i="88"/>
  <c r="J20" i="88"/>
  <c r="AC12" i="76" l="1"/>
  <c r="J32" i="76" s="1"/>
  <c r="V13" i="76"/>
  <c r="Q32" i="76" s="1"/>
  <c r="A2" i="57" l="1"/>
  <c r="C19" i="80" l="1"/>
  <c r="Q67" i="70" l="1"/>
  <c r="Q18" i="70"/>
  <c r="Q19" i="70"/>
  <c r="Q20" i="70"/>
  <c r="Q21" i="70"/>
  <c r="Q22" i="70"/>
  <c r="Q23" i="70"/>
  <c r="Q24" i="70"/>
  <c r="Q25" i="70"/>
  <c r="Q26" i="70"/>
  <c r="Q27" i="70"/>
  <c r="Q28" i="70"/>
  <c r="Q29" i="70"/>
  <c r="Q30" i="70"/>
  <c r="Q31" i="70"/>
  <c r="Q32" i="70"/>
  <c r="Q33" i="70"/>
  <c r="Q34" i="70"/>
  <c r="Q35" i="70"/>
  <c r="Q36" i="70"/>
  <c r="Q37" i="70"/>
  <c r="Q38" i="70"/>
  <c r="Q39" i="70"/>
  <c r="Q40" i="70"/>
  <c r="Q41" i="70"/>
  <c r="Q42" i="70"/>
  <c r="Q43" i="70"/>
  <c r="Q44" i="70"/>
  <c r="Q45" i="70"/>
  <c r="Q46" i="70"/>
  <c r="Q47" i="70"/>
  <c r="Q48" i="70"/>
  <c r="Q49" i="70"/>
  <c r="Q50" i="70"/>
  <c r="Q51" i="70"/>
  <c r="Q52" i="70"/>
  <c r="Q53" i="70"/>
  <c r="Q54" i="70"/>
  <c r="Q55" i="70"/>
  <c r="Q56" i="70"/>
  <c r="Q57" i="70"/>
  <c r="Q58" i="70"/>
  <c r="Q59" i="70"/>
  <c r="Q60" i="70"/>
  <c r="Q61" i="70"/>
  <c r="Q62" i="70"/>
  <c r="Q63" i="70"/>
  <c r="Q64" i="70"/>
  <c r="Q65" i="70"/>
  <c r="Q66" i="70"/>
  <c r="Q68" i="70"/>
  <c r="H73" i="70" s="1"/>
  <c r="I67" i="70"/>
  <c r="I24" i="70"/>
  <c r="I25" i="70"/>
  <c r="I26" i="70"/>
  <c r="I27" i="70"/>
  <c r="I28" i="70"/>
  <c r="I68" i="70" s="1"/>
  <c r="H72" i="70" s="1"/>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I60" i="70"/>
  <c r="I61" i="70"/>
  <c r="I62" i="70"/>
  <c r="I63" i="70"/>
  <c r="I64" i="70"/>
  <c r="I65" i="70"/>
  <c r="I66" i="70"/>
  <c r="H125" i="69"/>
  <c r="H124" i="69"/>
  <c r="H69" i="69"/>
  <c r="H70" i="69"/>
  <c r="H71" i="69"/>
  <c r="H72" i="69"/>
  <c r="H73" i="69"/>
  <c r="H74" i="69"/>
  <c r="H75" i="69"/>
  <c r="H76" i="69"/>
  <c r="H77" i="69"/>
  <c r="H78" i="69"/>
  <c r="H79" i="69"/>
  <c r="H80" i="69"/>
  <c r="H81" i="69"/>
  <c r="H82" i="69"/>
  <c r="H83" i="69"/>
  <c r="H84" i="69"/>
  <c r="H85" i="69"/>
  <c r="H86" i="69"/>
  <c r="H87" i="69"/>
  <c r="H88" i="69"/>
  <c r="H89" i="69"/>
  <c r="H90" i="69"/>
  <c r="H91" i="69"/>
  <c r="H92" i="69"/>
  <c r="H93" i="69"/>
  <c r="H94" i="69"/>
  <c r="H95" i="69"/>
  <c r="H96" i="69"/>
  <c r="H97" i="69"/>
  <c r="H98" i="69"/>
  <c r="H99" i="69"/>
  <c r="H100" i="69"/>
  <c r="H101" i="69"/>
  <c r="H102" i="69"/>
  <c r="H103" i="69"/>
  <c r="H104" i="69"/>
  <c r="H105" i="69"/>
  <c r="H106" i="69"/>
  <c r="H107" i="69"/>
  <c r="H108" i="69"/>
  <c r="H109" i="69"/>
  <c r="H110" i="69"/>
  <c r="H111" i="69"/>
  <c r="H112" i="69"/>
  <c r="H113" i="69"/>
  <c r="H114" i="69"/>
  <c r="H115" i="69"/>
  <c r="H116" i="69"/>
  <c r="H117" i="69"/>
  <c r="H118" i="69"/>
  <c r="H119" i="69"/>
  <c r="H121" i="69"/>
  <c r="H122" i="69"/>
  <c r="H123" i="69"/>
  <c r="H68" i="69"/>
  <c r="H67" i="69"/>
  <c r="H61" i="69"/>
  <c r="H32" i="69"/>
  <c r="H33" i="69"/>
  <c r="H34" i="69"/>
  <c r="H35" i="69"/>
  <c r="H36" i="69"/>
  <c r="H37" i="69"/>
  <c r="H38" i="69"/>
  <c r="H39" i="69"/>
  <c r="H40" i="69"/>
  <c r="H41" i="69"/>
  <c r="H42" i="69"/>
  <c r="H43" i="69"/>
  <c r="H44" i="69"/>
  <c r="H45" i="69"/>
  <c r="H46" i="69"/>
  <c r="H47" i="69"/>
  <c r="H48" i="69"/>
  <c r="H49" i="69"/>
  <c r="H50" i="69"/>
  <c r="H51" i="69"/>
  <c r="H52" i="69"/>
  <c r="H53" i="69"/>
  <c r="H54" i="69"/>
  <c r="H55" i="69"/>
  <c r="H57" i="69"/>
  <c r="H58" i="69"/>
  <c r="H59" i="69"/>
  <c r="H60" i="69"/>
  <c r="H26" i="69"/>
  <c r="H25" i="69"/>
  <c r="H22" i="69"/>
  <c r="H10" i="69"/>
  <c r="H11" i="69"/>
  <c r="H12" i="69"/>
  <c r="H13" i="69"/>
  <c r="H14" i="69"/>
  <c r="H15" i="69"/>
  <c r="H16" i="69"/>
  <c r="H17" i="69"/>
  <c r="H18" i="69"/>
  <c r="H19" i="69"/>
  <c r="H20" i="69"/>
  <c r="H21" i="69"/>
  <c r="H9" i="69"/>
  <c r="H8" i="69"/>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U85" i="65"/>
  <c r="U86" i="65"/>
  <c r="U87" i="65"/>
  <c r="U88" i="65"/>
  <c r="U89" i="65"/>
  <c r="U90" i="65"/>
  <c r="U91" i="65"/>
  <c r="U92" i="65"/>
  <c r="U93" i="65"/>
  <c r="U94" i="65"/>
  <c r="U95" i="65"/>
  <c r="U96" i="65"/>
  <c r="U97" i="65"/>
  <c r="U98" i="65"/>
  <c r="U99" i="65"/>
  <c r="U100" i="65"/>
  <c r="U101" i="65"/>
  <c r="U102" i="65"/>
  <c r="U103" i="65"/>
  <c r="U104" i="65"/>
  <c r="U105" i="65"/>
  <c r="U106" i="65"/>
  <c r="U107" i="65"/>
  <c r="U108" i="65"/>
  <c r="U109" i="65"/>
  <c r="U110" i="65"/>
  <c r="U111" i="65"/>
  <c r="U112" i="65"/>
  <c r="U113" i="65"/>
  <c r="U114" i="65"/>
  <c r="U115" i="65"/>
  <c r="U116" i="65"/>
  <c r="U117" i="65"/>
  <c r="U118" i="65"/>
  <c r="U119" i="65"/>
  <c r="U120" i="65"/>
  <c r="U121" i="65"/>
  <c r="U122" i="65"/>
  <c r="U123" i="65"/>
  <c r="U124" i="65"/>
  <c r="U125" i="65"/>
  <c r="U126" i="65"/>
  <c r="U127" i="65"/>
  <c r="U128" i="65"/>
  <c r="U129" i="65"/>
  <c r="U130" i="65"/>
  <c r="U131" i="65"/>
  <c r="U132" i="65"/>
  <c r="U133" i="65"/>
  <c r="U134" i="65"/>
  <c r="U135" i="65"/>
  <c r="U136" i="65"/>
  <c r="U137" i="65"/>
  <c r="U138" i="65"/>
  <c r="U139" i="65"/>
  <c r="U140" i="65"/>
  <c r="U141" i="65"/>
  <c r="S85" i="65"/>
  <c r="S86" i="65"/>
  <c r="S87" i="65"/>
  <c r="S88" i="65"/>
  <c r="S89" i="65"/>
  <c r="S90" i="65"/>
  <c r="S91" i="65"/>
  <c r="S92" i="65"/>
  <c r="S93" i="65"/>
  <c r="S94" i="65"/>
  <c r="S95" i="65"/>
  <c r="S96" i="65"/>
  <c r="S97" i="65"/>
  <c r="S98" i="65"/>
  <c r="S99" i="65"/>
  <c r="S100" i="65"/>
  <c r="S101" i="65"/>
  <c r="S102" i="65"/>
  <c r="S103" i="65"/>
  <c r="S104" i="65"/>
  <c r="S105" i="65"/>
  <c r="S106" i="65"/>
  <c r="S107" i="65"/>
  <c r="S108" i="65"/>
  <c r="S109" i="65"/>
  <c r="S110" i="65"/>
  <c r="S111" i="65"/>
  <c r="S112" i="65"/>
  <c r="S113" i="65"/>
  <c r="S114" i="65"/>
  <c r="S115" i="65"/>
  <c r="S116" i="65"/>
  <c r="S117" i="65"/>
  <c r="S118" i="65"/>
  <c r="S119" i="65"/>
  <c r="S120" i="65"/>
  <c r="S121" i="65"/>
  <c r="S122" i="65"/>
  <c r="S123" i="65"/>
  <c r="S124" i="65"/>
  <c r="S125" i="65"/>
  <c r="S126" i="65"/>
  <c r="S127" i="65"/>
  <c r="S128" i="65"/>
  <c r="S129" i="65"/>
  <c r="S130" i="65"/>
  <c r="S131" i="65"/>
  <c r="S132" i="65"/>
  <c r="S133" i="65"/>
  <c r="S134" i="65"/>
  <c r="S135" i="65"/>
  <c r="S136" i="65"/>
  <c r="S137" i="65"/>
  <c r="S138" i="65"/>
  <c r="S139" i="65"/>
  <c r="S140" i="65"/>
  <c r="S141" i="65"/>
  <c r="Q85" i="65"/>
  <c r="Q86" i="65"/>
  <c r="Q87" i="65"/>
  <c r="Q88" i="65"/>
  <c r="Q89" i="65"/>
  <c r="Q90" i="65"/>
  <c r="Q91" i="65"/>
  <c r="Q92" i="65"/>
  <c r="Q93" i="65"/>
  <c r="Q94" i="65"/>
  <c r="Q95" i="65"/>
  <c r="Q96" i="65"/>
  <c r="Q97" i="65"/>
  <c r="Q98" i="65"/>
  <c r="Q99" i="65"/>
  <c r="Q100" i="65"/>
  <c r="Q101" i="65"/>
  <c r="Q102" i="65"/>
  <c r="Q103" i="65"/>
  <c r="Q104" i="65"/>
  <c r="Q105" i="65"/>
  <c r="Q106" i="65"/>
  <c r="Q107" i="65"/>
  <c r="Q108" i="65"/>
  <c r="Q109" i="65"/>
  <c r="Q110" i="65"/>
  <c r="Q111" i="65"/>
  <c r="Q112" i="65"/>
  <c r="Q113" i="65"/>
  <c r="Q114" i="65"/>
  <c r="Q115" i="65"/>
  <c r="Q116" i="65"/>
  <c r="Q117" i="65"/>
  <c r="Q118" i="65"/>
  <c r="Q119" i="65"/>
  <c r="Q120" i="65"/>
  <c r="Q121" i="65"/>
  <c r="Q122" i="65"/>
  <c r="Q123" i="65"/>
  <c r="Q124" i="65"/>
  <c r="Q125" i="65"/>
  <c r="Q126" i="65"/>
  <c r="Q127" i="65"/>
  <c r="Q128" i="65"/>
  <c r="Q129" i="65"/>
  <c r="Q130" i="65"/>
  <c r="Q131" i="65"/>
  <c r="Q132" i="65"/>
  <c r="Q133" i="65"/>
  <c r="Q134" i="65"/>
  <c r="Q135" i="65"/>
  <c r="Q136" i="65"/>
  <c r="Q137" i="65"/>
  <c r="Q138" i="65"/>
  <c r="Q139" i="65"/>
  <c r="Q140" i="65"/>
  <c r="Q141" i="65"/>
  <c r="W142" i="65"/>
  <c r="U142" i="65"/>
  <c r="S142" i="65"/>
  <c r="Q142" i="65"/>
  <c r="O142"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W84" i="65"/>
  <c r="U84" i="65"/>
  <c r="S84" i="65"/>
  <c r="Q84" i="65"/>
  <c r="O84" i="65"/>
  <c r="W83" i="65"/>
  <c r="U83" i="65"/>
  <c r="S83" i="65"/>
  <c r="Q83" i="65"/>
  <c r="O83" i="65"/>
  <c r="M142"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84" i="65"/>
  <c r="M83"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S32" i="65"/>
  <c r="S33" i="65"/>
  <c r="S34" i="65"/>
  <c r="S35" i="65"/>
  <c r="S36" i="65"/>
  <c r="S37" i="65"/>
  <c r="S38" i="65"/>
  <c r="S39" i="65"/>
  <c r="S40" i="65"/>
  <c r="S41" i="65"/>
  <c r="S42" i="65"/>
  <c r="S43" i="65"/>
  <c r="S44" i="65"/>
  <c r="S45" i="65"/>
  <c r="S46" i="65"/>
  <c r="S47" i="65"/>
  <c r="S48" i="65"/>
  <c r="S49" i="65"/>
  <c r="S50" i="65"/>
  <c r="S51" i="65"/>
  <c r="S52" i="65"/>
  <c r="S53" i="65"/>
  <c r="S54" i="65"/>
  <c r="S55" i="65"/>
  <c r="S56" i="65"/>
  <c r="S57" i="65"/>
  <c r="S58" i="65"/>
  <c r="S59" i="65"/>
  <c r="S60" i="65"/>
  <c r="S61" i="65"/>
  <c r="O33"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W62" i="65"/>
  <c r="U62" i="65"/>
  <c r="S62" i="65"/>
  <c r="O62" i="65"/>
  <c r="W31" i="65"/>
  <c r="U31" i="65"/>
  <c r="S31" i="65"/>
  <c r="O31" i="65"/>
  <c r="W30" i="65"/>
  <c r="U30" i="65"/>
  <c r="S30" i="65"/>
  <c r="M62" i="65"/>
  <c r="M32" i="65"/>
  <c r="M33" i="65"/>
  <c r="M34" i="65"/>
  <c r="M35" i="65"/>
  <c r="M36" i="65"/>
  <c r="M37" i="65"/>
  <c r="M38" i="65"/>
  <c r="M39" i="65"/>
  <c r="M40" i="65"/>
  <c r="M41" i="65"/>
  <c r="M42" i="65"/>
  <c r="M43" i="65"/>
  <c r="M44" i="65"/>
  <c r="M45" i="65"/>
  <c r="M46" i="65"/>
  <c r="M47" i="65"/>
  <c r="M48" i="65"/>
  <c r="M49" i="65"/>
  <c r="M50" i="65"/>
  <c r="M51" i="65"/>
  <c r="M52" i="65"/>
  <c r="M53" i="65"/>
  <c r="M54" i="65"/>
  <c r="M55" i="65"/>
  <c r="M56" i="65"/>
  <c r="M57" i="65"/>
  <c r="M58" i="65"/>
  <c r="M59" i="65"/>
  <c r="M60" i="65"/>
  <c r="M61" i="65"/>
  <c r="M31" i="65"/>
  <c r="M30" i="65"/>
  <c r="W28" i="65"/>
  <c r="W13" i="65"/>
  <c r="W14" i="65"/>
  <c r="W15" i="65"/>
  <c r="W16" i="65"/>
  <c r="W17" i="65"/>
  <c r="W18" i="65"/>
  <c r="W19" i="65"/>
  <c r="W20" i="65"/>
  <c r="W21" i="65"/>
  <c r="W22" i="65"/>
  <c r="W23" i="65"/>
  <c r="W24" i="65"/>
  <c r="W25" i="65"/>
  <c r="W26" i="65"/>
  <c r="W27" i="65"/>
  <c r="W12" i="65"/>
  <c r="W11" i="65"/>
  <c r="U28" i="65"/>
  <c r="U13" i="65"/>
  <c r="U14" i="65"/>
  <c r="U15" i="65"/>
  <c r="U16" i="65"/>
  <c r="U17" i="65"/>
  <c r="U18" i="65"/>
  <c r="U19" i="65"/>
  <c r="U20" i="65"/>
  <c r="U21" i="65"/>
  <c r="U22" i="65"/>
  <c r="U23" i="65"/>
  <c r="U24" i="65"/>
  <c r="U25" i="65"/>
  <c r="U26" i="65"/>
  <c r="U27" i="65"/>
  <c r="U12" i="65"/>
  <c r="U11" i="65"/>
  <c r="S28" i="65"/>
  <c r="S13" i="65"/>
  <c r="S14" i="65"/>
  <c r="S15" i="65"/>
  <c r="S16" i="65"/>
  <c r="S17" i="65"/>
  <c r="S18" i="65"/>
  <c r="S19" i="65"/>
  <c r="S20" i="65"/>
  <c r="S21" i="65"/>
  <c r="S22" i="65"/>
  <c r="S23" i="65"/>
  <c r="S24" i="65"/>
  <c r="S25" i="65"/>
  <c r="S26" i="65"/>
  <c r="S27" i="65"/>
  <c r="S12" i="65"/>
  <c r="S29" i="65" s="1"/>
  <c r="Q12" i="65"/>
  <c r="Q29" i="65" s="1"/>
  <c r="O28" i="65"/>
  <c r="O27" i="65"/>
  <c r="O26" i="65"/>
  <c r="O25" i="65"/>
  <c r="O24" i="65"/>
  <c r="O23" i="65"/>
  <c r="O22" i="65"/>
  <c r="O21" i="65"/>
  <c r="O20" i="65"/>
  <c r="O19" i="65"/>
  <c r="O18" i="65"/>
  <c r="O17" i="65"/>
  <c r="O16" i="65"/>
  <c r="O15" i="65"/>
  <c r="O14" i="65"/>
  <c r="O13" i="65"/>
  <c r="O12" i="65"/>
  <c r="O11" i="65"/>
  <c r="M28" i="65"/>
  <c r="M27" i="65"/>
  <c r="M26" i="65"/>
  <c r="M25" i="65"/>
  <c r="M24" i="65"/>
  <c r="M23" i="65"/>
  <c r="M22" i="65"/>
  <c r="M21" i="65"/>
  <c r="M20" i="65"/>
  <c r="M19" i="65"/>
  <c r="M18" i="65"/>
  <c r="M17" i="65"/>
  <c r="M16" i="65"/>
  <c r="M15" i="65"/>
  <c r="M14" i="65"/>
  <c r="M12" i="65"/>
  <c r="M29" i="65" s="1"/>
  <c r="U29" i="65" l="1"/>
  <c r="W29" i="65"/>
  <c r="O29" i="65"/>
  <c r="H126" i="69"/>
  <c r="H62" i="69"/>
  <c r="H23" i="69"/>
  <c r="M4" i="70"/>
  <c r="H63" i="69" l="1"/>
  <c r="I4" i="69"/>
  <c r="I20" i="67"/>
  <c r="M20" i="67"/>
  <c r="I25" i="67"/>
  <c r="M25" i="67"/>
  <c r="I26" i="67"/>
  <c r="M26" i="67"/>
  <c r="I27" i="67"/>
  <c r="M27" i="67"/>
  <c r="I28" i="67"/>
  <c r="M28" i="67"/>
  <c r="M2" i="70" l="1"/>
  <c r="K2" i="69"/>
  <c r="K2" i="68"/>
  <c r="P2" i="67"/>
  <c r="H2" i="79"/>
  <c r="K2" i="73"/>
  <c r="R2" i="65"/>
  <c r="L3" i="80"/>
  <c r="E23" i="88" l="1"/>
  <c r="AA27" i="84"/>
  <c r="J22" i="88"/>
  <c r="C13" i="88"/>
  <c r="C18" i="80" l="1"/>
  <c r="C17" i="80"/>
  <c r="C16" i="80"/>
  <c r="C15" i="80"/>
  <c r="C14" i="80"/>
  <c r="E27" i="84"/>
  <c r="J26" i="84"/>
  <c r="C19" i="84"/>
  <c r="C19" i="76"/>
  <c r="C13" i="15"/>
  <c r="F51" i="79" l="1"/>
  <c r="F50" i="79"/>
  <c r="F49" i="79"/>
  <c r="F48" i="79"/>
  <c r="F47" i="79"/>
  <c r="F46" i="79"/>
  <c r="F45" i="79"/>
  <c r="F44" i="79"/>
  <c r="F43" i="79"/>
  <c r="F42" i="79"/>
  <c r="F41" i="79"/>
  <c r="F40" i="79"/>
  <c r="F39" i="79"/>
  <c r="F38" i="79"/>
  <c r="F37" i="79"/>
  <c r="E30" i="79"/>
  <c r="F29" i="79"/>
  <c r="F28" i="79"/>
  <c r="F27" i="79"/>
  <c r="F26" i="79"/>
  <c r="F25" i="79"/>
  <c r="F24" i="79"/>
  <c r="F23" i="79"/>
  <c r="F22" i="79"/>
  <c r="F21" i="79"/>
  <c r="F20" i="79"/>
  <c r="F19" i="79"/>
  <c r="F18" i="79"/>
  <c r="F17" i="79"/>
  <c r="F16" i="79"/>
  <c r="I4" i="79"/>
  <c r="D35" i="76" l="1"/>
  <c r="D14" i="52" l="1"/>
  <c r="D13" i="52"/>
  <c r="D14" i="13" l="1"/>
  <c r="F70" i="73"/>
  <c r="I69" i="73"/>
  <c r="G69" i="73"/>
  <c r="I68" i="73"/>
  <c r="G68" i="73"/>
  <c r="I67" i="73"/>
  <c r="G67" i="73"/>
  <c r="I66" i="73"/>
  <c r="G66" i="73"/>
  <c r="I65" i="73"/>
  <c r="G65" i="73"/>
  <c r="I64" i="73"/>
  <c r="G64" i="73"/>
  <c r="I63" i="73"/>
  <c r="G63" i="73"/>
  <c r="I62" i="73"/>
  <c r="G62" i="73"/>
  <c r="I61" i="73"/>
  <c r="G61" i="73"/>
  <c r="I60" i="73"/>
  <c r="G60" i="73"/>
  <c r="I59" i="73"/>
  <c r="G59" i="73"/>
  <c r="I58" i="73"/>
  <c r="G58" i="73"/>
  <c r="I57" i="73"/>
  <c r="G57" i="73"/>
  <c r="I56" i="73"/>
  <c r="G56" i="73"/>
  <c r="I55" i="73"/>
  <c r="G55" i="73"/>
  <c r="I54" i="73"/>
  <c r="G54" i="73"/>
  <c r="I53" i="73"/>
  <c r="G53" i="73"/>
  <c r="I52" i="73"/>
  <c r="G52" i="73"/>
  <c r="F40" i="73"/>
  <c r="I39" i="73"/>
  <c r="G39" i="73"/>
  <c r="I38" i="73"/>
  <c r="G38" i="73"/>
  <c r="I37" i="73"/>
  <c r="G37" i="73"/>
  <c r="I36" i="73"/>
  <c r="G36" i="73"/>
  <c r="I35" i="73"/>
  <c r="G35" i="73"/>
  <c r="I34" i="73"/>
  <c r="G34" i="73"/>
  <c r="I33" i="73"/>
  <c r="G33" i="73"/>
  <c r="I32" i="73"/>
  <c r="G32" i="73"/>
  <c r="I31" i="73"/>
  <c r="G31" i="73"/>
  <c r="I30" i="73"/>
  <c r="G30" i="73"/>
  <c r="I29" i="73"/>
  <c r="G29" i="73"/>
  <c r="I28" i="73"/>
  <c r="G28" i="73"/>
  <c r="I27" i="73"/>
  <c r="G27" i="73"/>
  <c r="I26" i="73"/>
  <c r="G26" i="73"/>
  <c r="I25" i="73"/>
  <c r="G25" i="73"/>
  <c r="I24" i="73"/>
  <c r="G24" i="73"/>
  <c r="I23" i="73"/>
  <c r="G23" i="73"/>
  <c r="I22" i="73"/>
  <c r="G22" i="73"/>
  <c r="F21" i="73"/>
  <c r="I20" i="73"/>
  <c r="G20" i="73"/>
  <c r="I19" i="73"/>
  <c r="G19" i="73"/>
  <c r="I18" i="73"/>
  <c r="G18" i="73"/>
  <c r="I17" i="73"/>
  <c r="G17" i="73"/>
  <c r="I16" i="73"/>
  <c r="G16" i="73"/>
  <c r="I15" i="73"/>
  <c r="G15" i="73"/>
  <c r="I14" i="73"/>
  <c r="G14" i="73"/>
  <c r="I13" i="73"/>
  <c r="G13" i="73"/>
  <c r="I12" i="73"/>
  <c r="G12" i="73"/>
  <c r="I11" i="73"/>
  <c r="G11" i="73"/>
  <c r="J4" i="73"/>
  <c r="H70" i="73" l="1"/>
  <c r="H72" i="73" s="1"/>
  <c r="H40" i="73"/>
  <c r="H42" i="73" s="1"/>
  <c r="J70" i="73"/>
  <c r="J72" i="73" s="1"/>
  <c r="J40" i="73"/>
  <c r="J42" i="73" s="1"/>
  <c r="I43" i="73" l="1"/>
  <c r="J73" i="73"/>
  <c r="I44" i="73"/>
  <c r="J74" i="73" s="1"/>
  <c r="L9" i="68" l="1"/>
  <c r="L8" i="68"/>
  <c r="L54" i="68"/>
  <c r="L53" i="68"/>
  <c r="V82" i="65"/>
  <c r="T8" i="65"/>
  <c r="T80" i="65"/>
  <c r="T82" i="65"/>
  <c r="V10" i="65"/>
  <c r="T10" i="65"/>
  <c r="K4" i="68" l="1"/>
  <c r="O68" i="70" l="1"/>
  <c r="N68" i="70"/>
  <c r="O70" i="70" s="1"/>
  <c r="G68" i="70"/>
  <c r="F68" i="70"/>
  <c r="D70" i="70" s="1"/>
  <c r="E126" i="69"/>
  <c r="F23" i="69"/>
  <c r="F63" i="69" s="1"/>
  <c r="E23" i="69"/>
  <c r="G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L64" i="68"/>
  <c r="J64" i="68"/>
  <c r="H64" i="68"/>
  <c r="L63" i="68"/>
  <c r="J63" i="68"/>
  <c r="H63" i="68"/>
  <c r="L62" i="68"/>
  <c r="J62" i="68"/>
  <c r="H62" i="68"/>
  <c r="L61" i="68"/>
  <c r="J61" i="68"/>
  <c r="H61" i="68"/>
  <c r="L60" i="68"/>
  <c r="J60" i="68"/>
  <c r="H60" i="68"/>
  <c r="L59" i="68"/>
  <c r="J59" i="68"/>
  <c r="H59" i="68"/>
  <c r="L58" i="68"/>
  <c r="J58" i="68"/>
  <c r="H58" i="68"/>
  <c r="L57" i="68"/>
  <c r="J57" i="68"/>
  <c r="H57" i="68"/>
  <c r="L56" i="68"/>
  <c r="J56" i="68"/>
  <c r="H56" i="68"/>
  <c r="L55" i="68"/>
  <c r="J55" i="68"/>
  <c r="H55" i="68"/>
  <c r="G41" i="68"/>
  <c r="L40" i="68"/>
  <c r="J40" i="68"/>
  <c r="H40" i="68"/>
  <c r="L39" i="68"/>
  <c r="J39" i="68"/>
  <c r="H39" i="68"/>
  <c r="L38" i="68"/>
  <c r="J38" i="68"/>
  <c r="H38" i="68"/>
  <c r="L37" i="68"/>
  <c r="J37" i="68"/>
  <c r="H37" i="68"/>
  <c r="L36" i="68"/>
  <c r="J36" i="68"/>
  <c r="H36" i="68"/>
  <c r="L35" i="68"/>
  <c r="J35" i="68"/>
  <c r="H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G25" i="68"/>
  <c r="L24" i="68"/>
  <c r="J24" i="68"/>
  <c r="H24" i="68"/>
  <c r="L23" i="68"/>
  <c r="J23" i="68"/>
  <c r="H23" i="68"/>
  <c r="L22" i="68"/>
  <c r="J22" i="68"/>
  <c r="H22" i="68"/>
  <c r="L21" i="68"/>
  <c r="J21" i="68"/>
  <c r="H21" i="68"/>
  <c r="L20" i="68"/>
  <c r="J20" i="68"/>
  <c r="H20" i="68"/>
  <c r="L19" i="68"/>
  <c r="J19" i="68"/>
  <c r="H19" i="68"/>
  <c r="L18" i="68"/>
  <c r="J18" i="68"/>
  <c r="H18" i="68"/>
  <c r="L17" i="68"/>
  <c r="J17" i="68"/>
  <c r="H17" i="68"/>
  <c r="L16" i="68"/>
  <c r="J16" i="68"/>
  <c r="H16" i="68"/>
  <c r="L15" i="68"/>
  <c r="J15" i="68"/>
  <c r="H15" i="68"/>
  <c r="L14" i="68"/>
  <c r="J14" i="68"/>
  <c r="H14" i="68"/>
  <c r="L13" i="68"/>
  <c r="M25" i="68" s="1"/>
  <c r="J13" i="68"/>
  <c r="H13" i="68"/>
  <c r="L12" i="68"/>
  <c r="J12" i="68"/>
  <c r="H12" i="68"/>
  <c r="L11" i="68"/>
  <c r="J11" i="68"/>
  <c r="H11" i="68"/>
  <c r="L10" i="68"/>
  <c r="J10" i="68"/>
  <c r="H10" i="68"/>
  <c r="H81" i="67"/>
  <c r="M80" i="67"/>
  <c r="I80" i="67"/>
  <c r="M79" i="67"/>
  <c r="I79" i="67"/>
  <c r="M78" i="67"/>
  <c r="I78" i="67"/>
  <c r="M77" i="67"/>
  <c r="I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M63" i="67"/>
  <c r="I63" i="67"/>
  <c r="M62" i="67"/>
  <c r="I62" i="67"/>
  <c r="M61" i="67"/>
  <c r="I61" i="67"/>
  <c r="M60" i="67"/>
  <c r="I60" i="67"/>
  <c r="M59" i="67"/>
  <c r="I59" i="67"/>
  <c r="M58" i="67"/>
  <c r="I58" i="67"/>
  <c r="M57" i="67"/>
  <c r="I57" i="67"/>
  <c r="M56" i="67"/>
  <c r="I56" i="67"/>
  <c r="M55" i="67"/>
  <c r="I55" i="67"/>
  <c r="M54" i="67"/>
  <c r="I54" i="67"/>
  <c r="H44" i="67"/>
  <c r="M43" i="67"/>
  <c r="I43" i="67"/>
  <c r="M42" i="67"/>
  <c r="I42" i="67"/>
  <c r="M41" i="67"/>
  <c r="I41" i="67"/>
  <c r="M40" i="67"/>
  <c r="I40" i="67"/>
  <c r="M39" i="67"/>
  <c r="I39" i="67"/>
  <c r="M38" i="67"/>
  <c r="I38" i="67"/>
  <c r="M37" i="67"/>
  <c r="I37" i="67"/>
  <c r="M36" i="67"/>
  <c r="I36" i="67"/>
  <c r="M35" i="67"/>
  <c r="I35" i="67"/>
  <c r="M34" i="67"/>
  <c r="I34" i="67"/>
  <c r="M33" i="67"/>
  <c r="I33" i="67"/>
  <c r="M32" i="67"/>
  <c r="I32" i="67"/>
  <c r="M31" i="67"/>
  <c r="I31" i="67"/>
  <c r="M30" i="67"/>
  <c r="I30" i="67"/>
  <c r="M29" i="67"/>
  <c r="I29" i="67"/>
  <c r="M24" i="67"/>
  <c r="I24" i="67"/>
  <c r="M23" i="67"/>
  <c r="I23" i="67"/>
  <c r="H22" i="67"/>
  <c r="M21" i="67"/>
  <c r="I21" i="67"/>
  <c r="M19" i="67"/>
  <c r="I19" i="67"/>
  <c r="M18" i="67"/>
  <c r="I18" i="67"/>
  <c r="M17" i="67"/>
  <c r="I17" i="67"/>
  <c r="M16" i="67"/>
  <c r="I16" i="67"/>
  <c r="M15" i="67"/>
  <c r="I15" i="67"/>
  <c r="M14" i="67"/>
  <c r="I14" i="67"/>
  <c r="M13" i="67"/>
  <c r="I13" i="67"/>
  <c r="M12" i="67"/>
  <c r="I12" i="67"/>
  <c r="M11" i="67"/>
  <c r="I11" i="67"/>
  <c r="L4" i="67"/>
  <c r="J4" i="65"/>
  <c r="K143" i="65"/>
  <c r="J143" i="65"/>
  <c r="K63" i="65"/>
  <c r="J63" i="65"/>
  <c r="X151" i="65" l="1"/>
  <c r="O4" i="65"/>
  <c r="J81" i="67"/>
  <c r="M65" i="65"/>
  <c r="O143" i="65"/>
  <c r="O145" i="65" s="1"/>
  <c r="R73" i="70"/>
  <c r="U65" i="65"/>
  <c r="W143" i="65"/>
  <c r="W145" i="65" s="1"/>
  <c r="I43" i="68"/>
  <c r="I75" i="68"/>
  <c r="I77" i="68" s="1"/>
  <c r="K43" i="68"/>
  <c r="K75" i="68"/>
  <c r="K77" i="68" s="1"/>
  <c r="M43" i="68"/>
  <c r="N81" i="67"/>
  <c r="R72" i="70"/>
  <c r="S143" i="65"/>
  <c r="S145" i="65" s="1"/>
  <c r="W65" i="65"/>
  <c r="O65" i="65"/>
  <c r="Q143" i="65"/>
  <c r="Q145" i="65" s="1"/>
  <c r="M143" i="65"/>
  <c r="M145" i="65" s="1"/>
  <c r="U143" i="65"/>
  <c r="U145" i="65" s="1"/>
  <c r="S65" i="65"/>
  <c r="Q65" i="65"/>
  <c r="M75" i="68"/>
  <c r="M77" i="68" s="1"/>
  <c r="E63" i="69"/>
  <c r="T147" i="65" l="1"/>
  <c r="T149" i="65" s="1"/>
  <c r="R74" i="70"/>
  <c r="M82" i="67"/>
  <c r="T70" i="65"/>
  <c r="L46" i="68"/>
  <c r="L47" i="68" s="1"/>
  <c r="L78" i="68"/>
  <c r="L79" i="68" s="1"/>
  <c r="L44" i="68"/>
  <c r="L45" i="68" s="1"/>
  <c r="M45" i="67"/>
  <c r="M46" i="67" s="1"/>
  <c r="M83" i="67" s="1"/>
  <c r="T146" i="65"/>
  <c r="T148" i="65" s="1"/>
  <c r="T71" i="65"/>
  <c r="T67" i="65"/>
  <c r="T69" i="65" s="1"/>
  <c r="T66" i="65"/>
  <c r="T68" i="65" s="1"/>
  <c r="T72" i="65" l="1"/>
  <c r="L80" i="68"/>
  <c r="L81" i="68" s="1"/>
  <c r="T150" i="65"/>
  <c r="I3" i="63"/>
  <c r="T151" i="65" l="1"/>
  <c r="K9" i="9"/>
  <c r="K8" i="9"/>
  <c r="K9" i="1"/>
  <c r="K8" i="1"/>
  <c r="K5" i="7"/>
  <c r="H3" i="28"/>
  <c r="G23" i="60"/>
  <c r="K5" i="1"/>
  <c r="D19" i="24"/>
  <c r="M23" i="18"/>
  <c r="F23" i="18"/>
  <c r="D25" i="18"/>
  <c r="D23" i="18"/>
  <c r="J22" i="28"/>
  <c r="A23" i="28"/>
  <c r="A35" i="17"/>
  <c r="A32" i="49"/>
  <c r="K6" i="7"/>
  <c r="G20" i="9"/>
  <c r="G18" i="1"/>
  <c r="G25" i="60"/>
  <c r="K6" i="9"/>
  <c r="G21" i="60"/>
  <c r="D22" i="24"/>
  <c r="G20" i="60"/>
  <c r="D21" i="24"/>
  <c r="G21" i="9"/>
  <c r="G19" i="1"/>
  <c r="K6" i="1"/>
  <c r="D20" i="24"/>
  <c r="I27" i="48"/>
  <c r="F11" i="45" s="1"/>
  <c r="F12" i="45" s="1"/>
  <c r="G27" i="48"/>
  <c r="F28" i="45"/>
  <c r="I26" i="41"/>
  <c r="G10" i="105" s="1"/>
  <c r="G26" i="41"/>
  <c r="J58" i="29"/>
  <c r="J57" i="29"/>
  <c r="J56" i="29"/>
  <c r="J55" i="29"/>
  <c r="J54" i="29"/>
  <c r="J53" i="29"/>
  <c r="J52" i="29"/>
  <c r="J51" i="29"/>
  <c r="J50" i="29"/>
  <c r="J49" i="29"/>
  <c r="J48" i="29"/>
  <c r="I34" i="29"/>
  <c r="I29" i="29"/>
  <c r="J29" i="29" s="1"/>
  <c r="J36" i="29" s="1"/>
  <c r="J61" i="29" s="1"/>
  <c r="J63" i="29" s="1"/>
  <c r="H3" i="29"/>
  <c r="H15" i="28"/>
  <c r="H14" i="28"/>
  <c r="H13" i="28"/>
  <c r="H12" i="28"/>
  <c r="H11" i="28"/>
  <c r="S25" i="18"/>
  <c r="P25" i="18"/>
  <c r="M25" i="18"/>
  <c r="K25" i="18"/>
  <c r="H25" i="18"/>
  <c r="F25" i="18"/>
  <c r="F24" i="18"/>
  <c r="D24" i="18"/>
  <c r="R23" i="18"/>
  <c r="O23" i="18"/>
  <c r="J23" i="18"/>
  <c r="G23" i="18"/>
  <c r="V22" i="18"/>
  <c r="U20" i="18"/>
  <c r="V19" i="18"/>
  <c r="U17" i="18"/>
  <c r="V16" i="18"/>
  <c r="U14" i="18"/>
  <c r="V13" i="18"/>
  <c r="U11" i="18"/>
  <c r="V10" i="18"/>
  <c r="U8" i="18"/>
  <c r="I22" i="1"/>
  <c r="I31" i="28" l="1"/>
  <c r="G19" i="105"/>
  <c r="G24" i="105" s="1"/>
  <c r="G30" i="105" s="1"/>
  <c r="G32" i="105" s="1"/>
  <c r="G34" i="105" s="1"/>
  <c r="G35" i="105" s="1"/>
  <c r="G11" i="105"/>
  <c r="I31" i="29"/>
  <c r="H16" i="28"/>
  <c r="U23" i="18"/>
  <c r="V25" i="18"/>
  <c r="U26" i="18"/>
  <c r="G40" i="105" l="1"/>
  <c r="F20" i="45"/>
  <c r="F25" i="45" s="1"/>
  <c r="F31" i="45" s="1"/>
  <c r="F33" i="45" l="1"/>
  <c r="F35" i="45"/>
  <c r="F27" i="45"/>
  <c r="F23" i="45" l="1"/>
  <c r="F26" i="45"/>
  <c r="F30" i="45" s="1"/>
  <c r="F34" i="45" s="1"/>
  <c r="F36" i="45" s="1"/>
  <c r="C3" i="28"/>
  <c r="C3" i="63"/>
  <c r="C3" i="80"/>
  <c r="D2" i="65"/>
  <c r="C2" i="68"/>
  <c r="C2" i="79"/>
  <c r="D2" i="67"/>
  <c r="C2" i="73"/>
  <c r="D2" i="70"/>
  <c r="C3" i="29"/>
  <c r="I15" i="27"/>
  <c r="J23" i="28" l="1"/>
  <c r="I32" i="29"/>
  <c r="AA49" i="76"/>
  <c r="S49" i="101" s="1"/>
  <c r="AA34" i="15"/>
  <c r="S34" i="100" s="1"/>
  <c r="I32" i="28" l="1"/>
  <c r="I36" i="28" s="1"/>
  <c r="I58" i="28" s="1"/>
  <c r="I59" i="28" s="1"/>
  <c r="AM47" i="76" s="1"/>
  <c r="AA47" i="76" s="1"/>
  <c r="S47" i="101" s="1"/>
  <c r="J27" i="28"/>
  <c r="AM32" i="15"/>
  <c r="AA32" i="15" s="1"/>
  <c r="S32" i="100" s="1"/>
  <c r="AM47" i="101"/>
</calcChain>
</file>

<file path=xl/sharedStrings.xml><?xml version="1.0" encoding="utf-8"?>
<sst xmlns="http://schemas.openxmlformats.org/spreadsheetml/2006/main" count="4907" uniqueCount="1699">
  <si>
    <t>別記様式第４</t>
    <phoneticPr fontId="2"/>
  </si>
  <si>
    <t>会長　竹中　宣雄　殿</t>
    <phoneticPr fontId="2"/>
  </si>
  <si>
    <t>㊞</t>
    <phoneticPr fontId="2"/>
  </si>
  <si>
    <t>記</t>
    <phoneticPr fontId="2"/>
  </si>
  <si>
    <t>千円</t>
    <phoneticPr fontId="2"/>
  </si>
  <si>
    <t>代表提案者　</t>
    <phoneticPr fontId="2"/>
  </si>
  <si>
    <t>　１．補助事業の名称　　既存建築物省エネ化推進事業</t>
    <phoneticPr fontId="2"/>
  </si>
  <si>
    <t>　　（記載上の注意）</t>
    <phoneticPr fontId="2"/>
  </si>
  <si>
    <t>　２．交付申請額</t>
    <phoneticPr fontId="2"/>
  </si>
  <si>
    <t>（別紙１）</t>
    <phoneticPr fontId="2"/>
  </si>
  <si>
    <t>（別紙２）</t>
    <phoneticPr fontId="2"/>
  </si>
  <si>
    <t>（別紙３）</t>
    <phoneticPr fontId="2"/>
  </si>
  <si>
    <t>（原本写し）</t>
    <phoneticPr fontId="2"/>
  </si>
  <si>
    <t>計測の範囲が明確で計測機器の設置が分かる書類等</t>
    <phoneticPr fontId="2"/>
  </si>
  <si>
    <t>補助対象事業費内訳（標準単価方式の場合は様式２－５のみ）</t>
    <phoneticPr fontId="2"/>
  </si>
  <si>
    <t>１．</t>
    <phoneticPr fontId="2"/>
  </si>
  <si>
    <t>交付決定通知書</t>
    <phoneticPr fontId="2"/>
  </si>
  <si>
    <t>２．</t>
  </si>
  <si>
    <t>３．</t>
  </si>
  <si>
    <t>４．</t>
  </si>
  <si>
    <t>交付申請額の算出方法及び事業経費の配分</t>
    <phoneticPr fontId="2"/>
  </si>
  <si>
    <t>交付申請額の算出方法の明細</t>
    <phoneticPr fontId="2"/>
  </si>
  <si>
    <t>附帯事務費明細書</t>
    <phoneticPr fontId="2"/>
  </si>
  <si>
    <t>５．</t>
  </si>
  <si>
    <t>６．</t>
  </si>
  <si>
    <t>７．</t>
  </si>
  <si>
    <t>８．</t>
  </si>
  <si>
    <t>９．</t>
  </si>
  <si>
    <t>１０．</t>
  </si>
  <si>
    <t>１１．</t>
  </si>
  <si>
    <t>１２．</t>
  </si>
  <si>
    <t>１３．</t>
  </si>
  <si>
    <t>１４．</t>
  </si>
  <si>
    <t>１５．</t>
  </si>
  <si>
    <t>１６．</t>
  </si>
  <si>
    <t>１８．</t>
  </si>
  <si>
    <t>１９．</t>
  </si>
  <si>
    <t>２２．</t>
  </si>
  <si>
    <t>２３．</t>
  </si>
  <si>
    <t>採択通知書</t>
    <phoneticPr fontId="2"/>
  </si>
  <si>
    <t>建築士による提案内容への適合確認書</t>
    <phoneticPr fontId="2"/>
  </si>
  <si>
    <t>全体事業進捗管理表（複数の建築物等を改修する提案の場合）</t>
    <phoneticPr fontId="2"/>
  </si>
  <si>
    <t>交付申請内訳書（複数の建築物等を改修する提案の場合）</t>
    <phoneticPr fontId="2"/>
  </si>
  <si>
    <t>交付申請概要書（複数の建築物等を改修する提案の場合）</t>
    <phoneticPr fontId="2"/>
  </si>
  <si>
    <t>振込口座登録票</t>
    <phoneticPr fontId="2"/>
  </si>
  <si>
    <t>建築士による耐震性の基準への適合確認書</t>
    <phoneticPr fontId="2"/>
  </si>
  <si>
    <t>耐震性を証明する書類（登記事項証明書、建築確認検査済証　等）</t>
    <phoneticPr fontId="2"/>
  </si>
  <si>
    <t>代表提案者の登記簿等事業実態のわかる書類</t>
    <phoneticPr fontId="2"/>
  </si>
  <si>
    <t>委任状　＊該当事業者のみ</t>
    <phoneticPr fontId="2"/>
  </si>
  <si>
    <t>改修割合、省エネ効果、エネルギー計測・管理等の計算書</t>
    <phoneticPr fontId="2"/>
  </si>
  <si>
    <t>改修機器、計測機器のメーカー仕様書（改修前後）</t>
    <phoneticPr fontId="2"/>
  </si>
  <si>
    <t>バリアフリー改修設備のメーカー仕様書　＊該当事業者のみ</t>
    <phoneticPr fontId="2"/>
  </si>
  <si>
    <t>共同事業実施規約　＊該当事業者のみ</t>
    <phoneticPr fontId="2"/>
  </si>
  <si>
    <t>リース契約・ESCO契約等の場合の相関図　＊該当事業者のみ</t>
    <phoneticPr fontId="2"/>
  </si>
  <si>
    <t>その他協議会が確認に必要と判断するもの</t>
    <phoneticPr fontId="2"/>
  </si>
  <si>
    <t>交付変更申請額の算出方法等は、すべて補助金交付申請書の様式を準用し、当初の数字を変更後数字の</t>
    <phoneticPr fontId="2"/>
  </si>
  <si>
    <t>上段に(　)書きで記入し、合計欄の下に変更増減の欄を設けること。</t>
    <phoneticPr fontId="2"/>
  </si>
  <si>
    <t>（原本写し）</t>
    <phoneticPr fontId="2"/>
  </si>
  <si>
    <t>（別添３）</t>
  </si>
  <si>
    <t>（別添４）</t>
  </si>
  <si>
    <t>（別添５）</t>
  </si>
  <si>
    <t>（任意様式１）</t>
    <phoneticPr fontId="2"/>
  </si>
  <si>
    <t>（任意様式３）</t>
    <phoneticPr fontId="2"/>
  </si>
  <si>
    <t>（任意様式４）</t>
    <phoneticPr fontId="2"/>
  </si>
  <si>
    <t>　事業名</t>
    <phoneticPr fontId="2"/>
  </si>
  <si>
    <t>　４．交付申請額の算出方法及び事業経費の配分（交付申請書別紙１、２、３のとおり）</t>
    <phoneticPr fontId="2"/>
  </si>
  <si>
    <t>　５．事業完了の期日</t>
    <phoneticPr fontId="2"/>
  </si>
  <si>
    <t>　３．変更理由　　別紙のとおり</t>
    <rPh sb="3" eb="5">
      <t>ヘンコウ</t>
    </rPh>
    <rPh sb="5" eb="7">
      <t>リユウ</t>
    </rPh>
    <rPh sb="9" eb="11">
      <t>ベッシ</t>
    </rPh>
    <phoneticPr fontId="2"/>
  </si>
  <si>
    <t>別記様式第１</t>
    <phoneticPr fontId="2"/>
  </si>
  <si>
    <t>千円（端数切捨て）</t>
    <phoneticPr fontId="2"/>
  </si>
  <si>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2"/>
  </si>
  <si>
    <t>　応募番号</t>
    <phoneticPr fontId="2"/>
  </si>
  <si>
    <t xml:space="preserve">  応募番号</t>
    <rPh sb="2" eb="4">
      <t>オウボ</t>
    </rPh>
    <rPh sb="4" eb="6">
      <t>バンゴウ</t>
    </rPh>
    <phoneticPr fontId="2"/>
  </si>
  <si>
    <t xml:space="preserve">  事業名</t>
    <phoneticPr fontId="2"/>
  </si>
  <si>
    <t>　（申請書類）</t>
    <phoneticPr fontId="2"/>
  </si>
  <si>
    <t>　（添付資料）</t>
    <phoneticPr fontId="2"/>
  </si>
  <si>
    <t>別記様式第10</t>
    <phoneticPr fontId="2"/>
  </si>
  <si>
    <t>　２．補助金の交付決定額及び精算額</t>
    <phoneticPr fontId="2"/>
  </si>
  <si>
    <t>　補助金の交付決定額</t>
    <phoneticPr fontId="2"/>
  </si>
  <si>
    <t>　補助金の精算額</t>
    <phoneticPr fontId="2"/>
  </si>
  <si>
    <t>　前回交付決定額</t>
    <phoneticPr fontId="2"/>
  </si>
  <si>
    <t>　変更増減額</t>
    <phoneticPr fontId="2"/>
  </si>
  <si>
    <t>　３．補助事業の実施期間</t>
    <rPh sb="3" eb="5">
      <t>ホジョ</t>
    </rPh>
    <rPh sb="5" eb="7">
      <t>ジギョウ</t>
    </rPh>
    <rPh sb="8" eb="10">
      <t>ジッシ</t>
    </rPh>
    <rPh sb="10" eb="12">
      <t>キカン</t>
    </rPh>
    <phoneticPr fontId="2"/>
  </si>
  <si>
    <t>～</t>
    <phoneticPr fontId="2"/>
  </si>
  <si>
    <t>　４．補助事業の成果（添付書類のとおり）</t>
    <phoneticPr fontId="2"/>
  </si>
  <si>
    <t>交付決定通知書</t>
    <phoneticPr fontId="2"/>
  </si>
  <si>
    <t>補助金精算調書</t>
    <phoneticPr fontId="2"/>
  </si>
  <si>
    <t>科目別決算内訳</t>
    <phoneticPr fontId="2"/>
  </si>
  <si>
    <t>科目別決算内訳の明細</t>
    <phoneticPr fontId="2"/>
  </si>
  <si>
    <t>附帯事務費明細書</t>
    <phoneticPr fontId="2"/>
  </si>
  <si>
    <t>（別紙２）</t>
  </si>
  <si>
    <t>（別紙３）</t>
  </si>
  <si>
    <t>（別紙４）</t>
  </si>
  <si>
    <t>建築士による提案内容への適合確認書（実績報告）</t>
    <phoneticPr fontId="2"/>
  </si>
  <si>
    <t>建築士による耐震性の基準への適合確認書</t>
    <phoneticPr fontId="2"/>
  </si>
  <si>
    <t>耐震性を証明する書類（耐震診断の結果等）</t>
    <phoneticPr fontId="2"/>
  </si>
  <si>
    <t>改修工事の内容（仕様・数量）を確認できるもの</t>
    <phoneticPr fontId="2"/>
  </si>
  <si>
    <t>請負契約書または注文請書・注文書等</t>
    <phoneticPr fontId="2"/>
  </si>
  <si>
    <t>改修写真や計測機器の設置状況の写真等、完了出来形が判別できるもの</t>
    <phoneticPr fontId="2"/>
  </si>
  <si>
    <t>その他協議会が確認に必要と判断するもの</t>
    <phoneticPr fontId="2"/>
  </si>
  <si>
    <t>（任意様式１０）</t>
    <phoneticPr fontId="2"/>
  </si>
  <si>
    <t>（任意様式１１）</t>
    <phoneticPr fontId="2"/>
  </si>
  <si>
    <t>（任意様式１２）</t>
    <phoneticPr fontId="2"/>
  </si>
  <si>
    <t>（任意様式１３）</t>
    <phoneticPr fontId="2"/>
  </si>
  <si>
    <t>（任意様式１４）</t>
    <phoneticPr fontId="2"/>
  </si>
  <si>
    <t>（任意様式１５）</t>
    <phoneticPr fontId="2"/>
  </si>
  <si>
    <t>１．</t>
  </si>
  <si>
    <t>基本情報入力シート</t>
    <rPh sb="0" eb="2">
      <t>キホン</t>
    </rPh>
    <rPh sb="2" eb="4">
      <t>ジョウホウ</t>
    </rPh>
    <rPh sb="4" eb="6">
      <t>ニュウリョク</t>
    </rPh>
    <phoneticPr fontId="2"/>
  </si>
  <si>
    <t>＜ご注意＞</t>
    <rPh sb="2" eb="4">
      <t>チュウイ</t>
    </rPh>
    <phoneticPr fontId="2"/>
  </si>
  <si>
    <t>　応募番号</t>
    <rPh sb="1" eb="3">
      <t>オウボ</t>
    </rPh>
    <rPh sb="3" eb="5">
      <t>バンゴウ</t>
    </rPh>
    <phoneticPr fontId="2"/>
  </si>
  <si>
    <t>　事業名</t>
    <rPh sb="1" eb="3">
      <t>ジギョウ</t>
    </rPh>
    <rPh sb="3" eb="4">
      <t>メイ</t>
    </rPh>
    <phoneticPr fontId="2"/>
  </si>
  <si>
    <t>　代表提案者</t>
    <rPh sb="1" eb="3">
      <t>ダイヒョウ</t>
    </rPh>
    <rPh sb="3" eb="6">
      <t>テイアンシャ</t>
    </rPh>
    <phoneticPr fontId="2"/>
  </si>
  <si>
    <t>　法人名</t>
    <rPh sb="1" eb="3">
      <t>ホウジン</t>
    </rPh>
    <rPh sb="3" eb="4">
      <t>メイ</t>
    </rPh>
    <phoneticPr fontId="2"/>
  </si>
  <si>
    <t>　役職名</t>
    <rPh sb="1" eb="4">
      <t>ヤクショクメイ</t>
    </rPh>
    <phoneticPr fontId="2"/>
  </si>
  <si>
    <t>　代表者氏名</t>
    <rPh sb="1" eb="4">
      <t>ダイヒョウシャ</t>
    </rPh>
    <rPh sb="4" eb="6">
      <t>シメイ</t>
    </rPh>
    <phoneticPr fontId="2"/>
  </si>
  <si>
    <t>　郵便番号</t>
    <rPh sb="1" eb="5">
      <t>ユウビンバンゴウ</t>
    </rPh>
    <phoneticPr fontId="2"/>
  </si>
  <si>
    <t>　住所</t>
    <rPh sb="1" eb="3">
      <t>ジュウショ</t>
    </rPh>
    <phoneticPr fontId="2"/>
  </si>
  <si>
    <t>　電話番号</t>
    <rPh sb="1" eb="3">
      <t>デンワ</t>
    </rPh>
    <rPh sb="3" eb="5">
      <t>バンゴウ</t>
    </rPh>
    <phoneticPr fontId="2"/>
  </si>
  <si>
    <t>〒</t>
    <phoneticPr fontId="2"/>
  </si>
  <si>
    <t>ﾌﾘｶﾞﾅ</t>
    <phoneticPr fontId="2"/>
  </si>
  <si>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2"/>
  </si>
  <si>
    <t>-</t>
    <phoneticPr fontId="2"/>
  </si>
  <si>
    <t>　区分</t>
    <rPh sb="1" eb="3">
      <t>クブン</t>
    </rPh>
    <phoneticPr fontId="2"/>
  </si>
  <si>
    <t>交付申請額の算出方法及び事業経費の配分</t>
  </si>
  <si>
    <t>(単位：千円)</t>
    <phoneticPr fontId="2"/>
  </si>
  <si>
    <t>補助対象事業費</t>
  </si>
  <si>
    <t>補助率</t>
  </si>
  <si>
    <t>補助金申請額</t>
  </si>
  <si>
    <t>(</t>
    <phoneticPr fontId="2"/>
  </si>
  <si>
    <t>)</t>
    <phoneticPr fontId="2"/>
  </si>
  <si>
    <t>1/3</t>
    <phoneticPr fontId="2"/>
  </si>
  <si>
    <t>）</t>
    <phoneticPr fontId="2"/>
  </si>
  <si>
    <t>附帯事務費計
（Ｈ）＝（Ｄ+Ｆ）</t>
    <phoneticPr fontId="2"/>
  </si>
  <si>
    <t>交付申請額
（Ｉ）＝（Ｇ+Ｈ）</t>
    <phoneticPr fontId="2"/>
  </si>
  <si>
    <t>□</t>
  </si>
  <si>
    <t>あり</t>
    <phoneticPr fontId="2"/>
  </si>
  <si>
    <t>なし</t>
    <phoneticPr fontId="2"/>
  </si>
  <si>
    <t>２．</t>
    <phoneticPr fontId="2"/>
  </si>
  <si>
    <t>３．</t>
    <phoneticPr fontId="2"/>
  </si>
  <si>
    <t>補助金申請額合計が補助限度額を超える場合、交付申請額は補助限度額とする。</t>
    <phoneticPr fontId="2"/>
  </si>
  <si>
    <t>４．</t>
    <phoneticPr fontId="2"/>
  </si>
  <si>
    <t>各金額は千円単位で記入のこと。（端数切捨て）</t>
    <phoneticPr fontId="2"/>
  </si>
  <si>
    <t>事業名：</t>
    <phoneticPr fontId="2"/>
  </si>
  <si>
    <t>別紙２</t>
  </si>
  <si>
    <t>交付申請額の算出方法の明細</t>
  </si>
  <si>
    <t>１．省エネ改修工事費</t>
    <rPh sb="2" eb="3">
      <t>ショウ</t>
    </rPh>
    <rPh sb="5" eb="7">
      <t>カイシュウ</t>
    </rPh>
    <rPh sb="7" eb="10">
      <t>コウジヒ</t>
    </rPh>
    <phoneticPr fontId="2"/>
  </si>
  <si>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</si>
  <si>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</si>
  <si>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2"/>
  </si>
  <si>
    <t>(単位：千円)</t>
  </si>
  <si>
    <t>３．省エネルギー性能の表示に係る事業費</t>
    <rPh sb="2" eb="3">
      <t>ショウ</t>
    </rPh>
    <rPh sb="8" eb="10">
      <t>セイノウ</t>
    </rPh>
    <rPh sb="11" eb="13">
      <t>ヒョウジ</t>
    </rPh>
    <rPh sb="14" eb="15">
      <t>カカワ</t>
    </rPh>
    <rPh sb="16" eb="19">
      <t>ジギョウヒ</t>
    </rPh>
    <phoneticPr fontId="2"/>
  </si>
  <si>
    <t>４．バリアフリー改修に係る工事費　※1</t>
    <rPh sb="8" eb="10">
      <t>カイシュウ</t>
    </rPh>
    <rPh sb="11" eb="12">
      <t>カカ</t>
    </rPh>
    <rPh sb="13" eb="16">
      <t>コウジヒ</t>
    </rPh>
    <phoneticPr fontId="2"/>
  </si>
  <si>
    <t>※1　バリアフリー改修に係る工事費は、バリアフリー改修工事を行う場合のみ記載すること。</t>
    <phoneticPr fontId="2"/>
  </si>
  <si>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</si>
  <si>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2"/>
  </si>
  <si>
    <t>注２．建築物等毎に補助対象事業費の積算内訳(参考様式２)を添付すること。</t>
    <rPh sb="22" eb="24">
      <t>サンコウ</t>
    </rPh>
    <rPh sb="24" eb="26">
      <t>ヨウシキ</t>
    </rPh>
    <phoneticPr fontId="2"/>
  </si>
  <si>
    <t>別紙３</t>
  </si>
  <si>
    <t>附帯事務費明細書</t>
  </si>
  <si>
    <t>費　目</t>
    <rPh sb="0" eb="1">
      <t>ヒ</t>
    </rPh>
    <rPh sb="2" eb="3">
      <t>メ</t>
    </rPh>
    <phoneticPr fontId="2"/>
  </si>
  <si>
    <t>科　目</t>
    <rPh sb="0" eb="1">
      <t>カ</t>
    </rPh>
    <rPh sb="2" eb="3">
      <t>メ</t>
    </rPh>
    <phoneticPr fontId="2"/>
  </si>
  <si>
    <t>金　額</t>
  </si>
  <si>
    <t>積　算　内　訳</t>
  </si>
  <si>
    <t>使　　途</t>
  </si>
  <si>
    <t>旅　　費</t>
  </si>
  <si>
    <t>庁　　費</t>
  </si>
  <si>
    <t>合　計</t>
  </si>
  <si>
    <t>　　　※交付申請時には、下段のみ記載すること。</t>
    <phoneticPr fontId="2"/>
  </si>
  <si>
    <t>注２．積算内訳の欄には、当該経費に係る額の算出についての積算の内訳を詳細に記載すること。</t>
  </si>
  <si>
    <t>　　　複数の建築物等にかかる場合は該当する建物を記載すること。</t>
    <phoneticPr fontId="2"/>
  </si>
  <si>
    <t>注３．使途の欄には、必要に応じて、当該積算内訳についての使途の内容を記載すること。</t>
  </si>
  <si>
    <t>　　　また、ここに挙げる事務費は建築工事費の諸経費に含まれないこと。</t>
    <phoneticPr fontId="2"/>
  </si>
  <si>
    <t>)号</t>
    <phoneticPr fontId="2"/>
  </si>
  <si>
    <t>建築士の氏名</t>
    <phoneticPr fontId="2"/>
  </si>
  <si>
    <t>建築士事務所名または会社名</t>
    <rPh sb="10" eb="13">
      <t>カイシャメイ</t>
    </rPh>
    <phoneticPr fontId="2"/>
  </si>
  <si>
    <t>（</t>
    <phoneticPr fontId="2"/>
  </si>
  <si>
    <t>）建築士事務所(</t>
    <phoneticPr fontId="2"/>
  </si>
  <si>
    <t>１．建築物の基本事項</t>
    <phoneticPr fontId="2"/>
  </si>
  <si>
    <t>事　業　名</t>
  </si>
  <si>
    <t>建築物の所在地</t>
  </si>
  <si>
    <t>電話番号</t>
    <phoneticPr fontId="2"/>
  </si>
  <si>
    <t>建　築　士</t>
    <phoneticPr fontId="2"/>
  </si>
  <si>
    <t>３．採択された省エネ改修事業の内容への適合状況</t>
    <phoneticPr fontId="2"/>
  </si>
  <si>
    <t>省エネ改修事業の内容</t>
  </si>
  <si>
    <t>適合性の評価</t>
  </si>
  <si>
    <r>
      <t>注１．</t>
    </r>
    <r>
      <rPr>
        <sz val="10.5"/>
        <color indexed="10"/>
        <rFont val="ＭＳ 明朝"/>
        <family val="1"/>
        <charset val="128"/>
      </rPr>
      <t/>
    </r>
    <phoneticPr fontId="2"/>
  </si>
  <si>
    <r>
      <t xml:space="preserve">注２. </t>
    </r>
    <r>
      <rPr>
        <sz val="10.5"/>
        <color indexed="10"/>
        <rFont val="ＭＳ 明朝"/>
        <family val="1"/>
        <charset val="128"/>
      </rPr>
      <t/>
    </r>
    <phoneticPr fontId="2"/>
  </si>
  <si>
    <t>変更内容</t>
  </si>
  <si>
    <t>改修箇所</t>
  </si>
  <si>
    <t>仕様</t>
  </si>
  <si>
    <t>　Ⅰ) 出入口</t>
    <phoneticPr fontId="2"/>
  </si>
  <si>
    <t>　1.幅が80cm以上であること</t>
    <phoneticPr fontId="2"/>
  </si>
  <si>
    <t>　2.戸を設ける場合は、自動的に開閉する構造その他の車いす使用者が容易に開閉して通過できる
　　構造で、かつ、前後に高低差がない（水平部分を設けている）こと</t>
    <phoneticPr fontId="2"/>
  </si>
  <si>
    <t>　Ⅱ) 廊下等</t>
    <phoneticPr fontId="2"/>
  </si>
  <si>
    <t>　1.表面が滑りにくい仕上げであること</t>
    <phoneticPr fontId="2"/>
  </si>
  <si>
    <t>　2.階段又は傾斜路の上端に近接する部分において、点状ブロック等が敷設されていること(※2)</t>
    <phoneticPr fontId="2"/>
  </si>
  <si>
    <t>　3.幅が120cm以上であること</t>
    <phoneticPr fontId="2"/>
  </si>
  <si>
    <t>　4.戸を設ける場合は、自動的に開閉する構造その他の車いす使用者が容易に開閉して通過できる
　　構造で、かつ、前後に高低差がない（水平部分を設けている）こと</t>
    <phoneticPr fontId="2"/>
  </si>
  <si>
    <t>　Ⅲ)階段</t>
    <phoneticPr fontId="2"/>
  </si>
  <si>
    <t>　1.手すりを設けていること(踊場を除く)</t>
    <phoneticPr fontId="2"/>
  </si>
  <si>
    <t>　2.表面が滑りにくい仕上げであること</t>
    <phoneticPr fontId="2"/>
  </si>
  <si>
    <t>　3.段が識別しやすいものであること</t>
    <phoneticPr fontId="2"/>
  </si>
  <si>
    <t>　4.段がつまずきにくいものであること</t>
    <phoneticPr fontId="2"/>
  </si>
  <si>
    <t>　5.段がある部分の上端に近接する踊場の部分において、点状ブロック等が敷設されていること(※3)</t>
    <phoneticPr fontId="2"/>
  </si>
  <si>
    <t>　Ⅳ)傾斜路
  （スロープ）</t>
    <phoneticPr fontId="2"/>
  </si>
  <si>
    <t>　1.手すりを設けていること（勾配1/12以下で高さ16cm以下の傾斜部分を除く）</t>
    <phoneticPr fontId="2"/>
  </si>
  <si>
    <t>　3.前後の廊下等と識別しやすいものであること</t>
    <phoneticPr fontId="2"/>
  </si>
  <si>
    <t>　4.傾斜部分の上端に近接する踊場の部分において、点状ブロック等が敷設されていること(※4)</t>
    <phoneticPr fontId="2"/>
  </si>
  <si>
    <t>　5.幅が120cm以上(階段に併設する場合は90cm以上)であること</t>
    <phoneticPr fontId="2"/>
  </si>
  <si>
    <t>　6.勾配が1/12以下(高さ16cm以下の場合は1/8以下)であること</t>
    <phoneticPr fontId="2"/>
  </si>
  <si>
    <t>　7.高さが75cmを超える場合は、高さ75cm以内ごとに踏幅150cm以上の踊場を設けていること</t>
    <phoneticPr fontId="2"/>
  </si>
  <si>
    <t>　Ⅴ)エレベーター（Ⅵ）に規
　定するものを除く。）及びそ
　の乗降ロビー</t>
    <phoneticPr fontId="2"/>
  </si>
  <si>
    <t>　1.かご及び昇降路の出入口の幅が80cm以上であること</t>
    <phoneticPr fontId="2"/>
  </si>
  <si>
    <t>　2.かごの奥行きが135cm以上であること</t>
    <phoneticPr fontId="2"/>
  </si>
  <si>
    <t>　3.乗降ロビーは高低差が無く、その幅及び奥行きは150cm以上であること</t>
    <phoneticPr fontId="2"/>
  </si>
  <si>
    <t>　4.かご内及び乗降ロビーに車いす使用者が利用しやすい制御装置が設けられていること</t>
    <phoneticPr fontId="2"/>
  </si>
  <si>
    <t>　5.かご内に停止予定階・現在位置を表示する装置が設けられていること</t>
    <phoneticPr fontId="2"/>
  </si>
  <si>
    <t>　6.乗降ロビーに到着するかごの昇降方向を表示する装置が設けられていること</t>
    <phoneticPr fontId="2"/>
  </si>
  <si>
    <t>　Ⅵ)特殊な構造又は使用形
　態のエレベーター</t>
    <phoneticPr fontId="2"/>
  </si>
  <si>
    <t>　1.段差解消機(平成12年建設省告示第1413号第1第九号のもの)であること</t>
    <phoneticPr fontId="2"/>
  </si>
  <si>
    <t>　2.かごの幅が70cm以上であること</t>
    <phoneticPr fontId="2"/>
  </si>
  <si>
    <t>　3.かごの奥行きが120cm以上であること</t>
    <phoneticPr fontId="2"/>
  </si>
  <si>
    <t>　4.車いす使用者がかご内で方向を変更する必要がある場合において、かごの幅及び奥行きが十分
　　確保されたものであること</t>
    <phoneticPr fontId="2"/>
  </si>
  <si>
    <t>　Ⅶ)特殊な構造又は使用形
　態のエスカレーター</t>
    <phoneticPr fontId="2"/>
  </si>
  <si>
    <t>　1.車いす使用者用エスカレーター(平成12年建設省告示第1417号第1ただし書のもの)であること</t>
    <phoneticPr fontId="2"/>
  </si>
  <si>
    <t>　Ⅷ)
　便所
　(※5)</t>
    <phoneticPr fontId="2"/>
  </si>
  <si>
    <t>　車いす使用者
　用便房</t>
    <phoneticPr fontId="2"/>
  </si>
  <si>
    <t>　1.腰掛便座、手すり等が適切に設置されていること</t>
    <phoneticPr fontId="2"/>
  </si>
  <si>
    <t>　2.車いすで利用しやすいよう十分な空間が確保されていること</t>
    <phoneticPr fontId="2"/>
  </si>
  <si>
    <t>　水洗器具を
　設けた便房</t>
    <phoneticPr fontId="2"/>
  </si>
  <si>
    <t>　1.水洗器具(オスメイト対応)を設けた便房であること</t>
    <phoneticPr fontId="2"/>
  </si>
  <si>
    <t>　男子用小便器</t>
    <phoneticPr fontId="2"/>
  </si>
  <si>
    <t>　1.置式の小便器、壁掛式小便器(受け口の高さが35cm以下のものに限る)その他これらに類する小
　　便器が設けられていること</t>
    <phoneticPr fontId="2"/>
  </si>
  <si>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2"/>
  </si>
  <si>
    <t>※１　本仕様は原則として「高齢者、障害者等の移動等の円滑化の促進に関する法律」（バリアフリー法）における建築物移動等円滑化基準に</t>
    <phoneticPr fontId="2"/>
  </si>
  <si>
    <t>　　　基づいています。</t>
    <phoneticPr fontId="2"/>
  </si>
  <si>
    <t>※３　「自動車車庫に設ける場合」「段部分と連続して手すりを設ける場合」を除く。</t>
    <phoneticPr fontId="2"/>
  </si>
  <si>
    <t>※５　いずれか1以上の改修の場合でも可とする。</t>
    <phoneticPr fontId="2"/>
  </si>
  <si>
    <t>別添２</t>
    <phoneticPr fontId="2"/>
  </si>
  <si>
    <t>全体事業進捗管理表（複数の建築物等を改修する提案の場合）</t>
    <phoneticPr fontId="2"/>
  </si>
  <si>
    <t>※複数棟の場合のみ提出してください。</t>
    <rPh sb="1" eb="3">
      <t>フクスウ</t>
    </rPh>
    <rPh sb="3" eb="4">
      <t>トウ</t>
    </rPh>
    <rPh sb="5" eb="7">
      <t>バアイ</t>
    </rPh>
    <rPh sb="9" eb="11">
      <t>テイシュツ</t>
    </rPh>
    <phoneticPr fontId="2"/>
  </si>
  <si>
    <t>採択を受けた棟数
（a）</t>
    <phoneticPr fontId="2"/>
  </si>
  <si>
    <t>交付申請棟数
（b）</t>
    <phoneticPr fontId="2"/>
  </si>
  <si>
    <t>今後交付変更承認申請を
予定している棟数（c）
（c）＝（a）－（b）</t>
    <phoneticPr fontId="2"/>
  </si>
  <si>
    <t>棟</t>
    <phoneticPr fontId="2"/>
  </si>
  <si>
    <t>棟　</t>
  </si>
  <si>
    <t>棟</t>
  </si>
  <si>
    <t>（うち交付申請済　　棟）</t>
    <phoneticPr fontId="2"/>
  </si>
  <si>
    <t>(Ｃ）について交付変更承認申請の予定時期の内訳</t>
  </si>
  <si>
    <t>交付変更承認申請
予定時期</t>
    <phoneticPr fontId="2"/>
  </si>
  <si>
    <t>交付変更承認申請を
予定している棟数</t>
    <phoneticPr fontId="2"/>
  </si>
  <si>
    <t>月</t>
    <phoneticPr fontId="2"/>
  </si>
  <si>
    <t>　　　　　　　　　　　　　　　　  　　　　　</t>
    <phoneticPr fontId="2"/>
  </si>
  <si>
    <t>別添３</t>
    <phoneticPr fontId="2"/>
  </si>
  <si>
    <t>交　付　申　請　内　訳　書</t>
    <rPh sb="0" eb="1">
      <t>コウ</t>
    </rPh>
    <rPh sb="2" eb="3">
      <t>ヅケ</t>
    </rPh>
    <rPh sb="4" eb="5">
      <t>サル</t>
    </rPh>
    <rPh sb="6" eb="7">
      <t>ショウ</t>
    </rPh>
    <rPh sb="8" eb="9">
      <t>ナイ</t>
    </rPh>
    <rPh sb="10" eb="11">
      <t>ヤク</t>
    </rPh>
    <rPh sb="12" eb="13">
      <t>ショ</t>
    </rPh>
    <phoneticPr fontId="2"/>
  </si>
  <si>
    <t>（複数の建築物等を改修する提案の場合）</t>
    <phoneticPr fontId="2"/>
  </si>
  <si>
    <t>棟名</t>
    <rPh sb="0" eb="1">
      <t>トウ</t>
    </rPh>
    <rPh sb="1" eb="2">
      <t>ナ</t>
    </rPh>
    <phoneticPr fontId="2"/>
  </si>
  <si>
    <t>補助対象事業費（Ａ）</t>
    <rPh sb="0" eb="2">
      <t>ホジョ</t>
    </rPh>
    <rPh sb="2" eb="4">
      <t>タイショウ</t>
    </rPh>
    <rPh sb="4" eb="7">
      <t>ジギョウヒ</t>
    </rPh>
    <phoneticPr fontId="2"/>
  </si>
  <si>
    <t>補
助
率</t>
    <rPh sb="0" eb="1">
      <t>ホ</t>
    </rPh>
    <rPh sb="2" eb="3">
      <t>タスケル</t>
    </rPh>
    <rPh sb="4" eb="5">
      <t>リツ</t>
    </rPh>
    <phoneticPr fontId="2"/>
  </si>
  <si>
    <t>補助基本額（Ｂ）
（※1）</t>
    <rPh sb="0" eb="2">
      <t>ホジョ</t>
    </rPh>
    <rPh sb="2" eb="4">
      <t>キホン</t>
    </rPh>
    <rPh sb="4" eb="5">
      <t>ガク</t>
    </rPh>
    <phoneticPr fontId="2"/>
  </si>
  <si>
    <r>
      <t xml:space="preserve">附帯事務費(Ｃ)
(※1)
</t>
    </r>
    <r>
      <rPr>
        <sz val="8"/>
        <rFont val="ＭＳ Ｐ明朝"/>
        <family val="1"/>
        <charset val="128"/>
      </rPr>
      <t>（B)小計×2.2%以内</t>
    </r>
    <rPh sb="0" eb="2">
      <t>フタイ</t>
    </rPh>
    <rPh sb="2" eb="5">
      <t>ジムヒ</t>
    </rPh>
    <phoneticPr fontId="2"/>
  </si>
  <si>
    <t>補助対象事業費（Ｄ）</t>
    <rPh sb="0" eb="2">
      <t>ホジョ</t>
    </rPh>
    <rPh sb="2" eb="4">
      <t>タイショウ</t>
    </rPh>
    <rPh sb="4" eb="7">
      <t>ジギョウヒ</t>
    </rPh>
    <phoneticPr fontId="2"/>
  </si>
  <si>
    <t>補助基本額（E）
（※1）</t>
    <phoneticPr fontId="2"/>
  </si>
  <si>
    <r>
      <t xml:space="preserve">附帯事務費(Ｆ)
(※1)
</t>
    </r>
    <r>
      <rPr>
        <sz val="8"/>
        <rFont val="ＭＳ Ｐ明朝"/>
        <family val="1"/>
        <charset val="128"/>
      </rPr>
      <t>（E)小計×2.2%以内</t>
    </r>
    <rPh sb="0" eb="2">
      <t>フタイ</t>
    </rPh>
    <rPh sb="2" eb="5">
      <t>ジムヒ</t>
    </rPh>
    <phoneticPr fontId="2"/>
  </si>
  <si>
    <t xml:space="preserve">補助金交付
申請額(G)(※1)
(G) = (B)小計+(C)
+ (E）+(F) </t>
    <phoneticPr fontId="2"/>
  </si>
  <si>
    <t>省エネ改修工事費</t>
    <rPh sb="0" eb="1">
      <t>ショウ</t>
    </rPh>
    <rPh sb="3" eb="5">
      <t>カイシュウ</t>
    </rPh>
    <rPh sb="5" eb="7">
      <t>コウジ</t>
    </rPh>
    <rPh sb="7" eb="8">
      <t>ヒ</t>
    </rPh>
    <phoneticPr fontId="2"/>
  </si>
  <si>
    <t>小計</t>
    <rPh sb="0" eb="2">
      <t>ショウケイ</t>
    </rPh>
    <phoneticPr fontId="2"/>
  </si>
  <si>
    <t>バリアフリー改修工事
に係る事業費</t>
    <rPh sb="6" eb="8">
      <t>カイシュウ</t>
    </rPh>
    <rPh sb="8" eb="10">
      <t>コウジ</t>
    </rPh>
    <rPh sb="12" eb="13">
      <t>カカワ</t>
    </rPh>
    <rPh sb="14" eb="17">
      <t>ジギョウヒ</t>
    </rPh>
    <phoneticPr fontId="2"/>
  </si>
  <si>
    <t>エネルギー使用量の
計測等に係る事業費</t>
    <phoneticPr fontId="2"/>
  </si>
  <si>
    <t>省エネルギー性能の
表示に係る事業費</t>
    <rPh sb="0" eb="1">
      <t>ショウ</t>
    </rPh>
    <rPh sb="6" eb="8">
      <t>セイノウ</t>
    </rPh>
    <rPh sb="10" eb="12">
      <t>ヒョウジ</t>
    </rPh>
    <rPh sb="13" eb="14">
      <t>カカ</t>
    </rPh>
    <rPh sb="15" eb="18">
      <t>ジギョウヒ</t>
    </rPh>
    <phoneticPr fontId="2"/>
  </si>
  <si>
    <t>省エネルギー性能の
表示に係る事業費</t>
    <rPh sb="0" eb="1">
      <t>ショウ</t>
    </rPh>
    <rPh sb="6" eb="8">
      <t>セイノウ</t>
    </rPh>
    <rPh sb="10" eb="12">
      <t>ヒョウジ</t>
    </rPh>
    <rPh sb="13" eb="14">
      <t>カカワ</t>
    </rPh>
    <rPh sb="15" eb="17">
      <t>ジギョウ</t>
    </rPh>
    <rPh sb="17" eb="18">
      <t>ヒ</t>
    </rPh>
    <phoneticPr fontId="2"/>
  </si>
  <si>
    <t>新規</t>
  </si>
  <si>
    <t>新規</t>
    <phoneticPr fontId="2"/>
  </si>
  <si>
    <t>小計　（H）
（※1）</t>
    <rPh sb="0" eb="2">
      <t>ショウケイ</t>
    </rPh>
    <phoneticPr fontId="2"/>
  </si>
  <si>
    <t>省エネ改修工事費</t>
    <phoneticPr fontId="2"/>
  </si>
  <si>
    <t>省エネルギー性能の表示に係る事業費</t>
    <phoneticPr fontId="2"/>
  </si>
  <si>
    <t>合計　（Ｉ）　　　　　　　　　　　　（小計の合計額）</t>
    <rPh sb="0" eb="2">
      <t>ゴウケイ</t>
    </rPh>
    <rPh sb="19" eb="21">
      <t>ショウケイ</t>
    </rPh>
    <rPh sb="22" eb="24">
      <t>ゴウケイ</t>
    </rPh>
    <rPh sb="24" eb="25">
      <t>ガク</t>
    </rPh>
    <phoneticPr fontId="2"/>
  </si>
  <si>
    <t>（単位　：　千円）</t>
    <phoneticPr fontId="2"/>
  </si>
  <si>
    <t>※</t>
    <phoneticPr fontId="2"/>
  </si>
  <si>
    <t>（Ｂ）は(A)×1/3の金額を記載して下さい。また、（E）は(D)×1/3の金額を記載して下さい。</t>
    <phoneticPr fontId="2"/>
  </si>
  <si>
    <t>千円未満の端数は切捨て</t>
    <phoneticPr fontId="2"/>
  </si>
  <si>
    <t>他の補助金の対象と重なる工事は補助対象事業費に含めることはできません。</t>
    <phoneticPr fontId="2"/>
  </si>
  <si>
    <t>新たに申請するもの（新規）、変更の申請（変更）、交付申請済み（申請済）のいずれかを選択して下さい。</t>
    <phoneticPr fontId="2"/>
  </si>
  <si>
    <t>附帯事務費が発生するものについては別紙３附帯事務費明細書にその詳細を記載して下さい。</t>
    <phoneticPr fontId="2"/>
  </si>
  <si>
    <t>※1</t>
    <phoneticPr fontId="2"/>
  </si>
  <si>
    <t>下段（　）内には採択通知書の金額（またはその合計）を記載して下さい。</t>
    <phoneticPr fontId="2"/>
  </si>
  <si>
    <t>別添４</t>
    <phoneticPr fontId="2"/>
  </si>
  <si>
    <t>交 付 申 請 概 要 書</t>
    <rPh sb="0" eb="1">
      <t>コウ</t>
    </rPh>
    <rPh sb="2" eb="3">
      <t>ヅケ</t>
    </rPh>
    <rPh sb="4" eb="5">
      <t>サル</t>
    </rPh>
    <rPh sb="6" eb="7">
      <t>ショウ</t>
    </rPh>
    <rPh sb="8" eb="9">
      <t>オオムネ</t>
    </rPh>
    <rPh sb="10" eb="11">
      <t>ヨウ</t>
    </rPh>
    <rPh sb="12" eb="13">
      <t>ショ</t>
    </rPh>
    <phoneticPr fontId="2"/>
  </si>
  <si>
    <t>棟名</t>
    <rPh sb="0" eb="1">
      <t>トウ</t>
    </rPh>
    <rPh sb="1" eb="2">
      <t>メイ</t>
    </rPh>
    <phoneticPr fontId="2"/>
  </si>
  <si>
    <t>概　要</t>
    <rPh sb="0" eb="1">
      <t>オオムネ</t>
    </rPh>
    <rPh sb="2" eb="3">
      <t>ヨウ</t>
    </rPh>
    <phoneticPr fontId="2"/>
  </si>
  <si>
    <t>建築主</t>
    <rPh sb="0" eb="2">
      <t>ケンチク</t>
    </rPh>
    <rPh sb="2" eb="3">
      <t>ヌシ</t>
    </rPh>
    <phoneticPr fontId="2"/>
  </si>
  <si>
    <t>フリガナ</t>
    <phoneticPr fontId="2"/>
  </si>
  <si>
    <t>所在地</t>
    <phoneticPr fontId="2"/>
  </si>
  <si>
    <t>事業期間</t>
    <rPh sb="0" eb="2">
      <t>ジギョウ</t>
    </rPh>
    <rPh sb="2" eb="4">
      <t>キカン</t>
    </rPh>
    <phoneticPr fontId="2"/>
  </si>
  <si>
    <t>（着工～完了）</t>
    <rPh sb="4" eb="6">
      <t>カンリョウ</t>
    </rPh>
    <phoneticPr fontId="2"/>
  </si>
  <si>
    <t>年</t>
    <phoneticPr fontId="2"/>
  </si>
  <si>
    <t>月</t>
    <rPh sb="0" eb="1">
      <t>ガツ</t>
    </rPh>
    <phoneticPr fontId="2"/>
  </si>
  <si>
    <t>着工</t>
  </si>
  <si>
    <t>完了</t>
    <rPh sb="0" eb="2">
      <t>カンリョウ</t>
    </rPh>
    <phoneticPr fontId="2"/>
  </si>
  <si>
    <t>他の補助金申請
の有無</t>
    <rPh sb="0" eb="1">
      <t>タ</t>
    </rPh>
    <rPh sb="2" eb="5">
      <t>ホジョキン</t>
    </rPh>
    <rPh sb="5" eb="7">
      <t>シンセイ</t>
    </rPh>
    <rPh sb="9" eb="11">
      <t>ウム</t>
    </rPh>
    <phoneticPr fontId="2"/>
  </si>
  <si>
    <t>増改築工事の有無</t>
    <rPh sb="0" eb="1">
      <t>ゾウ</t>
    </rPh>
    <rPh sb="1" eb="3">
      <t>カイチク</t>
    </rPh>
    <rPh sb="3" eb="5">
      <t>コウジ</t>
    </rPh>
    <rPh sb="6" eb="8">
      <t>ウム</t>
    </rPh>
    <phoneticPr fontId="2"/>
  </si>
  <si>
    <t>省エネ改修工事
の内容</t>
    <rPh sb="0" eb="1">
      <t>ショウ</t>
    </rPh>
    <rPh sb="3" eb="5">
      <t>カイシュウ</t>
    </rPh>
    <rPh sb="5" eb="7">
      <t>コウジ</t>
    </rPh>
    <rPh sb="9" eb="11">
      <t>ナイヨウ</t>
    </rPh>
    <phoneticPr fontId="2"/>
  </si>
  <si>
    <t>・</t>
    <phoneticPr fontId="2"/>
  </si>
  <si>
    <t>エネルギー性能表示
の内容</t>
    <rPh sb="5" eb="7">
      <t>セイノウ</t>
    </rPh>
    <rPh sb="7" eb="9">
      <t>ヒョウジ</t>
    </rPh>
    <rPh sb="11" eb="13">
      <t>ナイヨウ</t>
    </rPh>
    <phoneticPr fontId="2"/>
  </si>
  <si>
    <t>バリアフリー改修工事の有無</t>
    <rPh sb="6" eb="8">
      <t>カイシュウ</t>
    </rPh>
    <rPh sb="8" eb="10">
      <t>コウジ</t>
    </rPh>
    <rPh sb="11" eb="13">
      <t>ウム</t>
    </rPh>
    <phoneticPr fontId="2"/>
  </si>
  <si>
    <t>Ⅰ　Ⅱ　Ⅲ　Ⅳ　Ⅴ　Ⅵ　Ⅶ　Ⅷ</t>
    <phoneticPr fontId="2"/>
  </si>
  <si>
    <t>バリアフリー改修工事
の内容</t>
    <rPh sb="6" eb="8">
      <t>カイシュウ</t>
    </rPh>
    <rPh sb="8" eb="10">
      <t>コウジ</t>
    </rPh>
    <rPh sb="12" eb="14">
      <t>ナイヨウ</t>
    </rPh>
    <phoneticPr fontId="2"/>
  </si>
  <si>
    <t>印</t>
    <rPh sb="0" eb="1">
      <t>イン</t>
    </rPh>
    <phoneticPr fontId="2"/>
  </si>
  <si>
    <t>別添６</t>
    <phoneticPr fontId="2"/>
  </si>
  <si>
    <t>　</t>
    <phoneticPr fontId="2"/>
  </si>
  <si>
    <t>振込口座登録票</t>
    <phoneticPr fontId="2"/>
  </si>
  <si>
    <t>１．銀行名</t>
    <phoneticPr fontId="2"/>
  </si>
  <si>
    <t>２．支店名</t>
    <phoneticPr fontId="2"/>
  </si>
  <si>
    <t>３．預金種別（該当する種別を○で囲んでください）</t>
    <phoneticPr fontId="2"/>
  </si>
  <si>
    <t>普　通</t>
    <rPh sb="0" eb="1">
      <t>ススム</t>
    </rPh>
    <rPh sb="2" eb="3">
      <t>ツウ</t>
    </rPh>
    <phoneticPr fontId="2"/>
  </si>
  <si>
    <t>当　座</t>
    <rPh sb="0" eb="1">
      <t>トウ</t>
    </rPh>
    <rPh sb="2" eb="3">
      <t>ザ</t>
    </rPh>
    <phoneticPr fontId="2"/>
  </si>
  <si>
    <t>その他</t>
    <rPh sb="2" eb="3">
      <t>タ</t>
    </rPh>
    <phoneticPr fontId="2"/>
  </si>
  <si>
    <t>４．口座番号</t>
    <phoneticPr fontId="2"/>
  </si>
  <si>
    <t>５．郵便番号及び住所</t>
    <phoneticPr fontId="2"/>
  </si>
  <si>
    <t>１）郵便番号</t>
    <phoneticPr fontId="2"/>
  </si>
  <si>
    <t>２）住　　所：</t>
    <phoneticPr fontId="2"/>
  </si>
  <si>
    <t>カ　ナ：</t>
    <phoneticPr fontId="2"/>
  </si>
  <si>
    <t>応募番号：</t>
    <phoneticPr fontId="2"/>
  </si>
  <si>
    <t>代表提案者：</t>
    <phoneticPr fontId="2"/>
  </si>
  <si>
    <t>①</t>
    <phoneticPr fontId="2"/>
  </si>
  <si>
    <t>②</t>
    <phoneticPr fontId="2"/>
  </si>
  <si>
    <t>③</t>
    <phoneticPr fontId="2"/>
  </si>
  <si>
    <t>建物名</t>
    <rPh sb="0" eb="2">
      <t>タテモノ</t>
    </rPh>
    <rPh sb="2" eb="3">
      <t>メイ</t>
    </rPh>
    <phoneticPr fontId="2"/>
  </si>
  <si>
    <t>○棟目／計○棟</t>
    <rPh sb="1" eb="2">
      <t>トウ</t>
    </rPh>
    <rPh sb="2" eb="3">
      <t>メ</t>
    </rPh>
    <rPh sb="4" eb="5">
      <t>ケイ</t>
    </rPh>
    <rPh sb="6" eb="7">
      <t>トウ</t>
    </rPh>
    <phoneticPr fontId="2"/>
  </si>
  <si>
    <t>任意様式１</t>
    <rPh sb="0" eb="2">
      <t>ニンイ</t>
    </rPh>
    <rPh sb="2" eb="4">
      <t>ヨウシキ</t>
    </rPh>
    <phoneticPr fontId="2"/>
  </si>
  <si>
    <t>委 任 状</t>
    <rPh sb="0" eb="1">
      <t>イ</t>
    </rPh>
    <rPh sb="2" eb="3">
      <t>ニン</t>
    </rPh>
    <rPh sb="4" eb="5">
      <t>ジョウ</t>
    </rPh>
    <phoneticPr fontId="2"/>
  </si>
  <si>
    <t>事務代行者</t>
    <rPh sb="0" eb="2">
      <t>ジム</t>
    </rPh>
    <rPh sb="2" eb="4">
      <t>ダイコウ</t>
    </rPh>
    <rPh sb="4" eb="5">
      <t>シャ</t>
    </rPh>
    <phoneticPr fontId="2"/>
  </si>
  <si>
    <t>会社名</t>
    <rPh sb="0" eb="3">
      <t>カイシャメイ</t>
    </rPh>
    <phoneticPr fontId="2"/>
  </si>
  <si>
    <t>役職・代表者名</t>
    <rPh sb="0" eb="2">
      <t>ヤクショク</t>
    </rPh>
    <rPh sb="3" eb="6">
      <t>ダイヒョウシャ</t>
    </rPh>
    <rPh sb="6" eb="7">
      <t>メイ</t>
    </rPh>
    <phoneticPr fontId="2"/>
  </si>
  <si>
    <t>住所</t>
    <phoneticPr fontId="2"/>
  </si>
  <si>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2"/>
  </si>
  <si>
    <t>ます。</t>
    <phoneticPr fontId="2"/>
  </si>
  <si>
    <t>委任者（代表提案者）</t>
    <rPh sb="4" eb="6">
      <t>ダイヒョウ</t>
    </rPh>
    <rPh sb="6" eb="9">
      <t>テイアンシャ</t>
    </rPh>
    <phoneticPr fontId="2"/>
  </si>
  <si>
    <t>◇提出書類の確認事項／チェックシート</t>
    <rPh sb="1" eb="3">
      <t>テイシュツ</t>
    </rPh>
    <rPh sb="3" eb="5">
      <t>ショルイ</t>
    </rPh>
    <rPh sb="6" eb="8">
      <t>カクニン</t>
    </rPh>
    <rPh sb="8" eb="10">
      <t>ジコウ</t>
    </rPh>
    <phoneticPr fontId="2"/>
  </si>
  <si>
    <t>法人名</t>
    <phoneticPr fontId="2"/>
  </si>
  <si>
    <t>フリガナ　</t>
    <phoneticPr fontId="2"/>
  </si>
  <si>
    <t>部署・役職</t>
    <rPh sb="0" eb="2">
      <t>ブショ</t>
    </rPh>
    <rPh sb="3" eb="5">
      <t>ヤクショク</t>
    </rPh>
    <phoneticPr fontId="2"/>
  </si>
  <si>
    <t>Ｅ-ｍａｉｌ</t>
    <phoneticPr fontId="2"/>
  </si>
  <si>
    <t>［交付申請書］</t>
    <rPh sb="1" eb="3">
      <t>コウフ</t>
    </rPh>
    <rPh sb="3" eb="5">
      <t>シンセイ</t>
    </rPh>
    <phoneticPr fontId="2"/>
  </si>
  <si>
    <t>様式</t>
    <phoneticPr fontId="2"/>
  </si>
  <si>
    <t>　提出書類</t>
    <phoneticPr fontId="2"/>
  </si>
  <si>
    <t>確認事項</t>
    <rPh sb="0" eb="2">
      <t>カクニン</t>
    </rPh>
    <rPh sb="2" eb="4">
      <t>ジコウ</t>
    </rPh>
    <phoneticPr fontId="2"/>
  </si>
  <si>
    <t>確認欄</t>
    <rPh sb="0" eb="2">
      <t>カクニン</t>
    </rPh>
    <rPh sb="2" eb="3">
      <t>ラン</t>
    </rPh>
    <phoneticPr fontId="2"/>
  </si>
  <si>
    <t>別記様式第１</t>
  </si>
  <si>
    <t>別紙１</t>
  </si>
  <si>
    <t>原本写し</t>
  </si>
  <si>
    <t>採択通知書</t>
  </si>
  <si>
    <t>別添２</t>
  </si>
  <si>
    <t>全体事業進捗管理表</t>
    <phoneticPr fontId="2"/>
  </si>
  <si>
    <t>別添３</t>
  </si>
  <si>
    <t>交付申請内訳書</t>
  </si>
  <si>
    <t>交付申請概要書</t>
  </si>
  <si>
    <t>別添５</t>
  </si>
  <si>
    <t>振込口座登録票</t>
  </si>
  <si>
    <t>原本写し</t>
    <rPh sb="0" eb="2">
      <t>ゲンポン</t>
    </rPh>
    <phoneticPr fontId="2"/>
  </si>
  <si>
    <t>耐震性を証明する書類</t>
    <rPh sb="0" eb="3">
      <t>タイシンセイ</t>
    </rPh>
    <phoneticPr fontId="2"/>
  </si>
  <si>
    <t>代表提案者の登記簿等事業実態のわかる書類</t>
  </si>
  <si>
    <t>任意様式１</t>
  </si>
  <si>
    <t>委任状</t>
    <rPh sb="0" eb="3">
      <t>イニンジョウ</t>
    </rPh>
    <phoneticPr fontId="2"/>
  </si>
  <si>
    <t>改修割合、省エネ効果、エネルギー計測・管理等の計算書</t>
    <rPh sb="19" eb="22">
      <t>カンリトウ</t>
    </rPh>
    <phoneticPr fontId="2"/>
  </si>
  <si>
    <t>任意様式３</t>
    <phoneticPr fontId="2"/>
  </si>
  <si>
    <t>補助対象事業費内訳</t>
  </si>
  <si>
    <t>任意様式４</t>
    <phoneticPr fontId="2"/>
  </si>
  <si>
    <t>改修機器、計測機器のカタログ、メーカー仕様書（改修前後）</t>
  </si>
  <si>
    <t>バリアフリー改修設備のカタログ、メーカー仕様書</t>
  </si>
  <si>
    <t>共同事業実施規約</t>
  </si>
  <si>
    <t>リース契約・ESCO契約等の場合の相関図</t>
  </si>
  <si>
    <t>―</t>
    <phoneticPr fontId="2"/>
  </si>
  <si>
    <t>その他協議会が確認に必要と判断するもの</t>
    <rPh sb="2" eb="3">
      <t>タ</t>
    </rPh>
    <rPh sb="3" eb="6">
      <t>キョウギカイ</t>
    </rPh>
    <rPh sb="7" eb="9">
      <t>カクニン</t>
    </rPh>
    <rPh sb="10" eb="12">
      <t>ヒツヨウ</t>
    </rPh>
    <rPh sb="13" eb="15">
      <t>ハンダン</t>
    </rPh>
    <phoneticPr fontId="2"/>
  </si>
  <si>
    <t>□</t>
    <phoneticPr fontId="2"/>
  </si>
  <si>
    <t>［交付変更承認申請書］</t>
    <phoneticPr fontId="2"/>
  </si>
  <si>
    <t>※確認欄の「※」の書類については、</t>
    <rPh sb="1" eb="3">
      <t>カクニン</t>
    </rPh>
    <rPh sb="3" eb="4">
      <t>ラン</t>
    </rPh>
    <rPh sb="9" eb="11">
      <t>ショルイ</t>
    </rPh>
    <phoneticPr fontId="2"/>
  </si>
  <si>
    <t>別記様式第４</t>
  </si>
  <si>
    <t>　　交付申請時より変更があるもののみ提出してください。</t>
    <phoneticPr fontId="2"/>
  </si>
  <si>
    <t>全体事業進捗管理表</t>
  </si>
  <si>
    <t>別添４</t>
  </si>
  <si>
    <t>原本(３か月以内)</t>
  </si>
  <si>
    <t>参考様式１－１</t>
    <phoneticPr fontId="2"/>
  </si>
  <si>
    <t>改修割合の算定シート</t>
    <rPh sb="0" eb="2">
      <t>カイシュウ</t>
    </rPh>
    <rPh sb="2" eb="4">
      <t>ワリアイ</t>
    </rPh>
    <rPh sb="5" eb="7">
      <t>サンテイ</t>
    </rPh>
    <phoneticPr fontId="2"/>
  </si>
  <si>
    <t>竣工年</t>
    <rPh sb="0" eb="2">
      <t>シュンコウ</t>
    </rPh>
    <rPh sb="2" eb="3">
      <t>ネン</t>
    </rPh>
    <phoneticPr fontId="2"/>
  </si>
  <si>
    <t>年</t>
    <rPh sb="0" eb="1">
      <t>ネン</t>
    </rPh>
    <phoneticPr fontId="2"/>
  </si>
  <si>
    <t xml:space="preserve">※1 </t>
    <phoneticPr fontId="2"/>
  </si>
  <si>
    <t>建物ごとに１枚の計算シートを作成してください。</t>
    <rPh sb="0" eb="2">
      <t>タテモノ</t>
    </rPh>
    <rPh sb="6" eb="7">
      <t>マイ</t>
    </rPh>
    <rPh sb="8" eb="10">
      <t>ケイサン</t>
    </rPh>
    <rPh sb="14" eb="16">
      <t>サクセイ</t>
    </rPh>
    <phoneticPr fontId="2"/>
  </si>
  <si>
    <t xml:space="preserve">※2 </t>
    <phoneticPr fontId="2"/>
  </si>
  <si>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2"/>
  </si>
  <si>
    <t xml:space="preserve">※3 </t>
    <phoneticPr fontId="2"/>
  </si>
  <si>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2"/>
  </si>
  <si>
    <t>１．躯体改修における改修割合の算定</t>
    <rPh sb="2" eb="4">
      <t>クタイ</t>
    </rPh>
    <rPh sb="4" eb="6">
      <t>カイシュウ</t>
    </rPh>
    <rPh sb="10" eb="12">
      <t>カイシュウ</t>
    </rPh>
    <rPh sb="12" eb="14">
      <t>ワリアイ</t>
    </rPh>
    <rPh sb="15" eb="17">
      <t>サンテイ</t>
    </rPh>
    <phoneticPr fontId="2"/>
  </si>
  <si>
    <t>（１）躯体（外皮）の改修面積割合</t>
    <rPh sb="3" eb="5">
      <t>クタイ</t>
    </rPh>
    <rPh sb="6" eb="8">
      <t>ガイヒ</t>
    </rPh>
    <rPh sb="10" eb="12">
      <t>カイシュウ</t>
    </rPh>
    <rPh sb="12" eb="14">
      <t>メンセキ</t>
    </rPh>
    <rPh sb="14" eb="16">
      <t>ワリアイ</t>
    </rPh>
    <phoneticPr fontId="2"/>
  </si>
  <si>
    <t>注1）</t>
    <rPh sb="0" eb="1">
      <t>チュウ</t>
    </rPh>
    <phoneticPr fontId="2"/>
  </si>
  <si>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2"/>
  </si>
  <si>
    <t>注2）</t>
    <rPh sb="0" eb="1">
      <t>チュウ</t>
    </rPh>
    <phoneticPr fontId="2"/>
  </si>
  <si>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2"/>
  </si>
  <si>
    <t>注3）</t>
    <rPh sb="0" eb="1">
      <t>チュウ</t>
    </rPh>
    <phoneticPr fontId="2"/>
  </si>
  <si>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2"/>
  </si>
  <si>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2"/>
  </si>
  <si>
    <t>建物全体の
躯体（外皮）面積（㎡）
(②）</t>
    <rPh sb="0" eb="2">
      <t>タテモノ</t>
    </rPh>
    <rPh sb="2" eb="4">
      <t>ゼンタイ</t>
    </rPh>
    <rPh sb="6" eb="8">
      <t>クタイ</t>
    </rPh>
    <rPh sb="9" eb="11">
      <t>ガイヒ</t>
    </rPh>
    <rPh sb="12" eb="14">
      <t>メンセキ</t>
    </rPh>
    <phoneticPr fontId="2"/>
  </si>
  <si>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2"/>
  </si>
  <si>
    <t>（２）改修面積内訳</t>
    <rPh sb="3" eb="5">
      <t>カイシュウ</t>
    </rPh>
    <rPh sb="5" eb="7">
      <t>メンセキ</t>
    </rPh>
    <rPh sb="7" eb="9">
      <t>ウチワケ</t>
    </rPh>
    <phoneticPr fontId="2"/>
  </si>
  <si>
    <t>注4）</t>
    <rPh sb="0" eb="1">
      <t>チュウ</t>
    </rPh>
    <phoneticPr fontId="2"/>
  </si>
  <si>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2"/>
  </si>
  <si>
    <t>注5）</t>
    <rPh sb="0" eb="1">
      <t>チュウ</t>
    </rPh>
    <phoneticPr fontId="2"/>
  </si>
  <si>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2"/>
  </si>
  <si>
    <t>（□の部分は該当するものを■で選択してください）</t>
    <phoneticPr fontId="2"/>
  </si>
  <si>
    <t>改修項目</t>
    <rPh sb="0" eb="2">
      <t>カイシュウ</t>
    </rPh>
    <rPh sb="2" eb="4">
      <t>コウモク</t>
    </rPh>
    <phoneticPr fontId="2"/>
  </si>
  <si>
    <t>項目別の改修面積（㎡）
（①）</t>
    <rPh sb="0" eb="2">
      <t>コウモク</t>
    </rPh>
    <rPh sb="2" eb="3">
      <t>ベツ</t>
    </rPh>
    <rPh sb="4" eb="6">
      <t>カイシュウ</t>
    </rPh>
    <rPh sb="6" eb="8">
      <t>メンセキ</t>
    </rPh>
    <phoneticPr fontId="2"/>
  </si>
  <si>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2"/>
  </si>
  <si>
    <t>a.開口部</t>
    <rPh sb="2" eb="5">
      <t>カイコウブ</t>
    </rPh>
    <phoneticPr fontId="2"/>
  </si>
  <si>
    <t>屋根（開口部を除く）</t>
    <rPh sb="0" eb="2">
      <t>ヤネ</t>
    </rPh>
    <rPh sb="3" eb="6">
      <t>カイコウブ</t>
    </rPh>
    <rPh sb="7" eb="8">
      <t>ノゾ</t>
    </rPh>
    <phoneticPr fontId="2"/>
  </si>
  <si>
    <t>外壁（開口部を除く）</t>
    <rPh sb="0" eb="2">
      <t>ガイヘキ</t>
    </rPh>
    <rPh sb="3" eb="6">
      <t>カイコウブ</t>
    </rPh>
    <rPh sb="7" eb="8">
      <t>ノゾ</t>
    </rPh>
    <phoneticPr fontId="2"/>
  </si>
  <si>
    <t>２．設備改修における改修割合の算定</t>
    <rPh sb="2" eb="4">
      <t>セツビ</t>
    </rPh>
    <rPh sb="4" eb="6">
      <t>カイシュウ</t>
    </rPh>
    <rPh sb="10" eb="12">
      <t>カイシュウ</t>
    </rPh>
    <rPh sb="12" eb="14">
      <t>ワリアイ</t>
    </rPh>
    <rPh sb="15" eb="16">
      <t>サン</t>
    </rPh>
    <rPh sb="16" eb="17">
      <t>サダム</t>
    </rPh>
    <phoneticPr fontId="2"/>
  </si>
  <si>
    <t>（１）建物用途</t>
    <rPh sb="3" eb="5">
      <t>タテモノ</t>
    </rPh>
    <rPh sb="5" eb="7">
      <t>ヨウト</t>
    </rPh>
    <phoneticPr fontId="2"/>
  </si>
  <si>
    <t>□学校</t>
  </si>
  <si>
    <t>□物販店</t>
  </si>
  <si>
    <t>□飲食店</t>
  </si>
  <si>
    <t>□集会所</t>
    <rPh sb="1" eb="3">
      <t>シュウカイ</t>
    </rPh>
    <rPh sb="3" eb="4">
      <t>ショ</t>
    </rPh>
    <phoneticPr fontId="2"/>
  </si>
  <si>
    <t>□病院</t>
  </si>
  <si>
    <t>□ホテル</t>
  </si>
  <si>
    <t>□その他</t>
    <rPh sb="3" eb="4">
      <t>タ</t>
    </rPh>
    <phoneticPr fontId="2"/>
  </si>
  <si>
    <t>（２）設備改修の改修割合</t>
    <rPh sb="3" eb="5">
      <t>セツビ</t>
    </rPh>
    <rPh sb="5" eb="7">
      <t>カイシュウ</t>
    </rPh>
    <rPh sb="8" eb="10">
      <t>カイシュウ</t>
    </rPh>
    <rPh sb="10" eb="12">
      <t>ワリアイ</t>
    </rPh>
    <phoneticPr fontId="2"/>
  </si>
  <si>
    <t>改修前エネルギー
消費割合（％）
（①）</t>
    <rPh sb="0" eb="2">
      <t>カイシュウ</t>
    </rPh>
    <rPh sb="2" eb="3">
      <t>マエ</t>
    </rPh>
    <rPh sb="9" eb="11">
      <t>ショウヒ</t>
    </rPh>
    <rPh sb="11" eb="13">
      <t>ワリアイ</t>
    </rPh>
    <phoneticPr fontId="2"/>
  </si>
  <si>
    <t>設備別の
改修割合（％）
（②）</t>
    <rPh sb="0" eb="2">
      <t>セツビ</t>
    </rPh>
    <rPh sb="2" eb="3">
      <t>ベツ</t>
    </rPh>
    <rPh sb="5" eb="7">
      <t>カイシュウ</t>
    </rPh>
    <rPh sb="7" eb="9">
      <t>ワリアイ</t>
    </rPh>
    <phoneticPr fontId="2"/>
  </si>
  <si>
    <t>空調
設備</t>
    <rPh sb="0" eb="2">
      <t>クウチョウ</t>
    </rPh>
    <rPh sb="3" eb="5">
      <t>セツビ</t>
    </rPh>
    <phoneticPr fontId="2"/>
  </si>
  <si>
    <t>熱源設備</t>
    <rPh sb="0" eb="2">
      <t>ネツゲン</t>
    </rPh>
    <rPh sb="2" eb="4">
      <t>セツビ</t>
    </rPh>
    <phoneticPr fontId="2"/>
  </si>
  <si>
    <t>搬送設備</t>
    <rPh sb="0" eb="2">
      <t>ハンソウ</t>
    </rPh>
    <rPh sb="2" eb="4">
      <t>セツビ</t>
    </rPh>
    <phoneticPr fontId="2"/>
  </si>
  <si>
    <t>二次側設備</t>
    <rPh sb="0" eb="2">
      <t>ニジ</t>
    </rPh>
    <rPh sb="2" eb="3">
      <t>ガワ</t>
    </rPh>
    <rPh sb="3" eb="5">
      <t>セツビ</t>
    </rPh>
    <phoneticPr fontId="2"/>
  </si>
  <si>
    <t>換気設備</t>
    <rPh sb="0" eb="2">
      <t>カンキ</t>
    </rPh>
    <rPh sb="2" eb="4">
      <t>セツビ</t>
    </rPh>
    <phoneticPr fontId="2"/>
  </si>
  <si>
    <t>換気ファン</t>
    <rPh sb="0" eb="2">
      <t>カンキ</t>
    </rPh>
    <phoneticPr fontId="2"/>
  </si>
  <si>
    <t>照明設備</t>
    <rPh sb="0" eb="2">
      <t>ショウメイ</t>
    </rPh>
    <rPh sb="2" eb="4">
      <t>セツビ</t>
    </rPh>
    <phoneticPr fontId="2"/>
  </si>
  <si>
    <t>照明器具</t>
    <rPh sb="0" eb="2">
      <t>ショウメイ</t>
    </rPh>
    <rPh sb="2" eb="4">
      <t>キグ</t>
    </rPh>
    <phoneticPr fontId="2"/>
  </si>
  <si>
    <t>給湯
設備</t>
    <rPh sb="0" eb="2">
      <t>キュウトウ</t>
    </rPh>
    <rPh sb="3" eb="5">
      <t>セツビ</t>
    </rPh>
    <phoneticPr fontId="2"/>
  </si>
  <si>
    <t>昇降設備</t>
    <rPh sb="0" eb="2">
      <t>ショウコウ</t>
    </rPh>
    <rPh sb="2" eb="4">
      <t>セツビ</t>
    </rPh>
    <phoneticPr fontId="2"/>
  </si>
  <si>
    <t>昇降機</t>
    <rPh sb="0" eb="3">
      <t>ショウコウキ</t>
    </rPh>
    <phoneticPr fontId="2"/>
  </si>
  <si>
    <t>（　　　　　　　）</t>
    <phoneticPr fontId="2"/>
  </si>
  <si>
    <t>参考様式１－２</t>
    <rPh sb="0" eb="2">
      <t>サンコウ</t>
    </rPh>
    <rPh sb="2" eb="4">
      <t>ヨウシキ</t>
    </rPh>
    <phoneticPr fontId="2"/>
  </si>
  <si>
    <t>省エネ効果の計算シート</t>
    <phoneticPr fontId="2"/>
  </si>
  <si>
    <t>１．改修前のエネルギー消費量（建物全体）</t>
    <rPh sb="2" eb="4">
      <t>カイシュウ</t>
    </rPh>
    <rPh sb="4" eb="5">
      <t>マエ</t>
    </rPh>
    <rPh sb="11" eb="14">
      <t>ショウヒリョウ</t>
    </rPh>
    <rPh sb="15" eb="17">
      <t>タテモノ</t>
    </rPh>
    <rPh sb="17" eb="19">
      <t>ゼンタイ</t>
    </rPh>
    <phoneticPr fontId="2"/>
  </si>
  <si>
    <t>※計測期間：</t>
    <rPh sb="1" eb="3">
      <t>ケイソク</t>
    </rPh>
    <rPh sb="3" eb="5">
      <t>キカン</t>
    </rPh>
    <phoneticPr fontId="2"/>
  </si>
  <si>
    <t>種類</t>
    <rPh sb="0" eb="2">
      <t>シュルイ</t>
    </rPh>
    <phoneticPr fontId="2"/>
  </si>
  <si>
    <t>電力</t>
    <phoneticPr fontId="2"/>
  </si>
  <si>
    <t>（　　　　）</t>
    <phoneticPr fontId="2"/>
  </si>
  <si>
    <t>（GJ/kWh）</t>
    <phoneticPr fontId="2"/>
  </si>
  <si>
    <t>ＧＪ／年</t>
    <rPh sb="3" eb="4">
      <t>ネン</t>
    </rPh>
    <phoneticPr fontId="2"/>
  </si>
  <si>
    <t>都市ガス</t>
    <phoneticPr fontId="2"/>
  </si>
  <si>
    <t>プロパンガス</t>
    <phoneticPr fontId="2"/>
  </si>
  <si>
    <t>（GJ/kg）</t>
    <phoneticPr fontId="2"/>
  </si>
  <si>
    <t>重油</t>
    <phoneticPr fontId="2"/>
  </si>
  <si>
    <t>（GJ/L）</t>
    <phoneticPr fontId="2"/>
  </si>
  <si>
    <t>改修前エネルギー消費量　合計　[Ａ]</t>
    <rPh sb="0" eb="2">
      <t>カイシュウ</t>
    </rPh>
    <rPh sb="2" eb="3">
      <t>マエ</t>
    </rPh>
    <rPh sb="8" eb="11">
      <t>ショウヒリョウ</t>
    </rPh>
    <rPh sb="12" eb="14">
      <t>ゴウケイ</t>
    </rPh>
    <phoneticPr fontId="2"/>
  </si>
  <si>
    <t>※改修前の1年間について建物全体のエネルギー使用量（複数年間の平均値でも可）を記載してください。</t>
    <phoneticPr fontId="2"/>
  </si>
  <si>
    <t>２．改修工事内容別の省エネ効果</t>
    <rPh sb="2" eb="4">
      <t>カイシュウ</t>
    </rPh>
    <rPh sb="4" eb="6">
      <t>コウジ</t>
    </rPh>
    <rPh sb="6" eb="8">
      <t>ナイヨウ</t>
    </rPh>
    <rPh sb="8" eb="9">
      <t>ベツ</t>
    </rPh>
    <rPh sb="10" eb="11">
      <t>ショウ</t>
    </rPh>
    <rPh sb="13" eb="15">
      <t>コウカ</t>
    </rPh>
    <phoneticPr fontId="2"/>
  </si>
  <si>
    <t>建物規模</t>
    <rPh sb="0" eb="2">
      <t>タテモノ</t>
    </rPh>
    <rPh sb="2" eb="4">
      <t>キボ</t>
    </rPh>
    <phoneticPr fontId="2"/>
  </si>
  <si>
    <t>改修項目</t>
    <rPh sb="0" eb="2">
      <t>カイシュウ</t>
    </rPh>
    <rPh sb="2" eb="4">
      <t>コウモク</t>
    </rPh>
    <phoneticPr fontId="2"/>
  </si>
  <si>
    <t>見なし
省エネ率（％）</t>
    <rPh sb="0" eb="1">
      <t>ミ</t>
    </rPh>
    <rPh sb="4" eb="5">
      <t>ショウ</t>
    </rPh>
    <rPh sb="7" eb="8">
      <t>リツ</t>
    </rPh>
    <phoneticPr fontId="2"/>
  </si>
  <si>
    <t>項目別の
改修割合（％）</t>
    <rPh sb="0" eb="2">
      <t>コウモク</t>
    </rPh>
    <rPh sb="2" eb="3">
      <t>ベツ</t>
    </rPh>
    <rPh sb="5" eb="7">
      <t>カイシュウ</t>
    </rPh>
    <rPh sb="7" eb="9">
      <t>ワリアイ</t>
    </rPh>
    <phoneticPr fontId="2"/>
  </si>
  <si>
    <t>建物全体
省エネ率（％）</t>
    <rPh sb="0" eb="2">
      <t>タテモノ</t>
    </rPh>
    <rPh sb="2" eb="4">
      <t>ゼンタイ</t>
    </rPh>
    <rPh sb="5" eb="6">
      <t>ショウ</t>
    </rPh>
    <rPh sb="8" eb="9">
      <t>リツ</t>
    </rPh>
    <phoneticPr fontId="2"/>
  </si>
  <si>
    <t>開口部</t>
    <phoneticPr fontId="2"/>
  </si>
  <si>
    <t>断熱性能を強化（複層ガラス等）</t>
    <rPh sb="0" eb="2">
      <t>ダンネツ</t>
    </rPh>
    <rPh sb="2" eb="4">
      <t>セイノウ</t>
    </rPh>
    <rPh sb="5" eb="7">
      <t>キョウカ</t>
    </rPh>
    <rPh sb="8" eb="10">
      <t>フクソウ</t>
    </rPh>
    <rPh sb="13" eb="14">
      <t>ナド</t>
    </rPh>
    <phoneticPr fontId="2"/>
  </si>
  <si>
    <t>屋根・外壁</t>
    <rPh sb="0" eb="2">
      <t>ヤネ</t>
    </rPh>
    <rPh sb="3" eb="5">
      <t>ガイヘキ</t>
    </rPh>
    <phoneticPr fontId="2"/>
  </si>
  <si>
    <t>断熱性能の強化</t>
    <rPh sb="0" eb="2">
      <t>ダンネツ</t>
    </rPh>
    <rPh sb="2" eb="4">
      <t>セイノウ</t>
    </rPh>
    <rPh sb="5" eb="7">
      <t>キョウカ</t>
    </rPh>
    <phoneticPr fontId="2"/>
  </si>
  <si>
    <t>日射遮蔽</t>
    <rPh sb="0" eb="2">
      <t>ニッシャ</t>
    </rPh>
    <rPh sb="2" eb="4">
      <t>シャヘイ</t>
    </rPh>
    <phoneticPr fontId="2"/>
  </si>
  <si>
    <t>庇やルーバーの設置</t>
    <rPh sb="0" eb="1">
      <t>ヒサシ</t>
    </rPh>
    <rPh sb="7" eb="9">
      <t>セッチ</t>
    </rPh>
    <phoneticPr fontId="2"/>
  </si>
  <si>
    <t>内容：</t>
    <rPh sb="0" eb="2">
      <t>ナイヨウ</t>
    </rPh>
    <phoneticPr fontId="2"/>
  </si>
  <si>
    <t>小計</t>
    <rPh sb="0" eb="2">
      <t>ショウケイ</t>
    </rPh>
    <phoneticPr fontId="2"/>
  </si>
  <si>
    <t>（１）躯体改修工事</t>
    <rPh sb="3" eb="5">
      <t>クタイ</t>
    </rPh>
    <rPh sb="5" eb="7">
      <t>カイシュウ</t>
    </rPh>
    <rPh sb="7" eb="9">
      <t>コウジ</t>
    </rPh>
    <phoneticPr fontId="2"/>
  </si>
  <si>
    <t>主たる改修内容</t>
    <rPh sb="0" eb="1">
      <t>シュ</t>
    </rPh>
    <rPh sb="3" eb="5">
      <t>カイシュウ</t>
    </rPh>
    <rPh sb="5" eb="7">
      <t>ナイヨウ</t>
    </rPh>
    <phoneticPr fontId="2"/>
  </si>
  <si>
    <t>省エネ量</t>
    <rPh sb="0" eb="1">
      <t>ショウ</t>
    </rPh>
    <rPh sb="3" eb="4">
      <t>リョウ</t>
    </rPh>
    <phoneticPr fontId="2"/>
  </si>
  <si>
    <t>開口部</t>
    <rPh sb="0" eb="3">
      <t>カイコウブ</t>
    </rPh>
    <phoneticPr fontId="2"/>
  </si>
  <si>
    <t>小計[B]</t>
    <rPh sb="0" eb="1">
      <t>ショウ</t>
    </rPh>
    <rPh sb="1" eb="2">
      <t>ケイ</t>
    </rPh>
    <phoneticPr fontId="2"/>
  </si>
  <si>
    <t>（２）設備改修工事</t>
    <rPh sb="3" eb="5">
      <t>セツビ</t>
    </rPh>
    <rPh sb="5" eb="7">
      <t>カイシュウ</t>
    </rPh>
    <rPh sb="7" eb="9">
      <t>コウジ</t>
    </rPh>
    <phoneticPr fontId="2"/>
  </si>
  <si>
    <t>自動制御</t>
    <rPh sb="0" eb="2">
      <t>ジドウ</t>
    </rPh>
    <rPh sb="2" eb="4">
      <t>セイギョ</t>
    </rPh>
    <phoneticPr fontId="2"/>
  </si>
  <si>
    <t>換気
設備</t>
    <rPh sb="0" eb="2">
      <t>カンキ</t>
    </rPh>
    <rPh sb="3" eb="5">
      <t>セツビ</t>
    </rPh>
    <phoneticPr fontId="2"/>
  </si>
  <si>
    <t>照明
設備</t>
    <rPh sb="0" eb="2">
      <t>ショウメイ</t>
    </rPh>
    <rPh sb="3" eb="5">
      <t>セツビ</t>
    </rPh>
    <phoneticPr fontId="2"/>
  </si>
  <si>
    <t>昇降
設備</t>
    <rPh sb="0" eb="2">
      <t>ショウコウ</t>
    </rPh>
    <rPh sb="3" eb="5">
      <t>セツビ</t>
    </rPh>
    <phoneticPr fontId="2"/>
  </si>
  <si>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2"/>
  </si>
  <si>
    <t>小計[C]</t>
    <rPh sb="0" eb="1">
      <t>ショウ</t>
    </rPh>
    <rPh sb="1" eb="2">
      <t>ケイ</t>
    </rPh>
    <phoneticPr fontId="2"/>
  </si>
  <si>
    <t>省エネ量合計　[D]＝小計[B]＋小計[C]</t>
    <rPh sb="0" eb="1">
      <t>ショウ</t>
    </rPh>
    <rPh sb="3" eb="4">
      <t>リョウ</t>
    </rPh>
    <rPh sb="4" eb="6">
      <t>ゴウケイ</t>
    </rPh>
    <rPh sb="11" eb="13">
      <t>ショウケイ</t>
    </rPh>
    <rPh sb="17" eb="19">
      <t>ショウケイ</t>
    </rPh>
    <phoneticPr fontId="2"/>
  </si>
  <si>
    <t>％</t>
    <phoneticPr fontId="2"/>
  </si>
  <si>
    <t>参考様式１－３</t>
    <phoneticPr fontId="2"/>
  </si>
  <si>
    <t>省エネ効果の計算シート　＜簡易計算用＞</t>
    <rPh sb="13" eb="15">
      <t>カンイ</t>
    </rPh>
    <rPh sb="15" eb="18">
      <t>ケイサンヨウ</t>
    </rPh>
    <phoneticPr fontId="2"/>
  </si>
  <si>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2"/>
  </si>
  <si>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2"/>
  </si>
  <si>
    <t>改修項目
（該当するものを選択）</t>
    <rPh sb="0" eb="2">
      <t>カイシュウ</t>
    </rPh>
    <rPh sb="2" eb="4">
      <t>コウモク</t>
    </rPh>
    <rPh sb="6" eb="8">
      <t>ガイトウ</t>
    </rPh>
    <rPh sb="13" eb="15">
      <t>センタク</t>
    </rPh>
    <phoneticPr fontId="2"/>
  </si>
  <si>
    <t>大規模</t>
    <rPh sb="0" eb="3">
      <t>ダイキボ</t>
    </rPh>
    <phoneticPr fontId="2"/>
  </si>
  <si>
    <t>断熱性能を強化（複層ガラス等）</t>
    <rPh sb="0" eb="2">
      <t>ダンネツ</t>
    </rPh>
    <rPh sb="2" eb="4">
      <t>セイノウ</t>
    </rPh>
    <rPh sb="5" eb="7">
      <t>キョウカ</t>
    </rPh>
    <rPh sb="8" eb="10">
      <t>フクソウ</t>
    </rPh>
    <rPh sb="13" eb="14">
      <t>トウ</t>
    </rPh>
    <phoneticPr fontId="2"/>
  </si>
  <si>
    <t>（延床面積
 5000㎡以上）</t>
    <rPh sb="1" eb="2">
      <t>ノ</t>
    </rPh>
    <rPh sb="2" eb="3">
      <t>ユカ</t>
    </rPh>
    <rPh sb="3" eb="5">
      <t>メンセキ</t>
    </rPh>
    <rPh sb="12" eb="14">
      <t>イジョウ</t>
    </rPh>
    <phoneticPr fontId="2"/>
  </si>
  <si>
    <t>断熱性能の強化</t>
    <rPh sb="0" eb="2">
      <t>ダンネツ</t>
    </rPh>
    <rPh sb="2" eb="4">
      <t>セイノウ</t>
    </rPh>
    <rPh sb="5" eb="7">
      <t>キョウカ</t>
    </rPh>
    <phoneticPr fontId="2"/>
  </si>
  <si>
    <t>庇やルーバーの設置</t>
    <rPh sb="0" eb="1">
      <t>ヒサシ</t>
    </rPh>
    <rPh sb="7" eb="9">
      <t>セッチ</t>
    </rPh>
    <phoneticPr fontId="2"/>
  </si>
  <si>
    <t>内容：</t>
    <rPh sb="0" eb="2">
      <t>ナイヨウ</t>
    </rPh>
    <phoneticPr fontId="2"/>
  </si>
  <si>
    <t>中小規模</t>
    <rPh sb="0" eb="2">
      <t>チュウショウ</t>
    </rPh>
    <rPh sb="2" eb="4">
      <t>キボ</t>
    </rPh>
    <phoneticPr fontId="2"/>
  </si>
  <si>
    <t>（延床面積
 5000㎡未満）</t>
    <rPh sb="1" eb="2">
      <t>ノ</t>
    </rPh>
    <rPh sb="2" eb="3">
      <t>ユカ</t>
    </rPh>
    <rPh sb="3" eb="5">
      <t>メンセキ</t>
    </rPh>
    <rPh sb="12" eb="14">
      <t>ミマン</t>
    </rPh>
    <phoneticPr fontId="2"/>
  </si>
  <si>
    <t>小計[B]</t>
    <rPh sb="0" eb="2">
      <t>ショウケイ</t>
    </rPh>
    <phoneticPr fontId="2"/>
  </si>
  <si>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2"/>
  </si>
  <si>
    <t>空調設備</t>
    <rPh sb="0" eb="2">
      <t>クウチョウ</t>
    </rPh>
    <rPh sb="2" eb="4">
      <t>セツビ</t>
    </rPh>
    <phoneticPr fontId="2"/>
  </si>
  <si>
    <t>　熱源設備</t>
    <rPh sb="1" eb="3">
      <t>ネツゲン</t>
    </rPh>
    <rPh sb="3" eb="5">
      <t>セツビ</t>
    </rPh>
    <phoneticPr fontId="2"/>
  </si>
  <si>
    <t>事務所</t>
    <rPh sb="0" eb="2">
      <t>ジム</t>
    </rPh>
    <rPh sb="2" eb="3">
      <t>ショ</t>
    </rPh>
    <phoneticPr fontId="2"/>
  </si>
  <si>
    <t>　搬送設備</t>
    <rPh sb="1" eb="3">
      <t>ハンソウ</t>
    </rPh>
    <rPh sb="3" eb="5">
      <t>セツビ</t>
    </rPh>
    <phoneticPr fontId="2"/>
  </si>
  <si>
    <t>　二次側機器</t>
    <rPh sb="1" eb="3">
      <t>ニジ</t>
    </rPh>
    <rPh sb="3" eb="4">
      <t>ガワ</t>
    </rPh>
    <rPh sb="4" eb="6">
      <t>キキ</t>
    </rPh>
    <phoneticPr fontId="2"/>
  </si>
  <si>
    <t>学校</t>
    <rPh sb="0" eb="2">
      <t>ガッコウ</t>
    </rPh>
    <phoneticPr fontId="2"/>
  </si>
  <si>
    <t>　自動制御</t>
    <rPh sb="1" eb="3">
      <t>ジドウ</t>
    </rPh>
    <rPh sb="3" eb="5">
      <t>セイギョ</t>
    </rPh>
    <phoneticPr fontId="2"/>
  </si>
  <si>
    <t>　換気ファン</t>
    <rPh sb="1" eb="3">
      <t>カンキ</t>
    </rPh>
    <phoneticPr fontId="2"/>
  </si>
  <si>
    <t>物販店</t>
    <rPh sb="0" eb="3">
      <t>ブッパンテン</t>
    </rPh>
    <phoneticPr fontId="2"/>
  </si>
  <si>
    <t>　照明器具</t>
    <rPh sb="1" eb="3">
      <t>ショウメイ</t>
    </rPh>
    <rPh sb="3" eb="5">
      <t>キグ</t>
    </rPh>
    <phoneticPr fontId="2"/>
  </si>
  <si>
    <t>飲食店</t>
    <rPh sb="0" eb="2">
      <t>インショク</t>
    </rPh>
    <rPh sb="2" eb="3">
      <t>テン</t>
    </rPh>
    <phoneticPr fontId="2"/>
  </si>
  <si>
    <t>給湯設備</t>
    <rPh sb="0" eb="2">
      <t>キュウトウ</t>
    </rPh>
    <rPh sb="2" eb="4">
      <t>セツビ</t>
    </rPh>
    <phoneticPr fontId="2"/>
  </si>
  <si>
    <t>　熱源設備</t>
    <phoneticPr fontId="2"/>
  </si>
  <si>
    <t>集会所</t>
    <rPh sb="0" eb="2">
      <t>シュウカイ</t>
    </rPh>
    <rPh sb="2" eb="3">
      <t>ジョ</t>
    </rPh>
    <phoneticPr fontId="2"/>
  </si>
  <si>
    <t>　搬送設備</t>
    <phoneticPr fontId="2"/>
  </si>
  <si>
    <t>病院</t>
    <rPh sb="0" eb="2">
      <t>ビョウイン</t>
    </rPh>
    <phoneticPr fontId="2"/>
  </si>
  <si>
    <t>　昇降機</t>
    <rPh sb="1" eb="4">
      <t>ショウコウキ</t>
    </rPh>
    <phoneticPr fontId="2"/>
  </si>
  <si>
    <t>ホテル</t>
    <phoneticPr fontId="2"/>
  </si>
  <si>
    <t>　（　　　　　　　　　　　）</t>
    <phoneticPr fontId="2"/>
  </si>
  <si>
    <t>小計[C]</t>
    <rPh sb="0" eb="2">
      <t>ショウケイ</t>
    </rPh>
    <phoneticPr fontId="2"/>
  </si>
  <si>
    <t>[D]=小計[B]＋小計[C]</t>
    <rPh sb="4" eb="6">
      <t>ショウケイ</t>
    </rPh>
    <rPh sb="10" eb="12">
      <t>ショウケイ</t>
    </rPh>
    <phoneticPr fontId="2"/>
  </si>
  <si>
    <t>（４）建物全体の省エネ量の合計　（GJ）</t>
    <rPh sb="3" eb="5">
      <t>タテモノ</t>
    </rPh>
    <rPh sb="5" eb="7">
      <t>ゼンタイ</t>
    </rPh>
    <rPh sb="8" eb="9">
      <t>ショウ</t>
    </rPh>
    <rPh sb="11" eb="12">
      <t>リョウ</t>
    </rPh>
    <rPh sb="13" eb="15">
      <t>ゴウケイ</t>
    </rPh>
    <phoneticPr fontId="2"/>
  </si>
  <si>
    <t>改修前エネルギー消費量合計[Ａ]×省エネ率[D]</t>
    <phoneticPr fontId="2"/>
  </si>
  <si>
    <t>参考様式１－３　別添資料</t>
    <rPh sb="8" eb="10">
      <t>ベッテン</t>
    </rPh>
    <rPh sb="10" eb="12">
      <t>シリョウ</t>
    </rPh>
    <phoneticPr fontId="2"/>
  </si>
  <si>
    <t>（記入上の留意点）</t>
    <rPh sb="1" eb="3">
      <t>キニュウ</t>
    </rPh>
    <rPh sb="3" eb="4">
      <t>ジョウ</t>
    </rPh>
    <rPh sb="5" eb="7">
      <t>リュウイ</t>
    </rPh>
    <rPh sb="7" eb="8">
      <t>テン</t>
    </rPh>
    <phoneticPr fontId="2"/>
  </si>
  <si>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2"/>
  </si>
  <si>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2"/>
  </si>
  <si>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2"/>
  </si>
  <si>
    <t>④</t>
    <phoneticPr fontId="2"/>
  </si>
  <si>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2"/>
  </si>
  <si>
    <t>⑤</t>
    <phoneticPr fontId="2"/>
  </si>
  <si>
    <t>⑥</t>
    <phoneticPr fontId="2"/>
  </si>
  <si>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2"/>
  </si>
  <si>
    <t>⑦</t>
    <phoneticPr fontId="2"/>
  </si>
  <si>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2"/>
  </si>
  <si>
    <t>別表１　建物用途区分</t>
    <rPh sb="0" eb="1">
      <t>ベツ</t>
    </rPh>
    <rPh sb="1" eb="2">
      <t>ヒョウ</t>
    </rPh>
    <rPh sb="4" eb="6">
      <t>タテモノ</t>
    </rPh>
    <rPh sb="6" eb="8">
      <t>ヨウト</t>
    </rPh>
    <rPh sb="8" eb="10">
      <t>クブン</t>
    </rPh>
    <phoneticPr fontId="2"/>
  </si>
  <si>
    <t>用途区分</t>
    <rPh sb="0" eb="2">
      <t>ヨウト</t>
    </rPh>
    <rPh sb="2" eb="4">
      <t>クブン</t>
    </rPh>
    <phoneticPr fontId="2"/>
  </si>
  <si>
    <t>施設の例示</t>
    <rPh sb="0" eb="2">
      <t>シセツ</t>
    </rPh>
    <rPh sb="3" eb="5">
      <t>レイジ</t>
    </rPh>
    <phoneticPr fontId="2"/>
  </si>
  <si>
    <t>事務所</t>
    <rPh sb="0" eb="3">
      <t>ジムショ</t>
    </rPh>
    <phoneticPr fontId="39"/>
  </si>
  <si>
    <t>　事務所、庁舎、図書館、博物館、郵便局など</t>
    <rPh sb="1" eb="4">
      <t>ジムショ</t>
    </rPh>
    <rPh sb="5" eb="7">
      <t>チョウシャ</t>
    </rPh>
    <rPh sb="8" eb="11">
      <t>トショカン</t>
    </rPh>
    <rPh sb="12" eb="15">
      <t>ハクブツカン</t>
    </rPh>
    <rPh sb="16" eb="19">
      <t>ユウビンキョク</t>
    </rPh>
    <phoneticPr fontId="2"/>
  </si>
  <si>
    <t>学校</t>
    <rPh sb="0" eb="2">
      <t>ガッコウ</t>
    </rPh>
    <phoneticPr fontId="39"/>
  </si>
  <si>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
  </si>
  <si>
    <t>物販店</t>
    <rPh sb="0" eb="3">
      <t>ブッパンテン</t>
    </rPh>
    <phoneticPr fontId="39"/>
  </si>
  <si>
    <t>　百貨店、マーケットなど</t>
    <rPh sb="1" eb="4">
      <t>ヒャッカテン</t>
    </rPh>
    <phoneticPr fontId="2"/>
  </si>
  <si>
    <t>　飲食店、食堂、喫茶店など</t>
    <rPh sb="1" eb="4">
      <t>インショクテン</t>
    </rPh>
    <rPh sb="5" eb="7">
      <t>ショクドウ</t>
    </rPh>
    <rPh sb="8" eb="11">
      <t>キッサテン</t>
    </rPh>
    <phoneticPr fontId="2"/>
  </si>
  <si>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
  </si>
  <si>
    <t>病院</t>
    <rPh sb="0" eb="2">
      <t>ビョウイン</t>
    </rPh>
    <phoneticPr fontId="39"/>
  </si>
  <si>
    <t>　病院、老人ホーム、身体障害者福祉ホームなど</t>
    <rPh sb="1" eb="3">
      <t>ビョウイン</t>
    </rPh>
    <rPh sb="4" eb="6">
      <t>ロウジン</t>
    </rPh>
    <rPh sb="10" eb="12">
      <t>シンタイ</t>
    </rPh>
    <rPh sb="12" eb="15">
      <t>ショウガイシャ</t>
    </rPh>
    <rPh sb="15" eb="17">
      <t>フクシ</t>
    </rPh>
    <phoneticPr fontId="2"/>
  </si>
  <si>
    <t>ホテル</t>
  </si>
  <si>
    <t>　ホテル、旅館など</t>
    <rPh sb="5" eb="7">
      <t>リョカン</t>
    </rPh>
    <phoneticPr fontId="2"/>
  </si>
  <si>
    <t>　上記用途区分以外</t>
    <rPh sb="1" eb="3">
      <t>ジョウキ</t>
    </rPh>
    <rPh sb="3" eb="5">
      <t>ヨウト</t>
    </rPh>
    <rPh sb="5" eb="7">
      <t>クブン</t>
    </rPh>
    <rPh sb="7" eb="9">
      <t>イガイ</t>
    </rPh>
    <phoneticPr fontId="2"/>
  </si>
  <si>
    <t>別表２　建物用途別のエネルギー消費割合　[％]</t>
    <rPh sb="0" eb="2">
      <t>ベツヒョウ</t>
    </rPh>
    <rPh sb="8" eb="9">
      <t>ベツ</t>
    </rPh>
    <phoneticPr fontId="2"/>
  </si>
  <si>
    <t>大分類</t>
    <rPh sb="0" eb="1">
      <t>ダイ</t>
    </rPh>
    <rPh sb="1" eb="3">
      <t>ブンルイ</t>
    </rPh>
    <phoneticPr fontId="2"/>
  </si>
  <si>
    <t>中分類</t>
    <rPh sb="0" eb="1">
      <t>ナカ</t>
    </rPh>
    <rPh sb="1" eb="3">
      <t>ブンルイ</t>
    </rPh>
    <phoneticPr fontId="2"/>
  </si>
  <si>
    <t>物販店・飲食店・集会所</t>
    <rPh sb="0" eb="3">
      <t>ブッパンテン</t>
    </rPh>
    <rPh sb="4" eb="6">
      <t>インショク</t>
    </rPh>
    <rPh sb="6" eb="7">
      <t>テン</t>
    </rPh>
    <rPh sb="8" eb="10">
      <t>シュウカイ</t>
    </rPh>
    <rPh sb="10" eb="11">
      <t>ジョ</t>
    </rPh>
    <phoneticPr fontId="2"/>
  </si>
  <si>
    <t>空調設備</t>
    <rPh sb="0" eb="2">
      <t>クウチョウ</t>
    </rPh>
    <rPh sb="2" eb="4">
      <t>セツビ</t>
    </rPh>
    <phoneticPr fontId="39"/>
  </si>
  <si>
    <t>換気設備</t>
    <rPh sb="0" eb="2">
      <t>カンキ</t>
    </rPh>
    <rPh sb="2" eb="4">
      <t>セツビ</t>
    </rPh>
    <phoneticPr fontId="39"/>
  </si>
  <si>
    <t>照明設備</t>
    <rPh sb="0" eb="2">
      <t>ショウメイ</t>
    </rPh>
    <rPh sb="2" eb="4">
      <t>セツビ</t>
    </rPh>
    <phoneticPr fontId="39"/>
  </si>
  <si>
    <t>給湯設備</t>
    <rPh sb="0" eb="2">
      <t>キュウトウ</t>
    </rPh>
    <rPh sb="2" eb="4">
      <t>セツビ</t>
    </rPh>
    <phoneticPr fontId="39"/>
  </si>
  <si>
    <t>昇降設備</t>
    <rPh sb="0" eb="2">
      <t>ショウコウ</t>
    </rPh>
    <rPh sb="2" eb="4">
      <t>セツビ</t>
    </rPh>
    <phoneticPr fontId="39"/>
  </si>
  <si>
    <t>その他</t>
    <rPh sb="2" eb="3">
      <t>タ</t>
    </rPh>
    <phoneticPr fontId="39"/>
  </si>
  <si>
    <t>合計</t>
    <rPh sb="0" eb="2">
      <t>ゴウケイ</t>
    </rPh>
    <phoneticPr fontId="39"/>
  </si>
  <si>
    <t>空調設備</t>
  </si>
  <si>
    <t>事務所</t>
  </si>
  <si>
    <t>) ※熱源設備のみの場合</t>
    <phoneticPr fontId="2"/>
  </si>
  <si>
    <t>※その他の場合は記入</t>
    <rPh sb="8" eb="10">
      <t>キニュウ</t>
    </rPh>
    <phoneticPr fontId="2"/>
  </si>
  <si>
    <t>%</t>
    <phoneticPr fontId="2"/>
  </si>
  <si>
    <t>改修前設備</t>
    <phoneticPr fontId="2"/>
  </si>
  <si>
    <t>補助対象　</t>
    <rPh sb="0" eb="2">
      <t>ホジョ</t>
    </rPh>
    <rPh sb="2" eb="4">
      <t>タイショウ</t>
    </rPh>
    <phoneticPr fontId="2"/>
  </si>
  <si>
    <t>機器番号</t>
    <rPh sb="0" eb="2">
      <t>キキ</t>
    </rPh>
    <rPh sb="2" eb="4">
      <t>バンゴウ</t>
    </rPh>
    <phoneticPr fontId="2"/>
  </si>
  <si>
    <t>機器名称/メーカー型番</t>
    <rPh sb="0" eb="2">
      <t>キキ</t>
    </rPh>
    <rPh sb="2" eb="4">
      <t>メイショウ</t>
    </rPh>
    <rPh sb="9" eb="11">
      <t>カタバン</t>
    </rPh>
    <phoneticPr fontId="2"/>
  </si>
  <si>
    <t>機器仕様（１台当り）</t>
    <rPh sb="0" eb="2">
      <t>キキ</t>
    </rPh>
    <rPh sb="2" eb="4">
      <t>シヨウ</t>
    </rPh>
    <rPh sb="6" eb="7">
      <t>ダイ</t>
    </rPh>
    <rPh sb="7" eb="8">
      <t>アタ</t>
    </rPh>
    <phoneticPr fontId="2"/>
  </si>
  <si>
    <t>台数</t>
    <rPh sb="0" eb="2">
      <t>ダイスウ</t>
    </rPh>
    <phoneticPr fontId="2"/>
  </si>
  <si>
    <t>能力合計</t>
    <rPh sb="0" eb="2">
      <t>ノウリョク</t>
    </rPh>
    <rPh sb="2" eb="4">
      <t>ゴウケイ</t>
    </rPh>
    <phoneticPr fontId="2"/>
  </si>
  <si>
    <t>エネルギー消費量（1時間当り）</t>
    <phoneticPr fontId="2"/>
  </si>
  <si>
    <t>備考</t>
    <rPh sb="0" eb="2">
      <t>ビコウ</t>
    </rPh>
    <phoneticPr fontId="2"/>
  </si>
  <si>
    <t>能力</t>
    <rPh sb="0" eb="2">
      <t>ノウリョク</t>
    </rPh>
    <phoneticPr fontId="2"/>
  </si>
  <si>
    <t>電力</t>
    <rPh sb="0" eb="2">
      <t>デンリョク</t>
    </rPh>
    <phoneticPr fontId="2"/>
  </si>
  <si>
    <t>ガス</t>
  </si>
  <si>
    <t>電力消費量</t>
    <rPh sb="0" eb="2">
      <t>デンリョク</t>
    </rPh>
    <rPh sb="2" eb="5">
      <t>ショウヒリョウ</t>
    </rPh>
    <phoneticPr fontId="2"/>
  </si>
  <si>
    <t>冷房</t>
    <rPh sb="0" eb="2">
      <t>レイボウ</t>
    </rPh>
    <phoneticPr fontId="2"/>
  </si>
  <si>
    <t>暖房</t>
    <rPh sb="0" eb="2">
      <t>ダンボウ</t>
    </rPh>
    <phoneticPr fontId="2"/>
  </si>
  <si>
    <t>ｋW</t>
    <phoneticPr fontId="2"/>
  </si>
  <si>
    <t>ｋW</t>
  </si>
  <si>
    <t>外</t>
    <rPh sb="0" eb="1">
      <t>ソト</t>
    </rPh>
    <phoneticPr fontId="2"/>
  </si>
  <si>
    <t>内</t>
    <rPh sb="0" eb="1">
      <t>ウチ</t>
    </rPh>
    <phoneticPr fontId="2"/>
  </si>
  <si>
    <t>kWh</t>
    <phoneticPr fontId="2"/>
  </si>
  <si>
    <t>計</t>
    <rPh sb="0" eb="1">
      <t>ケイ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</si>
  <si>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</si>
  <si>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</si>
  <si>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</si>
  <si>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</si>
  <si>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</si>
  <si>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</si>
  <si>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</si>
  <si>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</si>
  <si>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</si>
  <si>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</si>
  <si>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</si>
  <si>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</si>
  <si>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熱量換算
MJ</t>
    <rPh sb="0" eb="2">
      <t>ネツリョウ</t>
    </rPh>
    <rPh sb="2" eb="4">
      <t>カンザン</t>
    </rPh>
    <phoneticPr fontId="2"/>
  </si>
  <si>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</si>
  <si>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</si>
  <si>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</si>
  <si>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</si>
  <si>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</si>
  <si>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</si>
  <si>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</si>
  <si>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</si>
  <si>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</si>
  <si>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</si>
  <si>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合計</t>
    <rPh sb="0" eb="2">
      <t>ゴウケイ</t>
    </rPh>
    <phoneticPr fontId="2"/>
  </si>
  <si>
    <t>s=o+q</t>
    <phoneticPr fontId="2"/>
  </si>
  <si>
    <t>機器効率を搬送設備、二次側設備を含めて算定する場合は、以降の「空調設備・搬送設備」、「空調設備・二次側設備」一覧表中の熱量換算値“ｆ”、“k,l”を右欄の“s”、“ｔ”に加算して算出して下さい。</t>
    <phoneticPr fontId="2"/>
  </si>
  <si>
    <t>t=p+r</t>
    <phoneticPr fontId="2"/>
  </si>
  <si>
    <t>COP
(一次エネルギー換算）</t>
    <phoneticPr fontId="2"/>
  </si>
  <si>
    <t>u=m/s</t>
    <phoneticPr fontId="2"/>
  </si>
  <si>
    <t>v=n/t</t>
    <phoneticPr fontId="2"/>
  </si>
  <si>
    <t>設備能力合計</t>
    <phoneticPr fontId="2"/>
  </si>
  <si>
    <t>w=a+g</t>
    <phoneticPr fontId="2"/>
  </si>
  <si>
    <t>x=b+h</t>
    <phoneticPr fontId="2"/>
  </si>
  <si>
    <t>改修割合（設備能力比による場合）</t>
    <phoneticPr fontId="2"/>
  </si>
  <si>
    <t>平均（冷房＋暖房）</t>
    <rPh sb="0" eb="2">
      <t>ヘイキン</t>
    </rPh>
    <rPh sb="3" eb="5">
      <t>レイボウ</t>
    </rPh>
    <rPh sb="6" eb="8">
      <t>ダンボウ</t>
    </rPh>
    <phoneticPr fontId="2"/>
  </si>
  <si>
    <t>y=(g+h)/(w+x)×100</t>
    <phoneticPr fontId="2"/>
  </si>
  <si>
    <t>改修後設備</t>
    <rPh sb="2" eb="3">
      <t>ゴ</t>
    </rPh>
    <phoneticPr fontId="2"/>
  </si>
  <si>
    <t>ｇ´</t>
  </si>
  <si>
    <t>h´</t>
  </si>
  <si>
    <t>i´</t>
  </si>
  <si>
    <t>j´</t>
  </si>
  <si>
    <t>k´</t>
  </si>
  <si>
    <t>l´</t>
  </si>
  <si>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</si>
  <si>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</si>
  <si>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</si>
  <si>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</si>
  <si>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</si>
  <si>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</si>
  <si>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</si>
  <si>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</si>
  <si>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</si>
  <si>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</si>
  <si>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s'=o'+q'</t>
    <phoneticPr fontId="2"/>
  </si>
  <si>
    <t>ｔ'=p'+r'</t>
    <phoneticPr fontId="2"/>
  </si>
  <si>
    <t>u'=m'/s'</t>
    <phoneticPr fontId="2"/>
  </si>
  <si>
    <t>v'=n'/t'</t>
    <phoneticPr fontId="2"/>
  </si>
  <si>
    <t>分類別省エネ率</t>
    <rPh sb="0" eb="2">
      <t>ブンルイ</t>
    </rPh>
    <rPh sb="2" eb="3">
      <t>ベツ</t>
    </rPh>
    <rPh sb="3" eb="4">
      <t>ショウ</t>
    </rPh>
    <rPh sb="6" eb="7">
      <t>リツ</t>
    </rPh>
    <phoneticPr fontId="2"/>
  </si>
  <si>
    <t>w'=1-((u+v)/(u'+v'))×100</t>
    <phoneticPr fontId="2"/>
  </si>
  <si>
    <t>建物全体の分類別省エネ率</t>
    <rPh sb="0" eb="2">
      <t>タテモノ</t>
    </rPh>
    <rPh sb="2" eb="4">
      <t>ゼンタイ</t>
    </rPh>
    <rPh sb="5" eb="7">
      <t>ブンルイ</t>
    </rPh>
    <rPh sb="7" eb="8">
      <t>ベツ</t>
    </rPh>
    <rPh sb="8" eb="9">
      <t>ショウ</t>
    </rPh>
    <rPh sb="11" eb="12">
      <t>リツ</t>
    </rPh>
    <phoneticPr fontId="2"/>
  </si>
  <si>
    <t>x'=消費割合×y×w'</t>
    <rPh sb="3" eb="5">
      <t>ショウヒ</t>
    </rPh>
    <rPh sb="5" eb="7">
      <t>ワリアイ</t>
    </rPh>
    <phoneticPr fontId="2"/>
  </si>
  <si>
    <t>補助対象</t>
    <rPh sb="0" eb="2">
      <t>ホジョ</t>
    </rPh>
    <rPh sb="2" eb="4">
      <t>タイショウ</t>
    </rPh>
    <phoneticPr fontId="2"/>
  </si>
  <si>
    <t>機器仕様（1台当り）</t>
    <rPh sb="0" eb="2">
      <t>キキ</t>
    </rPh>
    <rPh sb="2" eb="4">
      <t>シヨウ</t>
    </rPh>
    <rPh sb="6" eb="7">
      <t>ダイ</t>
    </rPh>
    <rPh sb="7" eb="8">
      <t>アタ</t>
    </rPh>
    <phoneticPr fontId="2"/>
  </si>
  <si>
    <t>台数
c</t>
    <rPh sb="0" eb="2">
      <t>ダイスウ</t>
    </rPh>
    <phoneticPr fontId="2"/>
  </si>
  <si>
    <t>能力合計
a×c</t>
    <rPh sb="0" eb="2">
      <t>ノウリョク</t>
    </rPh>
    <rPh sb="2" eb="4">
      <t>ゴウケイ</t>
    </rPh>
    <phoneticPr fontId="2"/>
  </si>
  <si>
    <t>ｴﾈﾙｷﾞｰ消費量（1時間当り）</t>
    <phoneticPr fontId="2"/>
  </si>
  <si>
    <t>能力
a</t>
    <rPh sb="0" eb="2">
      <t>ノウリョク</t>
    </rPh>
    <phoneticPr fontId="2"/>
  </si>
  <si>
    <t>電力
b</t>
    <rPh sb="0" eb="2">
      <t>デンリョク</t>
    </rPh>
    <phoneticPr fontId="2"/>
  </si>
  <si>
    <t>電力消費量
b×c</t>
    <phoneticPr fontId="2"/>
  </si>
  <si>
    <t>台</t>
    <rPh sb="0" eb="1">
      <t>ダイ</t>
    </rPh>
    <phoneticPr fontId="2"/>
  </si>
  <si>
    <t>kW</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</si>
  <si>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</si>
  <si>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2"/>
  </si>
  <si>
    <t>f×3.6</t>
    <phoneticPr fontId="2"/>
  </si>
  <si>
    <t>g×V</t>
    <phoneticPr fontId="2"/>
  </si>
  <si>
    <t>j=e+g</t>
    <phoneticPr fontId="2"/>
  </si>
  <si>
    <t>k=g/g+e×100</t>
    <phoneticPr fontId="2"/>
  </si>
  <si>
    <t>改修後設備</t>
    <rPh sb="0" eb="2">
      <t>カイシュウ</t>
    </rPh>
    <rPh sb="2" eb="3">
      <t>ゴ</t>
    </rPh>
    <rPh sb="3" eb="5">
      <t>セツビ</t>
    </rPh>
    <phoneticPr fontId="2"/>
  </si>
  <si>
    <t>台数
c'</t>
    <rPh sb="0" eb="2">
      <t>ダイスウ</t>
    </rPh>
    <phoneticPr fontId="2"/>
  </si>
  <si>
    <t>能力合計
a'×c'</t>
    <rPh sb="0" eb="2">
      <t>ノウリョク</t>
    </rPh>
    <rPh sb="2" eb="4">
      <t>ゴウケイ</t>
    </rPh>
    <phoneticPr fontId="2"/>
  </si>
  <si>
    <t>能力
a'</t>
    <rPh sb="0" eb="2">
      <t>ノウリョク</t>
    </rPh>
    <phoneticPr fontId="2"/>
  </si>
  <si>
    <t>電力
b'</t>
    <rPh sb="0" eb="2">
      <t>デンリョク</t>
    </rPh>
    <phoneticPr fontId="2"/>
  </si>
  <si>
    <t>電力消費量
b'×c'</t>
    <phoneticPr fontId="2"/>
  </si>
  <si>
    <t>f'</t>
    <phoneticPr fontId="2"/>
  </si>
  <si>
    <t>g'</t>
    <phoneticPr fontId="2"/>
  </si>
  <si>
    <t>f'×3.6</t>
    <phoneticPr fontId="2"/>
  </si>
  <si>
    <t>g'×V</t>
    <phoneticPr fontId="2"/>
  </si>
  <si>
    <t>h'</t>
    <phoneticPr fontId="2"/>
  </si>
  <si>
    <t>i'</t>
    <phoneticPr fontId="2"/>
  </si>
  <si>
    <t>l=1-(i/i')×100</t>
    <phoneticPr fontId="2"/>
  </si>
  <si>
    <t>m=消費割合×k×l</t>
    <phoneticPr fontId="2"/>
  </si>
  <si>
    <t>空調設備・二次側設備</t>
    <rPh sb="0" eb="2">
      <t>クウチョウ</t>
    </rPh>
    <rPh sb="5" eb="7">
      <t>ニジ</t>
    </rPh>
    <rPh sb="7" eb="8">
      <t>ガワ</t>
    </rPh>
    <phoneticPr fontId="2"/>
  </si>
  <si>
    <t>a</t>
  </si>
  <si>
    <t>e=a+c</t>
    <phoneticPr fontId="2"/>
  </si>
  <si>
    <t>f=c/e×100</t>
    <phoneticPr fontId="2"/>
  </si>
  <si>
    <t>c'</t>
    <phoneticPr fontId="2"/>
  </si>
  <si>
    <t>d'</t>
    <phoneticPr fontId="2"/>
  </si>
  <si>
    <t>g=1-(c'/c)×100</t>
    <phoneticPr fontId="2"/>
  </si>
  <si>
    <t>h=消費割合×f×g</t>
    <phoneticPr fontId="2"/>
  </si>
  <si>
    <t>給湯設備・熱源設備</t>
    <phoneticPr fontId="2"/>
  </si>
  <si>
    <t>物販店</t>
  </si>
  <si>
    <t>灯油</t>
  </si>
  <si>
    <t>b</t>
  </si>
  <si>
    <t>c</t>
  </si>
  <si>
    <t>d</t>
  </si>
  <si>
    <t>e</t>
  </si>
  <si>
    <t>f</t>
  </si>
  <si>
    <t>d×3.6</t>
    <phoneticPr fontId="2"/>
  </si>
  <si>
    <t>e×9.76</t>
    <phoneticPr fontId="2"/>
  </si>
  <si>
    <t>f×V</t>
    <phoneticPr fontId="2"/>
  </si>
  <si>
    <t>j=h+i</t>
    <phoneticPr fontId="2"/>
  </si>
  <si>
    <t>効率(一次エネルギー換算)</t>
    <rPh sb="0" eb="2">
      <t>コウリツ</t>
    </rPh>
    <rPh sb="3" eb="5">
      <t>イチジ</t>
    </rPh>
    <rPh sb="10" eb="12">
      <t>カンサン</t>
    </rPh>
    <phoneticPr fontId="2"/>
  </si>
  <si>
    <t>k=g/j</t>
    <phoneticPr fontId="2"/>
  </si>
  <si>
    <t>l=a+d</t>
    <phoneticPr fontId="2"/>
  </si>
  <si>
    <t>m=d/ｌ×100</t>
    <phoneticPr fontId="2"/>
  </si>
  <si>
    <t>d´</t>
  </si>
  <si>
    <t>e´</t>
  </si>
  <si>
    <t>f´</t>
  </si>
  <si>
    <t>d'×3.6</t>
    <phoneticPr fontId="2"/>
  </si>
  <si>
    <t>e'×9.76</t>
    <phoneticPr fontId="2"/>
  </si>
  <si>
    <t>f'×V</t>
    <phoneticPr fontId="2"/>
  </si>
  <si>
    <t>j´=h´+i´</t>
    <phoneticPr fontId="2"/>
  </si>
  <si>
    <t>効率(一次エネルギー消費量)</t>
    <rPh sb="0" eb="2">
      <t>コウリツ</t>
    </rPh>
    <rPh sb="3" eb="5">
      <t>イチジ</t>
    </rPh>
    <rPh sb="10" eb="13">
      <t>ショウヒリョウ</t>
    </rPh>
    <phoneticPr fontId="2"/>
  </si>
  <si>
    <t>k'=g'/j'</t>
    <phoneticPr fontId="2"/>
  </si>
  <si>
    <t>分類別省エネ率</t>
    <phoneticPr fontId="2"/>
  </si>
  <si>
    <t>n=1-(k/k')×100</t>
    <phoneticPr fontId="2"/>
  </si>
  <si>
    <t>建物全体の分類別省エネ率</t>
    <phoneticPr fontId="2"/>
  </si>
  <si>
    <t>o=消費割合×m×n</t>
    <rPh sb="2" eb="4">
      <t>ショウヒ</t>
    </rPh>
    <rPh sb="4" eb="6">
      <t>ワリアイ</t>
    </rPh>
    <phoneticPr fontId="2"/>
  </si>
  <si>
    <t>階数</t>
    <rPh sb="0" eb="2">
      <t>カイスウ</t>
    </rPh>
    <phoneticPr fontId="2"/>
  </si>
  <si>
    <t>型番</t>
    <rPh sb="0" eb="2">
      <t>カタバン</t>
    </rPh>
    <phoneticPr fontId="2"/>
  </si>
  <si>
    <t>消費電力</t>
    <rPh sb="0" eb="2">
      <t>ショウヒ</t>
    </rPh>
    <rPh sb="2" eb="4">
      <t>デンリョク</t>
    </rPh>
    <phoneticPr fontId="2"/>
  </si>
  <si>
    <t>総消費電力</t>
    <rPh sb="0" eb="1">
      <t>ソウ</t>
    </rPh>
    <rPh sb="1" eb="3">
      <t>ショウヒ</t>
    </rPh>
    <rPh sb="3" eb="5">
      <t>デンリョク</t>
    </rPh>
    <phoneticPr fontId="2"/>
  </si>
  <si>
    <t>備考</t>
    <phoneticPr fontId="2"/>
  </si>
  <si>
    <t>改修前合計</t>
    <rPh sb="0" eb="2">
      <t>カイシュウ</t>
    </rPh>
    <rPh sb="2" eb="3">
      <t>マエ</t>
    </rPh>
    <rPh sb="3" eb="5">
      <t>ゴウケイ</t>
    </rPh>
    <phoneticPr fontId="2"/>
  </si>
  <si>
    <t>改修後合計</t>
    <rPh sb="0" eb="2">
      <t>カイシュウ</t>
    </rPh>
    <rPh sb="2" eb="3">
      <t>ゴ</t>
    </rPh>
    <rPh sb="3" eb="5">
      <t>ゴウケイ</t>
    </rPh>
    <phoneticPr fontId="2"/>
  </si>
  <si>
    <t>　総消費電力（全体）</t>
    <phoneticPr fontId="2"/>
  </si>
  <si>
    <t>　a</t>
    <phoneticPr fontId="2"/>
  </si>
  <si>
    <t>　改修割合</t>
    <phoneticPr fontId="2"/>
  </si>
  <si>
    <t>　d=c/a×100</t>
    <phoneticPr fontId="2"/>
  </si>
  <si>
    <t>　改修後総消費電力
　（補助対象機器）</t>
    <phoneticPr fontId="2"/>
  </si>
  <si>
    <t>　b</t>
    <phoneticPr fontId="2"/>
  </si>
  <si>
    <t>　分類別省エネ率</t>
    <phoneticPr fontId="2"/>
  </si>
  <si>
    <t>　e=(c-b)/c×100</t>
    <phoneticPr fontId="2"/>
  </si>
  <si>
    <t>　改修前総消費電力
　（補助対象機器）</t>
    <phoneticPr fontId="2"/>
  </si>
  <si>
    <t>　ｃ</t>
    <phoneticPr fontId="2"/>
  </si>
  <si>
    <t>　建物全体の分類別省エネ率</t>
    <phoneticPr fontId="2"/>
  </si>
  <si>
    <t>　f=消費割合×d×e</t>
    <phoneticPr fontId="2"/>
  </si>
  <si>
    <t>照明設備</t>
    <phoneticPr fontId="2"/>
  </si>
  <si>
    <t>改修後設備</t>
    <phoneticPr fontId="2"/>
  </si>
  <si>
    <t>改修有無</t>
    <rPh sb="0" eb="2">
      <t>カイシュウ</t>
    </rPh>
    <rPh sb="2" eb="4">
      <t>ウム</t>
    </rPh>
    <phoneticPr fontId="2"/>
  </si>
  <si>
    <t>合計（改修前）</t>
    <rPh sb="0" eb="2">
      <t>ゴウケイ</t>
    </rPh>
    <rPh sb="3" eb="5">
      <t>カイシュウ</t>
    </rPh>
    <rPh sb="5" eb="6">
      <t>マエ</t>
    </rPh>
    <phoneticPr fontId="2"/>
  </si>
  <si>
    <t>合計（改修後）</t>
    <rPh sb="5" eb="6">
      <t>ゴ</t>
    </rPh>
    <phoneticPr fontId="2"/>
  </si>
  <si>
    <t>　台数（改修前合計）　　g</t>
    <rPh sb="4" eb="6">
      <t>カイシュウ</t>
    </rPh>
    <rPh sb="6" eb="7">
      <t>マエ</t>
    </rPh>
    <rPh sb="7" eb="9">
      <t>ゴウケイ</t>
    </rPh>
    <phoneticPr fontId="2"/>
  </si>
  <si>
    <t>　台数（改修前の○の合計）　　h</t>
    <phoneticPr fontId="2"/>
  </si>
  <si>
    <t>　台数（改修後合計）　　i</t>
    <rPh sb="7" eb="9">
      <t>ゴウケイ</t>
    </rPh>
    <phoneticPr fontId="2"/>
  </si>
  <si>
    <t>　総消費電力（全体）</t>
    <rPh sb="1" eb="2">
      <t>ソウ</t>
    </rPh>
    <rPh sb="2" eb="4">
      <t>ショウヒ</t>
    </rPh>
    <rPh sb="4" eb="6">
      <t>デンリョク</t>
    </rPh>
    <rPh sb="7" eb="9">
      <t>ゼンタイ</t>
    </rPh>
    <phoneticPr fontId="2"/>
  </si>
  <si>
    <t>　改修後総消費電力（補助対象機器）</t>
    <rPh sb="4" eb="5">
      <t>ソウ</t>
    </rPh>
    <rPh sb="5" eb="7">
      <t>ショウヒ</t>
    </rPh>
    <rPh sb="7" eb="9">
      <t>デンリョク</t>
    </rPh>
    <rPh sb="14" eb="16">
      <t>キキ</t>
    </rPh>
    <phoneticPr fontId="2"/>
  </si>
  <si>
    <t>　分類別省エネ率</t>
    <rPh sb="1" eb="3">
      <t>ブンルイ</t>
    </rPh>
    <rPh sb="3" eb="4">
      <t>ベツ</t>
    </rPh>
    <phoneticPr fontId="2"/>
  </si>
  <si>
    <t>　改修前総消費電力（補助対象機器）
　※○の場合</t>
    <rPh sb="4" eb="5">
      <t>ソウ</t>
    </rPh>
    <rPh sb="5" eb="7">
      <t>ショウヒ</t>
    </rPh>
    <rPh sb="7" eb="9">
      <t>デンリョク</t>
    </rPh>
    <rPh sb="14" eb="16">
      <t>キキ</t>
    </rPh>
    <rPh sb="22" eb="24">
      <t>バアイ</t>
    </rPh>
    <phoneticPr fontId="2"/>
  </si>
  <si>
    <t>　建物全体の分類別省エネ率</t>
    <rPh sb="1" eb="3">
      <t>タテモノ</t>
    </rPh>
    <rPh sb="3" eb="5">
      <t>ゼンタイ</t>
    </rPh>
    <rPh sb="6" eb="8">
      <t>ブンルイ</t>
    </rPh>
    <rPh sb="8" eb="9">
      <t>ベツ</t>
    </rPh>
    <rPh sb="9" eb="10">
      <t>ショウ</t>
    </rPh>
    <rPh sb="12" eb="13">
      <t>リツ</t>
    </rPh>
    <phoneticPr fontId="2"/>
  </si>
  <si>
    <t>エネルギー計測・管理の内容</t>
    <rPh sb="5" eb="7">
      <t>ケイソク</t>
    </rPh>
    <rPh sb="8" eb="10">
      <t>カンリ</t>
    </rPh>
    <rPh sb="11" eb="13">
      <t>ナイヨウ</t>
    </rPh>
    <phoneticPr fontId="2"/>
  </si>
  <si>
    <t>建物ごとに１枚のシートを作成してください。</t>
    <rPh sb="0" eb="2">
      <t>タテモノ</t>
    </rPh>
    <rPh sb="6" eb="7">
      <t>マイ</t>
    </rPh>
    <rPh sb="12" eb="14">
      <t>サクセイ</t>
    </rPh>
    <phoneticPr fontId="2"/>
  </si>
  <si>
    <t>複数棟を提案する場合、必要に応じてコピーし、全建物について記載してください。</t>
    <rPh sb="0" eb="3">
      <t>フクスウトウ</t>
    </rPh>
    <rPh sb="4" eb="6">
      <t>テイアン</t>
    </rPh>
    <rPh sb="8" eb="10">
      <t>バアイ</t>
    </rPh>
    <phoneticPr fontId="2"/>
  </si>
  <si>
    <t>また、全提案のうち何棟目の計算シートかを上記に明記してください。</t>
    <phoneticPr fontId="2"/>
  </si>
  <si>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2"/>
  </si>
  <si>
    <t>　（□の部分は該当する項目を■で選択してください。）</t>
    <rPh sb="11" eb="13">
      <t>コウモク</t>
    </rPh>
    <phoneticPr fontId="2"/>
  </si>
  <si>
    <t>① エネルギー使用量の把握対象</t>
    <rPh sb="7" eb="10">
      <t>シヨウリョウ</t>
    </rPh>
    <rPh sb="11" eb="13">
      <t>ハアク</t>
    </rPh>
    <rPh sb="13" eb="15">
      <t>タイショウ</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</si>
  <si>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</si>
  <si>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</si>
  <si>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</si>
  <si>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</si>
  <si>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</si>
  <si>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</si>
  <si>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</si>
  <si>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</si>
  <si>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月別</t>
    <rPh sb="0" eb="2">
      <t>ツキベツ</t>
    </rPh>
    <phoneticPr fontId="2"/>
  </si>
  <si>
    <t>日別</t>
    <rPh sb="0" eb="1">
      <t>ニチ</t>
    </rPh>
    <rPh sb="1" eb="2">
      <t>ベツ</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</si>
  <si>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</si>
  <si>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</si>
  <si>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</si>
  <si>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</si>
  <si>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</si>
  <si>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</si>
  <si>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</si>
  <si>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2"/>
  </si>
  <si>
    <t>区分</t>
    <rPh sb="0" eb="2">
      <t>クブン</t>
    </rPh>
    <phoneticPr fontId="2"/>
  </si>
  <si>
    <t>項目</t>
    <rPh sb="0" eb="2">
      <t>コウモク</t>
    </rPh>
    <phoneticPr fontId="2"/>
  </si>
  <si>
    <t>金額
（単位：千円）</t>
    <rPh sb="0" eb="2">
      <t>キンガク</t>
    </rPh>
    <rPh sb="4" eb="6">
      <t>タンイ</t>
    </rPh>
    <rPh sb="7" eb="9">
      <t>センエン</t>
    </rPh>
    <phoneticPr fontId="2"/>
  </si>
  <si>
    <t>１．事業費</t>
    <rPh sb="2" eb="5">
      <t>ジギョウヒ</t>
    </rPh>
    <phoneticPr fontId="2"/>
  </si>
  <si>
    <t>（１）省エネ改修における建設工事等</t>
    <rPh sb="3" eb="4">
      <t>ショウ</t>
    </rPh>
    <rPh sb="6" eb="8">
      <t>カイシュウ</t>
    </rPh>
    <rPh sb="12" eb="14">
      <t>ケンセツ</t>
    </rPh>
    <rPh sb="14" eb="16">
      <t>コウジ</t>
    </rPh>
    <rPh sb="16" eb="17">
      <t>トウ</t>
    </rPh>
    <phoneticPr fontId="2"/>
  </si>
  <si>
    <t xml:space="preserve"> ｄ</t>
    <phoneticPr fontId="2"/>
  </si>
  <si>
    <t>（２）エネルギー使用量の計測等</t>
    <rPh sb="8" eb="10">
      <t>シヨウ</t>
    </rPh>
    <rPh sb="10" eb="11">
      <t>リョウ</t>
    </rPh>
    <rPh sb="12" eb="14">
      <t>ケイソク</t>
    </rPh>
    <rPh sb="14" eb="15">
      <t>トウ</t>
    </rPh>
    <phoneticPr fontId="2"/>
  </si>
  <si>
    <t xml:space="preserve"> ③</t>
    <phoneticPr fontId="2"/>
  </si>
  <si>
    <t>（３）省エネルギー性能の表示</t>
    <rPh sb="12" eb="14">
      <t>ヒョウジ</t>
    </rPh>
    <phoneticPr fontId="2"/>
  </si>
  <si>
    <t xml:space="preserve"> ④</t>
    <phoneticPr fontId="2"/>
  </si>
  <si>
    <t>合計</t>
    <phoneticPr fontId="2"/>
  </si>
  <si>
    <t>２．補助対象事業費</t>
    <rPh sb="2" eb="4">
      <t>ホジョ</t>
    </rPh>
    <rPh sb="4" eb="6">
      <t>タイショウ</t>
    </rPh>
    <rPh sb="6" eb="9">
      <t>ジギョウヒ</t>
    </rPh>
    <phoneticPr fontId="2"/>
  </si>
  <si>
    <t>工事費</t>
    <rPh sb="0" eb="3">
      <t>コウジヒ</t>
    </rPh>
    <phoneticPr fontId="2"/>
  </si>
  <si>
    <t xml:space="preserve"> イ＝ａ’＋ｃ</t>
    <phoneticPr fontId="2"/>
  </si>
  <si>
    <t>設備費</t>
    <rPh sb="0" eb="3">
      <t>セツビヒ</t>
    </rPh>
    <phoneticPr fontId="2"/>
  </si>
  <si>
    <t xml:space="preserve"> ウ＝ｂ</t>
    <phoneticPr fontId="2"/>
  </si>
  <si>
    <t xml:space="preserve"> エ＝ｄ’＝イ＋ウ</t>
    <phoneticPr fontId="2"/>
  </si>
  <si>
    <t xml:space="preserve"> オ：③が100万円を超える場合はｄ×10％と③のいずれか低い額、③が100万円以下の場合は③</t>
    <phoneticPr fontId="2"/>
  </si>
  <si>
    <t>内訳</t>
    <rPh sb="0" eb="2">
      <t>ウチワケ</t>
    </rPh>
    <phoneticPr fontId="2"/>
  </si>
  <si>
    <t>工事費</t>
    <rPh sb="0" eb="2">
      <t>コウジ</t>
    </rPh>
    <rPh sb="2" eb="3">
      <t>ヒ</t>
    </rPh>
    <phoneticPr fontId="2"/>
  </si>
  <si>
    <t xml:space="preserve"> カ ＝オ×②／③</t>
    <phoneticPr fontId="2"/>
  </si>
  <si>
    <t>設備費</t>
    <rPh sb="0" eb="2">
      <t>セツビ</t>
    </rPh>
    <rPh sb="2" eb="3">
      <t>ヒ</t>
    </rPh>
    <phoneticPr fontId="2"/>
  </si>
  <si>
    <t>３．補助額</t>
    <rPh sb="2" eb="4">
      <t>ホジョ</t>
    </rPh>
    <rPh sb="4" eb="5">
      <t>ガク</t>
    </rPh>
    <phoneticPr fontId="2"/>
  </si>
  <si>
    <t>４．補助申請額</t>
    <rPh sb="2" eb="4">
      <t>ホジョ</t>
    </rPh>
    <rPh sb="4" eb="6">
      <t>シンセイ</t>
    </rPh>
    <rPh sb="6" eb="7">
      <t>ガク</t>
    </rPh>
    <phoneticPr fontId="2"/>
  </si>
  <si>
    <t xml:space="preserve"> コ</t>
    <phoneticPr fontId="2"/>
  </si>
  <si>
    <t>（３）補助申請額</t>
    <rPh sb="3" eb="5">
      <t>ホジョ</t>
    </rPh>
    <rPh sb="5" eb="8">
      <t>シンセイガク</t>
    </rPh>
    <phoneticPr fontId="2"/>
  </si>
  <si>
    <t>注１）消費税等は除いた額を記載してください。</t>
    <rPh sb="0" eb="1">
      <t>チュウ</t>
    </rPh>
    <rPh sb="3" eb="7">
      <t>ショウヒゼイナド</t>
    </rPh>
    <rPh sb="8" eb="9">
      <t>ノゾ</t>
    </rPh>
    <rPh sb="11" eb="12">
      <t>ガク</t>
    </rPh>
    <rPh sb="13" eb="15">
      <t>キサイ</t>
    </rPh>
    <phoneticPr fontId="2"/>
  </si>
  <si>
    <t>注２）千円未満は、切り捨て処理としてください。</t>
    <rPh sb="0" eb="1">
      <t>チュウ</t>
    </rPh>
    <rPh sb="3" eb="5">
      <t>センエン</t>
    </rPh>
    <rPh sb="5" eb="7">
      <t>ミマン</t>
    </rPh>
    <rPh sb="9" eb="10">
      <t>キ</t>
    </rPh>
    <rPh sb="11" eb="12">
      <t>ス</t>
    </rPh>
    <rPh sb="13" eb="15">
      <t>ショリ</t>
    </rPh>
    <phoneticPr fontId="2"/>
  </si>
  <si>
    <t xml:space="preserve"> ④</t>
  </si>
  <si>
    <t>（４）バリアフリー改修工事</t>
    <rPh sb="9" eb="13">
      <t>カイシュウコウジ</t>
    </rPh>
    <phoneticPr fontId="2"/>
  </si>
  <si>
    <t xml:space="preserve"> ９．</t>
    <phoneticPr fontId="2"/>
  </si>
  <si>
    <t xml:space="preserve"> ア＝ｄ＋③＋④＋９．</t>
    <phoneticPr fontId="2"/>
  </si>
  <si>
    <t>小計</t>
    <phoneticPr fontId="2"/>
  </si>
  <si>
    <t xml:space="preserve"> キ＝オ－カ</t>
    <phoneticPr fontId="2"/>
  </si>
  <si>
    <t xml:space="preserve"> ク＝④</t>
    <phoneticPr fontId="2"/>
  </si>
  <si>
    <t>（４）バリアフリー改修工事</t>
    <rPh sb="9" eb="11">
      <t>カイシュウ</t>
    </rPh>
    <rPh sb="11" eb="13">
      <t>コウジ</t>
    </rPh>
    <phoneticPr fontId="2"/>
  </si>
  <si>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2"/>
  </si>
  <si>
    <t xml:space="preserve"> コ＝（イ＋カ）×１／３ (切り捨て)</t>
    <rPh sb="14" eb="15">
      <t>キ</t>
    </rPh>
    <rPh sb="16" eb="17">
      <t>ス</t>
    </rPh>
    <phoneticPr fontId="2"/>
  </si>
  <si>
    <t xml:space="preserve"> サ＝（ウ＋キ）×１／３ (切り捨て)</t>
    <rPh sb="14" eb="15">
      <t>キ</t>
    </rPh>
    <rPh sb="16" eb="17">
      <t>ス</t>
    </rPh>
    <phoneticPr fontId="2"/>
  </si>
  <si>
    <t xml:space="preserve"> シ＝コ＋サ</t>
    <phoneticPr fontId="2"/>
  </si>
  <si>
    <t>省エネルギー性能の表示</t>
    <phoneticPr fontId="2"/>
  </si>
  <si>
    <t xml:space="preserve"> ス＝ク×１／３ (切り捨て)</t>
    <phoneticPr fontId="2"/>
  </si>
  <si>
    <t>（２）バリアフリー改修工事に係る補助額</t>
    <rPh sb="9" eb="11">
      <t>カイシュウ</t>
    </rPh>
    <rPh sb="11" eb="13">
      <t>コウジ</t>
    </rPh>
    <rPh sb="14" eb="15">
      <t>カカ</t>
    </rPh>
    <rPh sb="16" eb="18">
      <t>ホジョ</t>
    </rPh>
    <rPh sb="18" eb="19">
      <t>ガク</t>
    </rPh>
    <phoneticPr fontId="2"/>
  </si>
  <si>
    <t xml:space="preserve"> セ＝ケ×１／３ (切り捨て)</t>
    <phoneticPr fontId="2"/>
  </si>
  <si>
    <t>（１）省エネ改修における建設工事等、エネルギー使用量の計測等及び省エネルギー性能の表示に係る補助金の額</t>
    <rPh sb="41" eb="43">
      <t>ヒョウジ</t>
    </rPh>
    <phoneticPr fontId="2"/>
  </si>
  <si>
    <t xml:space="preserve"> ソ： サ、または２５百万円のいずれか低い額</t>
    <phoneticPr fontId="2"/>
  </si>
  <si>
    <t>省エネルギー性能の表示</t>
    <phoneticPr fontId="2"/>
  </si>
  <si>
    <t xml:space="preserve"> ス</t>
    <phoneticPr fontId="2"/>
  </si>
  <si>
    <t>附帯事務費</t>
    <rPh sb="0" eb="2">
      <t>フタイ</t>
    </rPh>
    <rPh sb="2" eb="5">
      <t>ジムヒ</t>
    </rPh>
    <phoneticPr fontId="2"/>
  </si>
  <si>
    <t xml:space="preserve"> タ＝（コ＋ソ＋ス）×２．２％以内 (切り捨て)</t>
    <rPh sb="19" eb="20">
      <t>キ</t>
    </rPh>
    <rPh sb="21" eb="22">
      <t>ス</t>
    </rPh>
    <phoneticPr fontId="2"/>
  </si>
  <si>
    <t>小計</t>
    <phoneticPr fontId="2"/>
  </si>
  <si>
    <t xml:space="preserve"> チ＝コ＋ソ＋ス＋タ</t>
    <phoneticPr fontId="2"/>
  </si>
  <si>
    <t>（２）バリアフリー改修工事に係る補助金の額</t>
    <rPh sb="9" eb="11">
      <t>カイシュウ</t>
    </rPh>
    <rPh sb="11" eb="13">
      <t>コウジ</t>
    </rPh>
    <rPh sb="14" eb="15">
      <t>カカ</t>
    </rPh>
    <rPh sb="16" eb="18">
      <t>ホジョ</t>
    </rPh>
    <rPh sb="18" eb="19">
      <t>キン</t>
    </rPh>
    <rPh sb="20" eb="21">
      <t>ガク</t>
    </rPh>
    <phoneticPr fontId="2"/>
  </si>
  <si>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2"/>
  </si>
  <si>
    <t>バリアフリー改修工事</t>
    <rPh sb="6" eb="10">
      <t>カイシュウコウジ</t>
    </rPh>
    <phoneticPr fontId="2"/>
  </si>
  <si>
    <t>補助対象事業費内訳</t>
    <phoneticPr fontId="2"/>
  </si>
  <si>
    <t>項目
（部位別・機器別）</t>
    <rPh sb="0" eb="2">
      <t>コウモク</t>
    </rPh>
    <rPh sb="4" eb="7">
      <t>ブイベツ</t>
    </rPh>
    <rPh sb="8" eb="10">
      <t>キキ</t>
    </rPh>
    <rPh sb="10" eb="11">
      <t>ベツ</t>
    </rPh>
    <phoneticPr fontId="2"/>
  </si>
  <si>
    <t>数量</t>
    <rPh sb="0" eb="2">
      <t>スウリョウ</t>
    </rPh>
    <phoneticPr fontId="2"/>
  </si>
  <si>
    <t>単位</t>
    <rPh sb="0" eb="2">
      <t>タンイ</t>
    </rPh>
    <phoneticPr fontId="2"/>
  </si>
  <si>
    <t>１．躯体改修工事（工種別に記載）</t>
    <rPh sb="2" eb="4">
      <t>クタイ</t>
    </rPh>
    <rPh sb="4" eb="6">
      <t>カイシュウ</t>
    </rPh>
    <rPh sb="6" eb="8">
      <t>コウジ</t>
    </rPh>
    <rPh sb="9" eb="11">
      <t>コウシュ</t>
    </rPh>
    <rPh sb="11" eb="12">
      <t>ベツ</t>
    </rPh>
    <rPh sb="13" eb="15">
      <t>キサイ</t>
    </rPh>
    <phoneticPr fontId="2"/>
  </si>
  <si>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2"/>
  </si>
  <si>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2"/>
  </si>
  <si>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2"/>
  </si>
  <si>
    <t>※１</t>
    <phoneticPr fontId="2"/>
  </si>
  <si>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2"/>
  </si>
  <si>
    <t>本様式に沿って工事種別、施工部位の当該部分に□を■としてチェックをしてください。</t>
    <phoneticPr fontId="2"/>
  </si>
  <si>
    <t>また、併せて当該工事の工事箇所数およびその工事費を記入してください。</t>
    <rPh sb="3" eb="4">
      <t>アワ</t>
    </rPh>
    <phoneticPr fontId="2"/>
  </si>
  <si>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2"/>
  </si>
  <si>
    <t>※２</t>
    <phoneticPr fontId="2"/>
  </si>
  <si>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2"/>
  </si>
  <si>
    <t>施工部位</t>
    <rPh sb="0" eb="2">
      <t>セコウ</t>
    </rPh>
    <rPh sb="2" eb="4">
      <t>ブイ</t>
    </rPh>
    <phoneticPr fontId="2"/>
  </si>
  <si>
    <t>工事有</t>
    <rPh sb="0" eb="2">
      <t>コウジ</t>
    </rPh>
    <rPh sb="2" eb="3">
      <t>アリ</t>
    </rPh>
    <phoneticPr fontId="2"/>
  </si>
  <si>
    <t>工事
箇所数</t>
    <rPh sb="0" eb="2">
      <t>コウジ</t>
    </rPh>
    <rPh sb="3" eb="5">
      <t>カショ</t>
    </rPh>
    <rPh sb="5" eb="6">
      <t>スウ</t>
    </rPh>
    <phoneticPr fontId="2"/>
  </si>
  <si>
    <t>Ⅰ）出入口</t>
    <rPh sb="2" eb="5">
      <t>デイリグチ</t>
    </rPh>
    <phoneticPr fontId="2"/>
  </si>
  <si>
    <t>ヵ所</t>
    <rPh sb="1" eb="2">
      <t>ショ</t>
    </rPh>
    <phoneticPr fontId="2"/>
  </si>
  <si>
    <t>Ⅱ）廊下等</t>
    <rPh sb="2" eb="4">
      <t>ロウカ</t>
    </rPh>
    <rPh sb="4" eb="5">
      <t>トウ</t>
    </rPh>
    <phoneticPr fontId="2"/>
  </si>
  <si>
    <t>Ⅲ）階段</t>
    <rPh sb="2" eb="4">
      <t>カイダン</t>
    </rPh>
    <phoneticPr fontId="2"/>
  </si>
  <si>
    <t>Ⅳ）傾斜路（スロープ）</t>
    <rPh sb="2" eb="4">
      <t>ケイシャ</t>
    </rPh>
    <rPh sb="4" eb="5">
      <t>ロ</t>
    </rPh>
    <phoneticPr fontId="2"/>
  </si>
  <si>
    <t>Ⅴ）エレベーター（Ⅵ)に規定するものを除く。）及びその乗降ロビー</t>
    <rPh sb="12" eb="14">
      <t>キテイ</t>
    </rPh>
    <rPh sb="19" eb="20">
      <t>ノゾ</t>
    </rPh>
    <rPh sb="23" eb="24">
      <t>オヨ</t>
    </rPh>
    <rPh sb="27" eb="29">
      <t>ジョウコウ</t>
    </rPh>
    <phoneticPr fontId="2"/>
  </si>
  <si>
    <t>Ⅵ）特殊な構造又は使用形態のエレベーター</t>
    <rPh sb="2" eb="4">
      <t>トクシュ</t>
    </rPh>
    <rPh sb="5" eb="7">
      <t>コウゾウ</t>
    </rPh>
    <rPh sb="7" eb="8">
      <t>マタ</t>
    </rPh>
    <rPh sb="9" eb="11">
      <t>シヨウ</t>
    </rPh>
    <rPh sb="11" eb="13">
      <t>ケイタイ</t>
    </rPh>
    <phoneticPr fontId="2"/>
  </si>
  <si>
    <t>Ⅶ）特殊な構造又は使用形態のエスカレーター</t>
    <rPh sb="2" eb="4">
      <t>トクシュ</t>
    </rPh>
    <rPh sb="5" eb="7">
      <t>コウゾウ</t>
    </rPh>
    <rPh sb="7" eb="8">
      <t>マタ</t>
    </rPh>
    <rPh sb="9" eb="11">
      <t>シヨウ</t>
    </rPh>
    <rPh sb="11" eb="13">
      <t>ケイタイ</t>
    </rPh>
    <phoneticPr fontId="2"/>
  </si>
  <si>
    <t>車いす使用者用便房</t>
    <rPh sb="0" eb="1">
      <t>クルマ</t>
    </rPh>
    <rPh sb="3" eb="6">
      <t>シヨウシャ</t>
    </rPh>
    <rPh sb="6" eb="7">
      <t>ヨウ</t>
    </rPh>
    <rPh sb="7" eb="8">
      <t>ベン</t>
    </rPh>
    <rPh sb="8" eb="9">
      <t>ボウ</t>
    </rPh>
    <phoneticPr fontId="2"/>
  </si>
  <si>
    <t>Ⅷ）便所</t>
    <rPh sb="2" eb="4">
      <t>ベンジョ</t>
    </rPh>
    <phoneticPr fontId="2"/>
  </si>
  <si>
    <t>水洗器具を設けた便房</t>
    <rPh sb="0" eb="2">
      <t>スイセン</t>
    </rPh>
    <rPh sb="2" eb="4">
      <t>キグ</t>
    </rPh>
    <rPh sb="5" eb="6">
      <t>モウ</t>
    </rPh>
    <rPh sb="8" eb="9">
      <t>ベン</t>
    </rPh>
    <rPh sb="9" eb="10">
      <t>ボウ</t>
    </rPh>
    <phoneticPr fontId="2"/>
  </si>
  <si>
    <t>男子用小便器</t>
    <rPh sb="0" eb="3">
      <t>ダンシヨウ</t>
    </rPh>
    <rPh sb="3" eb="6">
      <t>ショウベンキ</t>
    </rPh>
    <phoneticPr fontId="2"/>
  </si>
  <si>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2"/>
  </si>
  <si>
    <t>ヵ所</t>
    <phoneticPr fontId="2"/>
  </si>
  <si>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2"/>
  </si>
  <si>
    <t>複数棟用</t>
    <rPh sb="0" eb="2">
      <t>フクスウ</t>
    </rPh>
    <rPh sb="2" eb="3">
      <t>トウ</t>
    </rPh>
    <rPh sb="3" eb="4">
      <t>ヨウ</t>
    </rPh>
    <phoneticPr fontId="2"/>
  </si>
  <si>
    <t>金額
(単位：千円）</t>
    <rPh sb="0" eb="2">
      <t>キンガク</t>
    </rPh>
    <phoneticPr fontId="2"/>
  </si>
  <si>
    <t>（１）省エネ改修における建設工事等</t>
    <rPh sb="12" eb="14">
      <t>ケンセツ</t>
    </rPh>
    <rPh sb="14" eb="16">
      <t>コウジ</t>
    </rPh>
    <rPh sb="16" eb="17">
      <t>トウ</t>
    </rPh>
    <phoneticPr fontId="2"/>
  </si>
  <si>
    <t xml:space="preserve"> 建物１：</t>
  </si>
  <si>
    <t xml:space="preserve"> 建物２：</t>
    <phoneticPr fontId="2"/>
  </si>
  <si>
    <t xml:space="preserve"> 建物３：</t>
  </si>
  <si>
    <t xml:space="preserve"> 全体</t>
    <rPh sb="1" eb="3">
      <t>ゼンタイ</t>
    </rPh>
    <phoneticPr fontId="2"/>
  </si>
  <si>
    <t xml:space="preserve"> Σｄ</t>
    <phoneticPr fontId="2"/>
  </si>
  <si>
    <t xml:space="preserve"> ③</t>
  </si>
  <si>
    <t xml:space="preserve"> Σ③</t>
    <phoneticPr fontId="2"/>
  </si>
  <si>
    <t xml:space="preserve"> ④</t>
    <phoneticPr fontId="2"/>
  </si>
  <si>
    <t xml:space="preserve"> Σ④</t>
    <phoneticPr fontId="2"/>
  </si>
  <si>
    <t>（１）省エネ改修における建設工事等</t>
    <phoneticPr fontId="2"/>
  </si>
  <si>
    <t xml:space="preserve"> 建物１：</t>
    <rPh sb="1" eb="3">
      <t>タテモノ</t>
    </rPh>
    <phoneticPr fontId="2"/>
  </si>
  <si>
    <t>工事費</t>
    <phoneticPr fontId="2"/>
  </si>
  <si>
    <t xml:space="preserve"> 建物２：</t>
    <rPh sb="1" eb="3">
      <t>タテモノ</t>
    </rPh>
    <phoneticPr fontId="2"/>
  </si>
  <si>
    <t xml:space="preserve"> イ＝ａ’＋ｃ</t>
  </si>
  <si>
    <t>全体</t>
    <rPh sb="0" eb="2">
      <t>ゼンタイ</t>
    </rPh>
    <phoneticPr fontId="2"/>
  </si>
  <si>
    <t xml:space="preserve"> Σイ</t>
    <phoneticPr fontId="2"/>
  </si>
  <si>
    <t>設備費</t>
    <rPh sb="0" eb="2">
      <t>セツビ</t>
    </rPh>
    <phoneticPr fontId="2"/>
  </si>
  <si>
    <t xml:space="preserve"> ウ＝ｂ</t>
  </si>
  <si>
    <t xml:space="preserve"> Σウ</t>
    <phoneticPr fontId="2"/>
  </si>
  <si>
    <t xml:space="preserve"> オ</t>
    <phoneticPr fontId="2"/>
  </si>
  <si>
    <t xml:space="preserve"> オ</t>
  </si>
  <si>
    <t xml:space="preserve"> Σオ</t>
    <phoneticPr fontId="2"/>
  </si>
  <si>
    <t>工事費</t>
  </si>
  <si>
    <t xml:space="preserve"> カ</t>
    <phoneticPr fontId="2"/>
  </si>
  <si>
    <t xml:space="preserve"> カ</t>
  </si>
  <si>
    <t xml:space="preserve"> Σカ</t>
    <phoneticPr fontId="2"/>
  </si>
  <si>
    <t xml:space="preserve"> キ</t>
    <phoneticPr fontId="2"/>
  </si>
  <si>
    <t xml:space="preserve"> キ</t>
  </si>
  <si>
    <t xml:space="preserve"> Σキ</t>
    <phoneticPr fontId="2"/>
  </si>
  <si>
    <t>参考様式２－１(集計表)</t>
    <rPh sb="0" eb="2">
      <t>サンコウ</t>
    </rPh>
    <rPh sb="8" eb="10">
      <t>シュウケイ</t>
    </rPh>
    <rPh sb="10" eb="11">
      <t>ヒョウ</t>
    </rPh>
    <phoneticPr fontId="2"/>
  </si>
  <si>
    <t>（１）省エネ改修における建設工事等及びエネルギー使用量の計測等に係る補助額</t>
    <phoneticPr fontId="2"/>
  </si>
  <si>
    <t>建物１：</t>
    <rPh sb="0" eb="2">
      <t>タテモノ</t>
    </rPh>
    <phoneticPr fontId="2"/>
  </si>
  <si>
    <t>建物２：</t>
    <rPh sb="0" eb="2">
      <t>タテモノ</t>
    </rPh>
    <phoneticPr fontId="2"/>
  </si>
  <si>
    <t>建物３：</t>
    <rPh sb="0" eb="2">
      <t>タテモノ</t>
    </rPh>
    <phoneticPr fontId="2"/>
  </si>
  <si>
    <t>※建物ごとに作成してください。</t>
    <rPh sb="1" eb="3">
      <t>タテモノ</t>
    </rPh>
    <rPh sb="6" eb="8">
      <t>サクセイ</t>
    </rPh>
    <phoneticPr fontId="2"/>
  </si>
  <si>
    <t xml:space="preserve"> 建物３：</t>
    <phoneticPr fontId="2"/>
  </si>
  <si>
    <t>（３）省エネルギー性能の表示</t>
    <phoneticPr fontId="2"/>
  </si>
  <si>
    <t xml:space="preserve"> ９．</t>
  </si>
  <si>
    <t xml:space="preserve"> Σ９．</t>
    <phoneticPr fontId="2"/>
  </si>
  <si>
    <t xml:space="preserve"> ア＝Σｄ＋Σ③＋Σ④＋Σ９．</t>
    <phoneticPr fontId="2"/>
  </si>
  <si>
    <t xml:space="preserve"> エ＝ｄ’＝Σイ＋Σウ</t>
  </si>
  <si>
    <t>建物１：</t>
    <phoneticPr fontId="2"/>
  </si>
  <si>
    <t>建物２：</t>
    <phoneticPr fontId="2"/>
  </si>
  <si>
    <t>建物３：</t>
    <phoneticPr fontId="2"/>
  </si>
  <si>
    <t>（３）省エネルギー性能の表示</t>
    <phoneticPr fontId="2"/>
  </si>
  <si>
    <t xml:space="preserve"> Σク</t>
    <phoneticPr fontId="2"/>
  </si>
  <si>
    <t>（２）省エネルギー性能の表示に係る補助額</t>
    <rPh sb="3" eb="4">
      <t>ショウ</t>
    </rPh>
    <rPh sb="9" eb="11">
      <t>セイノウ</t>
    </rPh>
    <rPh sb="12" eb="14">
      <t>ヒョウジ</t>
    </rPh>
    <rPh sb="15" eb="16">
      <t>カカ</t>
    </rPh>
    <rPh sb="17" eb="19">
      <t>ホジョ</t>
    </rPh>
    <rPh sb="19" eb="20">
      <t>ガク</t>
    </rPh>
    <phoneticPr fontId="2"/>
  </si>
  <si>
    <t>（３）バリアフリー改修工事</t>
    <phoneticPr fontId="2"/>
  </si>
  <si>
    <t>※建物ごとに作成してください。</t>
    <phoneticPr fontId="2"/>
  </si>
  <si>
    <t>○棟目／計○棟</t>
    <phoneticPr fontId="2"/>
  </si>
  <si>
    <t xml:space="preserve"> カ＝オ×②／③</t>
    <phoneticPr fontId="2"/>
  </si>
  <si>
    <t>補助対象事業費内訳</t>
    <rPh sb="0" eb="2">
      <t>ホジョ</t>
    </rPh>
    <rPh sb="2" eb="4">
      <t>タイショウ</t>
    </rPh>
    <rPh sb="4" eb="7">
      <t>ジギョウヒ</t>
    </rPh>
    <rPh sb="7" eb="9">
      <t>ウチワケ</t>
    </rPh>
    <phoneticPr fontId="2"/>
  </si>
  <si>
    <t>金額
（単位：千円）</t>
    <rPh sb="0" eb="2">
      <t>キンガク</t>
    </rPh>
    <phoneticPr fontId="2"/>
  </si>
  <si>
    <t>補 助 金 精 算 調 書</t>
  </si>
  <si>
    <t>区　　分</t>
    <phoneticPr fontId="2"/>
  </si>
  <si>
    <t>金　　額</t>
  </si>
  <si>
    <t>備　　考</t>
  </si>
  <si>
    <t>交付決定の内容</t>
  </si>
  <si>
    <t>補助事業に要する経費</t>
    <phoneticPr fontId="2"/>
  </si>
  <si>
    <t>補助金額</t>
    <phoneticPr fontId="2"/>
  </si>
  <si>
    <t>補助金換算額</t>
  </si>
  <si>
    <t>精算対象支払額</t>
    <phoneticPr fontId="2"/>
  </si>
  <si>
    <t>精算補助金額</t>
    <phoneticPr fontId="2"/>
  </si>
  <si>
    <t>補助金不用額</t>
    <phoneticPr fontId="2"/>
  </si>
  <si>
    <t>5=2-4</t>
    <phoneticPr fontId="2"/>
  </si>
  <si>
    <t>補助金受入済額</t>
    <rPh sb="0" eb="3">
      <t>ホジョキン</t>
    </rPh>
    <rPh sb="3" eb="5">
      <t>ウケイ</t>
    </rPh>
    <rPh sb="5" eb="6">
      <t>スミ</t>
    </rPh>
    <rPh sb="6" eb="7">
      <t>ガク</t>
    </rPh>
    <phoneticPr fontId="2"/>
  </si>
  <si>
    <t>差引受入未済額または超過額</t>
    <phoneticPr fontId="2"/>
  </si>
  <si>
    <t>7=6-4</t>
    <phoneticPr fontId="2"/>
  </si>
  <si>
    <t>※　精算補助金額は他の補助金の受け入れ未済額とすること。</t>
    <rPh sb="9" eb="10">
      <t>タ</t>
    </rPh>
    <rPh sb="11" eb="14">
      <t>ホジョキン</t>
    </rPh>
    <phoneticPr fontId="2"/>
  </si>
  <si>
    <t>※　添付する他の様式と金額が整合していること。</t>
  </si>
  <si>
    <t>（記載上の注意）</t>
  </si>
  <si>
    <t>別紙３</t>
    <phoneticPr fontId="2"/>
  </si>
  <si>
    <t>※1　</t>
    <phoneticPr fontId="2"/>
  </si>
  <si>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2"/>
  </si>
  <si>
    <t>注１．交付申請(又は交付変更承認申請）に基づく交付決定額を上段（　）内に記載すること。</t>
  </si>
  <si>
    <t>注２．事業量の減少による減額があった場合はその変更内容および額の積算内訳を添付すること。</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</si>
  <si>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</si>
  <si>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</si>
  <si>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2"/>
  </si>
  <si>
    <t>注４．交付申請（または交付変更承認申請）に基づく交付決定額を上段（　）内に記載すること。</t>
    <phoneticPr fontId="2"/>
  </si>
  <si>
    <t>注５．領収書は提示を求めた際に提出できるよう、申請者にて保管すること。</t>
    <phoneticPr fontId="2"/>
  </si>
  <si>
    <t>（１）交付申請時からの省エネ改修工事における設計変更の有無</t>
    <phoneticPr fontId="2"/>
  </si>
  <si>
    <t xml:space="preserve"> （３）交付申請時からのバリアフリー改修工事における設計変更の有無</t>
    <phoneticPr fontId="2"/>
  </si>
  <si>
    <t>上記（３）で「有」を選択した場合、次の内容を記載すること。</t>
  </si>
  <si>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</si>
  <si>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</si>
  <si>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</si>
  <si>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</si>
  <si>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</si>
  <si>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</si>
  <si>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</si>
  <si>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</si>
  <si>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</si>
  <si>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</si>
  <si>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</si>
  <si>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</si>
  <si>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</si>
  <si>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</si>
  <si>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</si>
  <si>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１．省エネ改修工事費</t>
    <rPh sb="2" eb="3">
      <t>ショウ</t>
    </rPh>
    <rPh sb="5" eb="7">
      <t>カイシュウ</t>
    </rPh>
    <rPh sb="7" eb="9">
      <t>コウジ</t>
    </rPh>
    <rPh sb="9" eb="10">
      <t>ヒ</t>
    </rPh>
    <phoneticPr fontId="2"/>
  </si>
  <si>
    <t>（単位：円）</t>
    <rPh sb="1" eb="3">
      <t>タンイ</t>
    </rPh>
    <rPh sb="4" eb="5">
      <t>エン</t>
    </rPh>
    <phoneticPr fontId="2"/>
  </si>
  <si>
    <t>No.</t>
    <phoneticPr fontId="2"/>
  </si>
  <si>
    <t>見積書頁</t>
    <rPh sb="0" eb="3">
      <t>ミツモリショ</t>
    </rPh>
    <rPh sb="3" eb="4">
      <t>ページ</t>
    </rPh>
    <phoneticPr fontId="2"/>
  </si>
  <si>
    <t>交付申請時</t>
    <rPh sb="0" eb="2">
      <t>コウフ</t>
    </rPh>
    <rPh sb="2" eb="4">
      <t>シンセイ</t>
    </rPh>
    <rPh sb="4" eb="5">
      <t>ジ</t>
    </rPh>
    <phoneticPr fontId="2"/>
  </si>
  <si>
    <t>実績報告時</t>
    <rPh sb="0" eb="2">
      <t>ジッセキ</t>
    </rPh>
    <rPh sb="2" eb="4">
      <t>ホウコク</t>
    </rPh>
    <rPh sb="4" eb="5">
      <t>ジ</t>
    </rPh>
    <phoneticPr fontId="2"/>
  </si>
  <si>
    <t>増減額</t>
    <rPh sb="0" eb="3">
      <t>ゾウゲンガク</t>
    </rPh>
    <phoneticPr fontId="2"/>
  </si>
  <si>
    <t>項目名称</t>
    <phoneticPr fontId="2"/>
  </si>
  <si>
    <t>単価</t>
    <rPh sb="0" eb="2">
      <t>タンカ</t>
    </rPh>
    <phoneticPr fontId="2"/>
  </si>
  <si>
    <t>金額</t>
    <rPh sb="0" eb="2">
      <t>キンガク</t>
    </rPh>
    <phoneticPr fontId="2"/>
  </si>
  <si>
    <t>２．エネルギー使用量の計測等に係る事業費</t>
    <phoneticPr fontId="2"/>
  </si>
  <si>
    <t>３．省エネルギー性能の表示に係る事業費</t>
    <phoneticPr fontId="2"/>
  </si>
  <si>
    <t>４．バリアフリー改修に係る工事費</t>
    <phoneticPr fontId="2"/>
  </si>
  <si>
    <t>別記様式第12</t>
    <phoneticPr fontId="2"/>
  </si>
  <si>
    <t>請　　求　　書</t>
    <phoneticPr fontId="2"/>
  </si>
  <si>
    <t>請求額　　金</t>
    <phoneticPr fontId="2"/>
  </si>
  <si>
    <t>円</t>
    <phoneticPr fontId="2"/>
  </si>
  <si>
    <t>請求者　住所　</t>
    <phoneticPr fontId="2"/>
  </si>
  <si>
    <t>氏名又は名称　</t>
    <phoneticPr fontId="2"/>
  </si>
  <si>
    <t>代表者の職名・氏名　</t>
    <phoneticPr fontId="2"/>
  </si>
  <si>
    <t>＜ 振 込 先 ＞</t>
    <phoneticPr fontId="2"/>
  </si>
  <si>
    <t>振込先</t>
    <phoneticPr fontId="2"/>
  </si>
  <si>
    <t>支店名</t>
    <phoneticPr fontId="2"/>
  </si>
  <si>
    <t>銀行コード</t>
    <phoneticPr fontId="2"/>
  </si>
  <si>
    <t>預金種別</t>
    <phoneticPr fontId="2"/>
  </si>
  <si>
    <t>口座番号(右詰)</t>
    <phoneticPr fontId="2"/>
  </si>
  <si>
    <t>［実績報告書］</t>
    <phoneticPr fontId="2"/>
  </si>
  <si>
    <t>原本写し</t>
    <rPh sb="0" eb="2">
      <t>ゲンポン</t>
    </rPh>
    <rPh sb="2" eb="3">
      <t>ウツ</t>
    </rPh>
    <phoneticPr fontId="2"/>
  </si>
  <si>
    <t>交付決定通知書</t>
    <rPh sb="0" eb="2">
      <t>コウフ</t>
    </rPh>
    <rPh sb="2" eb="4">
      <t>ケッテイ</t>
    </rPh>
    <rPh sb="4" eb="7">
      <t>ツウチショ</t>
    </rPh>
    <phoneticPr fontId="2"/>
  </si>
  <si>
    <t>補助金精算調書</t>
    <rPh sb="0" eb="3">
      <t>ホジョキン</t>
    </rPh>
    <rPh sb="3" eb="5">
      <t>セイサン</t>
    </rPh>
    <rPh sb="5" eb="7">
      <t>チョウショ</t>
    </rPh>
    <phoneticPr fontId="2"/>
  </si>
  <si>
    <t>科目別決算内訳</t>
    <rPh sb="0" eb="2">
      <t>カモク</t>
    </rPh>
    <rPh sb="2" eb="3">
      <t>ベツ</t>
    </rPh>
    <rPh sb="3" eb="5">
      <t>ケッサン</t>
    </rPh>
    <rPh sb="5" eb="7">
      <t>ウチワケ</t>
    </rPh>
    <phoneticPr fontId="2"/>
  </si>
  <si>
    <t>科目別決算内訳の明細</t>
    <rPh sb="8" eb="10">
      <t>メイサイ</t>
    </rPh>
    <phoneticPr fontId="2"/>
  </si>
  <si>
    <t>別紙４</t>
    <phoneticPr fontId="2"/>
  </si>
  <si>
    <t>附帯事務費明細書</t>
    <rPh sb="0" eb="2">
      <t>フタイ</t>
    </rPh>
    <rPh sb="2" eb="5">
      <t>ジムヒ</t>
    </rPh>
    <rPh sb="5" eb="7">
      <t>メイサイ</t>
    </rPh>
    <rPh sb="7" eb="8">
      <t>ショ</t>
    </rPh>
    <phoneticPr fontId="2"/>
  </si>
  <si>
    <t>任意様式１０</t>
    <phoneticPr fontId="2"/>
  </si>
  <si>
    <t>改修工事の内容（仕様・数量）を確認できるもの</t>
    <rPh sb="0" eb="2">
      <t>カイシュウ</t>
    </rPh>
    <rPh sb="2" eb="4">
      <t>コウジ</t>
    </rPh>
    <rPh sb="5" eb="7">
      <t>ナイヨウ</t>
    </rPh>
    <rPh sb="8" eb="10">
      <t>シヨウ</t>
    </rPh>
    <rPh sb="11" eb="13">
      <t>スウリョウ</t>
    </rPh>
    <rPh sb="15" eb="17">
      <t>カクニン</t>
    </rPh>
    <phoneticPr fontId="2"/>
  </si>
  <si>
    <t>任意様式１３</t>
    <phoneticPr fontId="2"/>
  </si>
  <si>
    <t>任意様式１４</t>
    <phoneticPr fontId="2"/>
  </si>
  <si>
    <t>設計変更がある場合の設計図面</t>
    <rPh sb="0" eb="2">
      <t>セッケイ</t>
    </rPh>
    <rPh sb="2" eb="4">
      <t>ヘンコウ</t>
    </rPh>
    <rPh sb="7" eb="9">
      <t>バアイ</t>
    </rPh>
    <rPh sb="10" eb="12">
      <t>セッケイ</t>
    </rPh>
    <rPh sb="12" eb="14">
      <t>ズメン</t>
    </rPh>
    <phoneticPr fontId="2"/>
  </si>
  <si>
    <t>設計図には工事完了・設計変更部分を明示すること。</t>
    <phoneticPr fontId="2"/>
  </si>
  <si>
    <t>任意様式１５</t>
    <phoneticPr fontId="2"/>
  </si>
  <si>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2"/>
  </si>
  <si>
    <t>・平面図には写真を撮った方向を矢印及び番号で図示。
・補助対象工事が適切に実施されたことが確認できる写真を提出。改修前、改修中、改修後の写真を現場ボードを入れて撮影。</t>
    <phoneticPr fontId="2"/>
  </si>
  <si>
    <t xml:space="preserve">その他協議会が確認に必要と判断するもの　　　　　　　 　　　 </t>
    <rPh sb="3" eb="6">
      <t>キョウギカイ</t>
    </rPh>
    <rPh sb="7" eb="9">
      <t>カクニン</t>
    </rPh>
    <rPh sb="10" eb="12">
      <t>ヒツヨウ</t>
    </rPh>
    <rPh sb="13" eb="15">
      <t>ハンダン</t>
    </rPh>
    <phoneticPr fontId="2"/>
  </si>
  <si>
    <t>[補助金の支払い]</t>
    <rPh sb="1" eb="4">
      <t>ホジョキン</t>
    </rPh>
    <rPh sb="5" eb="7">
      <t>シハラ</t>
    </rPh>
    <phoneticPr fontId="2"/>
  </si>
  <si>
    <t>請求書</t>
    <phoneticPr fontId="2"/>
  </si>
  <si>
    <t>令和　年　月　日</t>
    <rPh sb="0" eb="2">
      <t>レイワ</t>
    </rPh>
    <rPh sb="3" eb="4">
      <t>ネン</t>
    </rPh>
    <rPh sb="5" eb="6">
      <t>ツキ</t>
    </rPh>
    <rPh sb="7" eb="8">
      <t>ヒ</t>
    </rPh>
    <phoneticPr fontId="2"/>
  </si>
  <si>
    <t>令和　年　月　日</t>
    <rPh sb="0" eb="2">
      <t>レイワ</t>
    </rPh>
    <rPh sb="3" eb="4">
      <t>ネン</t>
    </rPh>
    <rPh sb="5" eb="6">
      <t>ツキ</t>
    </rPh>
    <rPh sb="7" eb="8">
      <t>ヒ</t>
    </rPh>
    <phoneticPr fontId="2"/>
  </si>
  <si>
    <t>令和　年　月　日</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</si>
  <si>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2"/>
  </si>
  <si>
    <t>任意様式１１</t>
  </si>
  <si>
    <t>任意様式１２</t>
  </si>
  <si>
    <t>任意様式１６</t>
  </si>
  <si>
    <t>（任意様式１６）</t>
    <phoneticPr fontId="2"/>
  </si>
  <si>
    <t>任意様式１１</t>
    <rPh sb="0" eb="2">
      <t>ニンイ</t>
    </rPh>
    <rPh sb="2" eb="4">
      <t>ヨウシキ</t>
    </rPh>
    <phoneticPr fontId="2"/>
  </si>
  <si>
    <t>　よくご確認のうえ、不備のないようご入力ください。</t>
    <rPh sb="10" eb="12">
      <t>フビ</t>
    </rPh>
    <rPh sb="18" eb="20">
      <t>ニュウリョク</t>
    </rPh>
    <phoneticPr fontId="2"/>
  </si>
  <si>
    <t>　当該申請に係る建築物等の設計内容と、提案申請書に記載されている建築物の設計内容との適合状況は、次のとおりであることを証明します。</t>
    <phoneticPr fontId="2"/>
  </si>
  <si>
    <t>令和　年　月　日</t>
    <rPh sb="0" eb="2">
      <t>レイワ</t>
    </rPh>
    <phoneticPr fontId="2"/>
  </si>
  <si>
    <t>※２　「勾配が1/20以下の傾斜部分の上端に近接する場合」「高さ16cm以下で勾配1/12以下の傾斜部分上端に接する場合」「自動車車庫に</t>
    <phoneticPr fontId="2"/>
  </si>
  <si>
    <t>　　　設ける場合」を除く。</t>
    <phoneticPr fontId="2"/>
  </si>
  <si>
    <t>※４　「勾配が1/20以下の傾斜部分の上端に近接する場合」「高さ16cm以下で勾配1/12以下の傾斜部分の上端に接する場合」「自動車車庫</t>
    <phoneticPr fontId="2"/>
  </si>
  <si>
    <t>　　　に設ける場合」「傾斜部分と連続して手すりを設ける場合」を除く。</t>
    <phoneticPr fontId="2"/>
  </si>
  <si>
    <t>改修前エネルギー消費割合は、参考様式１－３の別添資料「記入上の留意点②」を参照の上、記載してください。</t>
    <phoneticPr fontId="2"/>
  </si>
  <si>
    <t>注8）</t>
    <rPh sb="0" eb="1">
      <t>チュウ</t>
    </rPh>
    <phoneticPr fontId="2"/>
  </si>
  <si>
    <t>設備別の改修割合は、補助対象外設備も含めて全設備を分母として計算してください。その計算根拠を参考様式１－４に必ず記載してください。</t>
    <phoneticPr fontId="2"/>
  </si>
  <si>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2"/>
  </si>
  <si>
    <t>別紙１</t>
    <phoneticPr fontId="2"/>
  </si>
  <si>
    <t>別紙２</t>
    <phoneticPr fontId="2"/>
  </si>
  <si>
    <t>建　築　主
(建物所有者)</t>
    <rPh sb="7" eb="9">
      <t>タテモノ</t>
    </rPh>
    <rPh sb="9" eb="12">
      <t>ショユウシャ</t>
    </rPh>
    <phoneticPr fontId="2"/>
  </si>
  <si>
    <t>　建築主
　(建物所有者)</t>
    <rPh sb="1" eb="3">
      <t>ケンチク</t>
    </rPh>
    <rPh sb="3" eb="4">
      <t>ヌシ</t>
    </rPh>
    <rPh sb="7" eb="9">
      <t>タテモノ</t>
    </rPh>
    <rPh sb="9" eb="11">
      <t>ショユウ</t>
    </rPh>
    <rPh sb="11" eb="12">
      <t>シャ</t>
    </rPh>
    <phoneticPr fontId="2"/>
  </si>
  <si>
    <r>
      <t>建物全体のエネルギー消費量に対する改修割合 合計（％） (小数点第１位まで記載)</t>
    </r>
    <r>
      <rPr>
        <vertAlign val="superscript"/>
        <sz val="9"/>
        <rFont val="ＭＳ Ｐゴシック"/>
        <family val="3"/>
        <charset val="128"/>
      </rPr>
      <t>＊</t>
    </r>
    <phoneticPr fontId="2"/>
  </si>
  <si>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2"/>
  </si>
  <si>
    <t>年間使用量（単位）
(①)</t>
    <rPh sb="0" eb="2">
      <t>ネンカン</t>
    </rPh>
    <rPh sb="2" eb="5">
      <t>シヨウリョウ</t>
    </rPh>
    <phoneticPr fontId="2"/>
  </si>
  <si>
    <t>一次エネルギー換算値
（単位）　(②)</t>
    <rPh sb="0" eb="2">
      <t>イチジ</t>
    </rPh>
    <rPh sb="7" eb="9">
      <t>カンサン</t>
    </rPh>
    <rPh sb="9" eb="10">
      <t>チ</t>
    </rPh>
    <phoneticPr fontId="2"/>
  </si>
  <si>
    <t>一次エネルギー消費量
(①×②)</t>
    <rPh sb="0" eb="2">
      <t>イチジ</t>
    </rPh>
    <rPh sb="7" eb="10">
      <t>ショウヒリョウ</t>
    </rPh>
    <phoneticPr fontId="2"/>
  </si>
  <si>
    <t>※1　建物ごとに１枚の計算シートを作成してください。</t>
    <phoneticPr fontId="2"/>
  </si>
  <si>
    <t>※2　複数棟を提案する場合、全提案のうち何棟目の計算シートかを上記に明記してください。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</si>
  <si>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</si>
  <si>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2"/>
  </si>
  <si>
    <t xml:space="preserve">※1　建物ごとに１枚の計算シートを作成してください。 </t>
    <phoneticPr fontId="2"/>
  </si>
  <si>
    <t>※3　簡易計算にあたっては、次ページ別添資料の「記入上の留意点」をよく読んで、数値等を記入してください。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</si>
  <si>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</si>
  <si>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t>（GJ/㎥）</t>
    <phoneticPr fontId="2"/>
  </si>
  <si>
    <t>見なし
省エネ率
(％) (①)</t>
    <rPh sb="0" eb="1">
      <t>ミ</t>
    </rPh>
    <rPh sb="4" eb="5">
      <t>ショウ</t>
    </rPh>
    <rPh sb="7" eb="8">
      <t>リツ</t>
    </rPh>
    <phoneticPr fontId="2"/>
  </si>
  <si>
    <t>項目別の
改修割合
(％) (②)</t>
    <rPh sb="0" eb="2">
      <t>コウモク</t>
    </rPh>
    <rPh sb="2" eb="3">
      <t>ベツ</t>
    </rPh>
    <rPh sb="5" eb="7">
      <t>カイシュウ</t>
    </rPh>
    <rPh sb="7" eb="9">
      <t>ワリアイ</t>
    </rPh>
    <phoneticPr fontId="2"/>
  </si>
  <si>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2"/>
  </si>
  <si>
    <t>分類別
省エネ率
(％) (②)</t>
    <rPh sb="0" eb="2">
      <t>ブンルイ</t>
    </rPh>
    <rPh sb="2" eb="3">
      <t>ベツ</t>
    </rPh>
    <rPh sb="4" eb="5">
      <t>ショウ</t>
    </rPh>
    <rPh sb="7" eb="8">
      <t>リツ</t>
    </rPh>
    <phoneticPr fontId="2"/>
  </si>
  <si>
    <t>設備別の
改修割合
(％) (③)</t>
    <rPh sb="0" eb="2">
      <t>セツビ</t>
    </rPh>
    <rPh sb="2" eb="3">
      <t>ベツ</t>
    </rPh>
    <rPh sb="5" eb="7">
      <t>カイシュウ</t>
    </rPh>
    <rPh sb="7" eb="9">
      <t>ワリアイ</t>
    </rPh>
    <phoneticPr fontId="2"/>
  </si>
  <si>
    <t>増減額内訳書</t>
    <rPh sb="0" eb="1">
      <t>ゾウ</t>
    </rPh>
    <rPh sb="1" eb="3">
      <t>ゲンガク</t>
    </rPh>
    <rPh sb="3" eb="6">
      <t>ウチワケショ</t>
    </rPh>
    <phoneticPr fontId="2"/>
  </si>
  <si>
    <t>参考様式１－３の別添資料「別表１ 建物用途区分」を参考に主要な用途をいずれか一つ■で選択してください。</t>
    <phoneticPr fontId="2"/>
  </si>
  <si>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2"/>
  </si>
  <si>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2"/>
  </si>
  <si>
    <t>交付時</t>
    <rPh sb="0" eb="2">
      <t>コウフ</t>
    </rPh>
    <rPh sb="2" eb="3">
      <t>ジ</t>
    </rPh>
    <phoneticPr fontId="2"/>
  </si>
  <si>
    <t>無</t>
  </si>
  <si>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2"/>
  </si>
  <si>
    <t>注６．附帯事務費は本補助金事務にかかった費用と判断できるものとし、実費を超える額での申請は不可</t>
    <phoneticPr fontId="2"/>
  </si>
  <si>
    <t>　　　とする。</t>
    <phoneticPr fontId="2"/>
  </si>
  <si>
    <t>（補助対象事業部分の納品時の納品書または出荷証明書）</t>
    <phoneticPr fontId="2"/>
  </si>
  <si>
    <t>（補助対象事業部分の支払済領収書および送金伝票等の写し）</t>
    <rPh sb="19" eb="21">
      <t>ソウキン</t>
    </rPh>
    <rPh sb="21" eb="23">
      <t>デンピョウ</t>
    </rPh>
    <rPh sb="23" eb="24">
      <t>トウ</t>
    </rPh>
    <phoneticPr fontId="2"/>
  </si>
  <si>
    <t>【建築士は内容について責任を持つものとし、その旨を証明する本書類を提出すること。不正があった場合は、建築士法に基づき処分を行う場合があることに留意すること。】</t>
    <phoneticPr fontId="2"/>
  </si>
  <si>
    <t>　部署名</t>
    <rPh sb="1" eb="3">
      <t>ブショ</t>
    </rPh>
    <rPh sb="3" eb="4">
      <t>メイ</t>
    </rPh>
    <phoneticPr fontId="2"/>
  </si>
  <si>
    <t>建物全体の省エネ率（％）</t>
    <rPh sb="0" eb="2">
      <t>タテモノ</t>
    </rPh>
    <rPh sb="2" eb="4">
      <t>ゼンタイ</t>
    </rPh>
    <rPh sb="5" eb="6">
      <t>ショウ</t>
    </rPh>
    <rPh sb="8" eb="9">
      <t>リツ</t>
    </rPh>
    <phoneticPr fontId="2"/>
  </si>
  <si>
    <t>躯体(外皮)の改修面積割合（％）</t>
    <rPh sb="0" eb="2">
      <t>クタイ</t>
    </rPh>
    <rPh sb="3" eb="5">
      <t>ガイヒ</t>
    </rPh>
    <rPh sb="7" eb="9">
      <t>カイシュウ</t>
    </rPh>
    <rPh sb="9" eb="11">
      <t>メンセキ</t>
    </rPh>
    <rPh sb="11" eb="13">
      <t>ワリアイ</t>
    </rPh>
    <phoneticPr fontId="2"/>
  </si>
  <si>
    <t>採択時</t>
    <rPh sb="0" eb="2">
      <t>サイタク</t>
    </rPh>
    <rPh sb="2" eb="3">
      <t>ジ</t>
    </rPh>
    <phoneticPr fontId="2"/>
  </si>
  <si>
    <t>適合性の評価は、どちらか該当する方を選択すること。</t>
    <phoneticPr fontId="2"/>
  </si>
  <si>
    <r>
      <t>一覧表を添付すること（注３参照</t>
    </r>
    <r>
      <rPr>
        <sz val="12"/>
        <color indexed="8"/>
        <rFont val="ＭＳ 明朝"/>
        <family val="1"/>
        <charset val="128"/>
      </rPr>
      <t xml:space="preserve">）
</t>
    </r>
    <phoneticPr fontId="2"/>
  </si>
  <si>
    <t>建設事業者　</t>
    <rPh sb="0" eb="2">
      <t>ケンセツ</t>
    </rPh>
    <rPh sb="2" eb="4">
      <t>ジギョウ</t>
    </rPh>
    <rPh sb="4" eb="5">
      <t>シャ</t>
    </rPh>
    <phoneticPr fontId="2"/>
  </si>
  <si>
    <t>令和</t>
    <rPh sb="0" eb="2">
      <t>レイワ</t>
    </rPh>
    <phoneticPr fontId="2"/>
  </si>
  <si>
    <t>改修前ｴﾈﾙｷﾞｰ消費割合
(％) (①)</t>
    <rPh sb="0" eb="2">
      <t>カイシュウ</t>
    </rPh>
    <rPh sb="2" eb="3">
      <t>マエ</t>
    </rPh>
    <rPh sb="9" eb="11">
      <t>ショウヒ</t>
    </rPh>
    <rPh sb="11" eb="13">
      <t>ワリアイ</t>
    </rPh>
    <phoneticPr fontId="2"/>
  </si>
  <si>
    <t>参考様式１－６</t>
    <rPh sb="0" eb="2">
      <t>サンコウ</t>
    </rPh>
    <rPh sb="2" eb="4">
      <t>ヨウシキ</t>
    </rPh>
    <phoneticPr fontId="2"/>
  </si>
  <si>
    <t>省エネ効果等の計算根拠</t>
    <rPh sb="0" eb="1">
      <t>ショウ</t>
    </rPh>
    <rPh sb="3" eb="5">
      <t>コウカ</t>
    </rPh>
    <rPh sb="5" eb="6">
      <t>ナド</t>
    </rPh>
    <rPh sb="7" eb="9">
      <t>ケイサン</t>
    </rPh>
    <rPh sb="9" eb="11">
      <t>コンキョ</t>
    </rPh>
    <phoneticPr fontId="2"/>
  </si>
  <si>
    <t>＜設備別の改修割合の計算根拠＞</t>
    <rPh sb="1" eb="3">
      <t>セツビ</t>
    </rPh>
    <rPh sb="3" eb="4">
      <t>ベツ</t>
    </rPh>
    <rPh sb="5" eb="7">
      <t>カイシュウ</t>
    </rPh>
    <rPh sb="7" eb="9">
      <t>ワリアイ</t>
    </rPh>
    <rPh sb="10" eb="12">
      <t>ケイサン</t>
    </rPh>
    <rPh sb="12" eb="14">
      <t>コンキョ</t>
    </rPh>
    <phoneticPr fontId="2"/>
  </si>
  <si>
    <t>＜省エネ効果の計算根拠＞</t>
    <rPh sb="1" eb="2">
      <t>ショウ</t>
    </rPh>
    <rPh sb="4" eb="6">
      <t>コウカ</t>
    </rPh>
    <rPh sb="7" eb="9">
      <t>ケイサン</t>
    </rPh>
    <rPh sb="9" eb="11">
      <t>コンキョ</t>
    </rPh>
    <phoneticPr fontId="2"/>
  </si>
  <si>
    <t>参考様式１－４</t>
    <rPh sb="0" eb="2">
      <t>サンコウ</t>
    </rPh>
    <rPh sb="2" eb="4">
      <t>ヨウシキ</t>
    </rPh>
    <phoneticPr fontId="2"/>
  </si>
  <si>
    <t>フリガナ</t>
    <phoneticPr fontId="2"/>
  </si>
  <si>
    <t>Ｅ-ｍａｉｌ</t>
  </si>
  <si>
    <t>該当する項目すべてにチェックがされている亊を確認してください。</t>
    <rPh sb="0" eb="2">
      <t>ガイトウ</t>
    </rPh>
    <rPh sb="4" eb="6">
      <t>コウモク</t>
    </rPh>
    <rPh sb="20" eb="21">
      <t>コト</t>
    </rPh>
    <rPh sb="22" eb="24">
      <t>カクニン</t>
    </rPh>
    <phoneticPr fontId="2"/>
  </si>
  <si>
    <t>（参考様式１－１～１－６）</t>
    <phoneticPr fontId="2"/>
  </si>
  <si>
    <t>ＢＥＬＳ等第三者機関の省エネルギー性能に関する評価結果及び引受承諾書</t>
    <rPh sb="27" eb="28">
      <t>オヨ</t>
    </rPh>
    <rPh sb="29" eb="31">
      <t>ヒキウケ</t>
    </rPh>
    <rPh sb="31" eb="34">
      <t>ショウダクショ</t>
    </rPh>
    <phoneticPr fontId="2"/>
  </si>
  <si>
    <t>減額内訳書</t>
    <phoneticPr fontId="2"/>
  </si>
  <si>
    <t>減額内訳書（事業量の増減による増減額があった場合はその変更内容および額）</t>
    <rPh sb="8" eb="9">
      <t>リョウ</t>
    </rPh>
    <rPh sb="10" eb="11">
      <t>ゾウ</t>
    </rPh>
    <rPh sb="15" eb="16">
      <t>ゾウ</t>
    </rPh>
    <phoneticPr fontId="2"/>
  </si>
  <si>
    <t>V：燃料別一次エネルギー換算値は、「建築物エネルギー消費性能基準等に定める省令における算出方法等に係る事項（平成28年１月29日、国土交通省告示第265号)」別表第1による値としてください。同表に記載されていないものは、組成等の実況による数値を使用してください。</t>
    <phoneticPr fontId="2"/>
  </si>
  <si>
    <t>V</t>
    <phoneticPr fontId="2"/>
  </si>
  <si>
    <t>注）住所は、都道府県名から記載してください。</t>
    <phoneticPr fontId="2"/>
  </si>
  <si>
    <t>V</t>
    <phoneticPr fontId="2"/>
  </si>
  <si>
    <t>m3</t>
  </si>
  <si>
    <t>V</t>
    <phoneticPr fontId="2"/>
  </si>
  <si>
    <t>燃料消費量の換算値</t>
    <rPh sb="0" eb="2">
      <t>ネンリョウ</t>
    </rPh>
    <rPh sb="2" eb="5">
      <t>ショウヒリョウ</t>
    </rPh>
    <rPh sb="6" eb="8">
      <t>カンサン</t>
    </rPh>
    <rPh sb="8" eb="9">
      <t>チ</t>
    </rPh>
    <phoneticPr fontId="2"/>
  </si>
  <si>
    <t>i×9.76</t>
    <phoneticPr fontId="2"/>
  </si>
  <si>
    <t>j×9.76</t>
    <phoneticPr fontId="2"/>
  </si>
  <si>
    <t>i´×9.76</t>
    <phoneticPr fontId="2"/>
  </si>
  <si>
    <t>j´×9.76</t>
    <phoneticPr fontId="2"/>
  </si>
  <si>
    <t>m3</t>
    <phoneticPr fontId="2"/>
  </si>
  <si>
    <t>ｋW</t>
    <phoneticPr fontId="2"/>
  </si>
  <si>
    <t>ℓ</t>
    <phoneticPr fontId="2"/>
  </si>
  <si>
    <t>ℓh</t>
    <phoneticPr fontId="2"/>
  </si>
  <si>
    <t>m3h</t>
    <phoneticPr fontId="2"/>
  </si>
  <si>
    <t>ｋWh</t>
    <phoneticPr fontId="2"/>
  </si>
  <si>
    <t>ｋgh</t>
    <phoneticPr fontId="2"/>
  </si>
  <si>
    <t>灯油</t>
    <rPh sb="0" eb="2">
      <t>トウユ</t>
    </rPh>
    <phoneticPr fontId="2"/>
  </si>
  <si>
    <t>重油</t>
    <rPh sb="0" eb="2">
      <t>ジュウユ</t>
    </rPh>
    <phoneticPr fontId="2"/>
  </si>
  <si>
    <t>ガス</t>
    <phoneticPr fontId="2"/>
  </si>
  <si>
    <t>燃料消費量(灯油)</t>
    <rPh sb="0" eb="2">
      <t>ネンリョウ</t>
    </rPh>
    <rPh sb="2" eb="5">
      <t>ショウヒリョウ</t>
    </rPh>
    <rPh sb="6" eb="8">
      <t>トウユ</t>
    </rPh>
    <phoneticPr fontId="2"/>
  </si>
  <si>
    <t>燃料消費量(重油)</t>
    <rPh sb="0" eb="2">
      <t>ネンリョウ</t>
    </rPh>
    <rPh sb="2" eb="5">
      <t>ショウヒリョウ</t>
    </rPh>
    <rPh sb="6" eb="8">
      <t>ジュウユ</t>
    </rPh>
    <phoneticPr fontId="2"/>
  </si>
  <si>
    <t>燃料消費量(ガス)</t>
    <rPh sb="0" eb="2">
      <t>ネンリョウ</t>
    </rPh>
    <rPh sb="2" eb="5">
      <t>ショウヒリョウ</t>
    </rPh>
    <phoneticPr fontId="2"/>
  </si>
  <si>
    <t>kg</t>
    <phoneticPr fontId="2"/>
  </si>
  <si>
    <t>ｍ3/h kg/h</t>
  </si>
  <si>
    <t>kcal</t>
  </si>
  <si>
    <t>kW</t>
    <phoneticPr fontId="2"/>
  </si>
  <si>
    <t>kcal/h</t>
    <phoneticPr fontId="2"/>
  </si>
  <si>
    <t>kWh</t>
    <phoneticPr fontId="2"/>
  </si>
  <si>
    <t>ｍ3, kg</t>
    <phoneticPr fontId="2"/>
  </si>
  <si>
    <t>口座名：</t>
    <rPh sb="0" eb="3">
      <t>コウザメイ</t>
    </rPh>
    <phoneticPr fontId="2"/>
  </si>
  <si>
    <t>銀行コード</t>
    <rPh sb="0" eb="2">
      <t>ギンコウ</t>
    </rPh>
    <phoneticPr fontId="2"/>
  </si>
  <si>
    <t>銀行名</t>
    <rPh sb="0" eb="2">
      <t>ギンコウ</t>
    </rPh>
    <rPh sb="2" eb="3">
      <t>メイ</t>
    </rPh>
    <phoneticPr fontId="2"/>
  </si>
  <si>
    <t>支店コード</t>
    <rPh sb="0" eb="2">
      <t>シテン</t>
    </rPh>
    <phoneticPr fontId="2"/>
  </si>
  <si>
    <t>支店名</t>
    <rPh sb="0" eb="3">
      <t>シテンメイ</t>
    </rPh>
    <phoneticPr fontId="2"/>
  </si>
  <si>
    <t>貯　蓄</t>
    <rPh sb="0" eb="1">
      <t>チョ</t>
    </rPh>
    <rPh sb="2" eb="3">
      <t>チク</t>
    </rPh>
    <phoneticPr fontId="2"/>
  </si>
  <si>
    <t>（右詰）</t>
    <rPh sb="1" eb="2">
      <t>ミギ</t>
    </rPh>
    <rPh sb="2" eb="3">
      <t>ツ</t>
    </rPh>
    <phoneticPr fontId="2"/>
  </si>
  <si>
    <t>普通　・　当座　・　貯蓄　・　その他</t>
    <rPh sb="10" eb="12">
      <t>チョチク</t>
    </rPh>
    <phoneticPr fontId="2"/>
  </si>
  <si>
    <t>口座名(カナ)</t>
    <phoneticPr fontId="2"/>
  </si>
  <si>
    <t>口座名(漢字)</t>
    <phoneticPr fontId="2"/>
  </si>
  <si>
    <t>支店名コード</t>
    <phoneticPr fontId="2"/>
  </si>
  <si>
    <t>銀行名</t>
    <rPh sb="2" eb="3">
      <t>メイ</t>
    </rPh>
    <phoneticPr fontId="2"/>
  </si>
  <si>
    <t>　　　　</t>
    <phoneticPr fontId="2"/>
  </si>
  <si>
    <t>令和　　年　　月　　日</t>
    <rPh sb="0" eb="2">
      <t>レイワ</t>
    </rPh>
    <phoneticPr fontId="2"/>
  </si>
  <si>
    <r>
      <rPr>
        <sz val="6"/>
        <rFont val="ＭＳ 明朝"/>
        <family val="1"/>
        <charset val="128"/>
      </rPr>
      <t xml:space="preserve"> </t>
    </r>
    <r>
      <rPr>
        <sz val="12"/>
        <rFont val="ＭＳ 明朝"/>
        <family val="1"/>
        <charset val="128"/>
      </rPr>
      <t>号で交付決定の</t>
    </r>
    <phoneticPr fontId="2"/>
  </si>
  <si>
    <t>燃料消費量の
換算値</t>
    <rPh sb="0" eb="2">
      <t>ネンリョウ</t>
    </rPh>
    <rPh sb="2" eb="4">
      <t>ショウヒ</t>
    </rPh>
    <rPh sb="4" eb="5">
      <t>リョウ</t>
    </rPh>
    <rPh sb="7" eb="9">
      <t>カンサン</t>
    </rPh>
    <rPh sb="9" eb="10">
      <t>チ</t>
    </rPh>
    <phoneticPr fontId="2"/>
  </si>
  <si>
    <t>燃料消費量の
換算値</t>
    <rPh sb="0" eb="2">
      <t>ネンリョウ</t>
    </rPh>
    <rPh sb="2" eb="5">
      <t>ショウヒリョウ</t>
    </rPh>
    <rPh sb="7" eb="9">
      <t>カンサン</t>
    </rPh>
    <rPh sb="9" eb="10">
      <t>チ</t>
    </rPh>
    <phoneticPr fontId="2"/>
  </si>
  <si>
    <t>項目別の全体面積（㎡）
（②）</t>
    <rPh sb="0" eb="2">
      <t>コウモク</t>
    </rPh>
    <rPh sb="2" eb="3">
      <t>ベツ</t>
    </rPh>
    <rPh sb="4" eb="6">
      <t>ゼンタイ</t>
    </rPh>
    <rPh sb="6" eb="8">
      <t>メンセキ</t>
    </rPh>
    <phoneticPr fontId="2"/>
  </si>
  <si>
    <t>■</t>
  </si>
  <si>
    <t>高機能換気設備</t>
    <rPh sb="0" eb="3">
      <t>コウキノウ</t>
    </rPh>
    <rPh sb="3" eb="5">
      <t>カンキ</t>
    </rPh>
    <rPh sb="5" eb="7">
      <t>セツビ</t>
    </rPh>
    <phoneticPr fontId="2"/>
  </si>
  <si>
    <t>㎥/ｈ・台</t>
    <rPh sb="4" eb="5">
      <t>ダイ</t>
    </rPh>
    <phoneticPr fontId="2"/>
  </si>
  <si>
    <t>㎥/ｈ</t>
    <phoneticPr fontId="2"/>
  </si>
  <si>
    <t>a
処理風量</t>
    <rPh sb="2" eb="4">
      <t>ショリ</t>
    </rPh>
    <rPh sb="4" eb="6">
      <t>フウリョウ</t>
    </rPh>
    <phoneticPr fontId="2"/>
  </si>
  <si>
    <t>b
台数</t>
    <rPh sb="2" eb="4">
      <t>ダイスウ</t>
    </rPh>
    <phoneticPr fontId="2"/>
  </si>
  <si>
    <t>c=a×b
処理風量</t>
    <rPh sb="6" eb="8">
      <t>ショリ</t>
    </rPh>
    <rPh sb="8" eb="10">
      <t>フウリョウ</t>
    </rPh>
    <phoneticPr fontId="2"/>
  </si>
  <si>
    <t>g
熱交換率</t>
    <rPh sb="2" eb="3">
      <t>ネツ</t>
    </rPh>
    <rPh sb="3" eb="5">
      <t>コウカン</t>
    </rPh>
    <rPh sb="5" eb="6">
      <t>リツ</t>
    </rPh>
    <phoneticPr fontId="2"/>
  </si>
  <si>
    <t>※1：導入する高機能換気設備のうち処理風量、熱交換効率が分かる資料（仕様書等）を提出してください。</t>
    <rPh sb="3" eb="5">
      <t>ドウニュウ</t>
    </rPh>
    <rPh sb="7" eb="10">
      <t>コウキノウ</t>
    </rPh>
    <rPh sb="10" eb="12">
      <t>カンキ</t>
    </rPh>
    <rPh sb="12" eb="14">
      <t>セツビ</t>
    </rPh>
    <rPh sb="17" eb="19">
      <t>ショリ</t>
    </rPh>
    <rPh sb="19" eb="21">
      <t>フウリョウ</t>
    </rPh>
    <rPh sb="22" eb="23">
      <t>ネツ</t>
    </rPh>
    <rPh sb="23" eb="25">
      <t>コウカン</t>
    </rPh>
    <rPh sb="25" eb="27">
      <t>コウリツ</t>
    </rPh>
    <rPh sb="28" eb="29">
      <t>ワ</t>
    </rPh>
    <rPh sb="31" eb="33">
      <t>シリョウ</t>
    </rPh>
    <rPh sb="34" eb="37">
      <t>シヨウショ</t>
    </rPh>
    <rPh sb="37" eb="38">
      <t>ナド</t>
    </rPh>
    <rPh sb="40" eb="42">
      <t>テイシュツ</t>
    </rPh>
    <phoneticPr fontId="2"/>
  </si>
  <si>
    <t>1-1）　換気対象室名</t>
    <rPh sb="5" eb="7">
      <t>カンキ</t>
    </rPh>
    <rPh sb="7" eb="9">
      <t>タイショウ</t>
    </rPh>
    <rPh sb="9" eb="10">
      <t>シツ</t>
    </rPh>
    <rPh sb="10" eb="11">
      <t>メイ</t>
    </rPh>
    <phoneticPr fontId="2"/>
  </si>
  <si>
    <t>1-5）　高機能換気設備</t>
    <rPh sb="5" eb="8">
      <t>コウキノウ</t>
    </rPh>
    <rPh sb="8" eb="10">
      <t>カンキ</t>
    </rPh>
    <rPh sb="10" eb="12">
      <t>セツビ</t>
    </rPh>
    <phoneticPr fontId="2"/>
  </si>
  <si>
    <t>（換気対象室を図面に明示してください）</t>
    <rPh sb="1" eb="3">
      <t>カンキ</t>
    </rPh>
    <rPh sb="3" eb="5">
      <t>タイショウ</t>
    </rPh>
    <rPh sb="5" eb="6">
      <t>シツ</t>
    </rPh>
    <rPh sb="7" eb="9">
      <t>ズメン</t>
    </rPh>
    <rPh sb="10" eb="12">
      <t>メイジ</t>
    </rPh>
    <phoneticPr fontId="2"/>
  </si>
  <si>
    <t>使用する計算シートを選択してください</t>
    <rPh sb="0" eb="2">
      <t>シヨウ</t>
    </rPh>
    <rPh sb="4" eb="6">
      <t>ケイサン</t>
    </rPh>
    <rPh sb="10" eb="12">
      <t>センタク</t>
    </rPh>
    <phoneticPr fontId="2"/>
  </si>
  <si>
    <t>参考様式１－２</t>
    <rPh sb="0" eb="4">
      <t>サンコウヨウシキ</t>
    </rPh>
    <phoneticPr fontId="2"/>
  </si>
  <si>
    <r>
      <t>参考様式１－３</t>
    </r>
    <r>
      <rPr>
        <sz val="7"/>
        <color theme="1"/>
        <rFont val="ＭＳ Ｐゴシック"/>
        <family val="3"/>
        <charset val="128"/>
      </rPr>
      <t>(簡易計算用)</t>
    </r>
    <rPh sb="0" eb="4">
      <t>サンコウヨウシキ</t>
    </rPh>
    <rPh sb="8" eb="12">
      <t>カンイケイサン</t>
    </rPh>
    <rPh sb="12" eb="13">
      <t>ヨウ</t>
    </rPh>
    <phoneticPr fontId="2"/>
  </si>
  <si>
    <t>都市ガス</t>
    <rPh sb="0" eb="2">
      <t>トシ</t>
    </rPh>
    <phoneticPr fontId="2"/>
  </si>
  <si>
    <t>　使用年月</t>
    <rPh sb="1" eb="3">
      <t>シヨウ</t>
    </rPh>
    <rPh sb="3" eb="5">
      <t>ネンゲツ</t>
    </rPh>
    <phoneticPr fontId="2"/>
  </si>
  <si>
    <t>　↓　エネルギー会社の検針票等から月毎の使用量を転記してください。</t>
    <rPh sb="8" eb="10">
      <t>カイシャ</t>
    </rPh>
    <rPh sb="11" eb="14">
      <t>ケンシンヒョウ</t>
    </rPh>
    <rPh sb="14" eb="15">
      <t>トウ</t>
    </rPh>
    <rPh sb="17" eb="18">
      <t>ツキ</t>
    </rPh>
    <rPh sb="18" eb="19">
      <t>ゴト</t>
    </rPh>
    <rPh sb="20" eb="23">
      <t>シヨウリョウ</t>
    </rPh>
    <rPh sb="24" eb="26">
      <t>テンキ</t>
    </rPh>
    <phoneticPr fontId="2"/>
  </si>
  <si>
    <t xml:space="preserve"> の金額を請求いたします。</t>
    <phoneticPr fontId="2"/>
  </si>
  <si>
    <t>改修工事の工事費等支払いの事実を証明する書類</t>
    <rPh sb="20" eb="22">
      <t>ショルイ</t>
    </rPh>
    <phoneticPr fontId="2"/>
  </si>
  <si>
    <t>　４．補助事業の概要（別添提案申請書様式３－１のとおり）</t>
    <phoneticPr fontId="2"/>
  </si>
  <si>
    <t>２４．</t>
  </si>
  <si>
    <t>（別添２）</t>
    <phoneticPr fontId="2"/>
  </si>
  <si>
    <t>（提案申請様式３-１）</t>
    <rPh sb="1" eb="3">
      <t>テイアン</t>
    </rPh>
    <rPh sb="3" eb="5">
      <t>シンセイ</t>
    </rPh>
    <rPh sb="5" eb="7">
      <t>ヨウシキ</t>
    </rPh>
    <phoneticPr fontId="2"/>
  </si>
  <si>
    <t>提案事業の概要（省エネルギー改修工事及びエネルギー計測・管理等）</t>
    <rPh sb="0" eb="4">
      <t>テイアンジギョウ</t>
    </rPh>
    <rPh sb="5" eb="7">
      <t>ガイヨウ</t>
    </rPh>
    <rPh sb="8" eb="9">
      <t>ショウ</t>
    </rPh>
    <rPh sb="14" eb="18">
      <t>カイシュウコウジ</t>
    </rPh>
    <rPh sb="18" eb="19">
      <t>オヨ</t>
    </rPh>
    <rPh sb="25" eb="27">
      <t>ケイソク</t>
    </rPh>
    <rPh sb="28" eb="30">
      <t>カンリ</t>
    </rPh>
    <rPh sb="30" eb="31">
      <t>ナド</t>
    </rPh>
    <phoneticPr fontId="2"/>
  </si>
  <si>
    <t xml:space="preserve">工事の完了を証明する書類　　　　　　　　　　　 　　　 </t>
    <rPh sb="0" eb="2">
      <t>コウジ</t>
    </rPh>
    <rPh sb="3" eb="5">
      <t>カンリョウ</t>
    </rPh>
    <rPh sb="6" eb="8">
      <t>ショウメイ</t>
    </rPh>
    <rPh sb="10" eb="12">
      <t>ショルイ</t>
    </rPh>
    <phoneticPr fontId="2"/>
  </si>
  <si>
    <t>工事の完了を証明する書類</t>
    <rPh sb="0" eb="2">
      <t>コウジ</t>
    </rPh>
    <rPh sb="3" eb="5">
      <t>カンリョウ</t>
    </rPh>
    <rPh sb="6" eb="8">
      <t>ショウメイ</t>
    </rPh>
    <rPh sb="10" eb="12">
      <t>ショルイ</t>
    </rPh>
    <phoneticPr fontId="2"/>
  </si>
  <si>
    <t>提案内容への適合確認書</t>
    <phoneticPr fontId="2"/>
  </si>
  <si>
    <t>別添１-２</t>
    <rPh sb="0" eb="2">
      <t>ベッテン</t>
    </rPh>
    <phoneticPr fontId="2"/>
  </si>
  <si>
    <t>別添１-１</t>
    <rPh sb="0" eb="2">
      <t>ベッテン</t>
    </rPh>
    <phoneticPr fontId="2"/>
  </si>
  <si>
    <t>　当該申請に係る建築物等の設計内容と、提案申請書に記載されている建築物の設計内容との適合状況は、次のとおりである。</t>
    <phoneticPr fontId="2"/>
  </si>
  <si>
    <t>(注)該当する欄のみ記載すること。</t>
    <phoneticPr fontId="2"/>
  </si>
  <si>
    <t>２．申請者等の概要</t>
    <phoneticPr fontId="2"/>
  </si>
  <si>
    <t>名称・役職・氏名</t>
    <phoneticPr fontId="2"/>
  </si>
  <si>
    <t>建設事業者</t>
    <rPh sb="0" eb="2">
      <t>ケンセツ</t>
    </rPh>
    <rPh sb="2" eb="5">
      <t>ジギョウシャ</t>
    </rPh>
    <phoneticPr fontId="2"/>
  </si>
  <si>
    <t>建設業許可番号(</t>
    <phoneticPr fontId="2"/>
  </si>
  <si>
    <t>)許可(</t>
    <phoneticPr fontId="2"/>
  </si>
  <si>
    <t>)第(</t>
    <phoneticPr fontId="2"/>
  </si>
  <si>
    <t>氏名又は名称</t>
    <phoneticPr fontId="2"/>
  </si>
  <si>
    <t>代表提案者</t>
    <rPh sb="0" eb="5">
      <t>ダイヒョウテイアンシャ</t>
    </rPh>
    <phoneticPr fontId="2"/>
  </si>
  <si>
    <t>（</t>
  </si>
  <si>
    <t>建築士</t>
    <rPh sb="0" eb="3">
      <t>ケンチクシ</t>
    </rPh>
    <phoneticPr fontId="2"/>
  </si>
  <si>
    <t>登録番号</t>
    <phoneticPr fontId="2"/>
  </si>
  <si>
    <t>)知事登録</t>
    <phoneticPr fontId="2"/>
  </si>
  <si>
    <t>第(</t>
    <rPh sb="0" eb="1">
      <t>ダイ</t>
    </rPh>
    <phoneticPr fontId="2"/>
  </si>
  <si>
    <t>建築士（</t>
    <phoneticPr fontId="2"/>
  </si>
  <si>
    <t>建築士事務所</t>
    <rPh sb="0" eb="6">
      <t>ケンチクシジムショ</t>
    </rPh>
    <phoneticPr fontId="2"/>
  </si>
  <si>
    <t>知事登録</t>
    <rPh sb="0" eb="2">
      <t>チジ</t>
    </rPh>
    <rPh sb="2" eb="4">
      <t>トウロク</t>
    </rPh>
    <phoneticPr fontId="2"/>
  </si>
  <si>
    <t>住所</t>
    <rPh sb="0" eb="2">
      <t>ジュウショ</t>
    </rPh>
    <phoneticPr fontId="2"/>
  </si>
  <si>
    <t>建築士事務所名
または会社名</t>
    <phoneticPr fontId="2"/>
  </si>
  <si>
    <t>　氏　名</t>
    <rPh sb="1" eb="2">
      <t>シ</t>
    </rPh>
    <rPh sb="3" eb="4">
      <t>ナ</t>
    </rPh>
    <phoneticPr fontId="2"/>
  </si>
  <si>
    <r>
      <t>参考様式１－３</t>
    </r>
    <r>
      <rPr>
        <sz val="7"/>
        <color theme="1"/>
        <rFont val="ＭＳ 明朝"/>
        <family val="1"/>
        <charset val="128"/>
      </rPr>
      <t>(簡易計算用)</t>
    </r>
    <rPh sb="0" eb="4">
      <t>サンコウヨウシキ</t>
    </rPh>
    <rPh sb="8" eb="12">
      <t>カンイケイサン</t>
    </rPh>
    <rPh sb="12" eb="13">
      <t>ヨウ</t>
    </rPh>
    <phoneticPr fontId="2"/>
  </si>
  <si>
    <t>（別添１-１）</t>
    <phoneticPr fontId="2"/>
  </si>
  <si>
    <t>１７．</t>
  </si>
  <si>
    <t>２５．</t>
  </si>
  <si>
    <t>（別添１-２）</t>
    <phoneticPr fontId="2"/>
  </si>
  <si>
    <t>別添1-1</t>
    <phoneticPr fontId="2"/>
  </si>
  <si>
    <t>別添1-2</t>
    <phoneticPr fontId="2"/>
  </si>
  <si>
    <t>提案内容への適合確認書（実績報告）</t>
    <phoneticPr fontId="2"/>
  </si>
  <si>
    <t>８．</t>
    <phoneticPr fontId="2"/>
  </si>
  <si>
    <t>１０．</t>
    <phoneticPr fontId="2"/>
  </si>
  <si>
    <t>１２．</t>
    <phoneticPr fontId="2"/>
  </si>
  <si>
    <t>１３．</t>
    <phoneticPr fontId="2"/>
  </si>
  <si>
    <t>（２）変更内容が提案された省エネ性能(省エネ率)に関係するものであるかないか</t>
    <rPh sb="19" eb="20">
      <t>ショウ</t>
    </rPh>
    <rPh sb="22" eb="23">
      <t>リツ</t>
    </rPh>
    <phoneticPr fontId="2"/>
  </si>
  <si>
    <t>変更内容及び理由</t>
    <rPh sb="0" eb="4">
      <t>ヘンコウナイヨウ</t>
    </rPh>
    <rPh sb="4" eb="5">
      <t>オヨ</t>
    </rPh>
    <rPh sb="6" eb="8">
      <t>リユウ</t>
    </rPh>
    <phoneticPr fontId="2"/>
  </si>
  <si>
    <t>（１）で「有」を選択した場合、次の内容を記載すること。</t>
    <phoneticPr fontId="2"/>
  </si>
  <si>
    <r>
      <t>注１．建物全体の省エネ率または躯体(外皮)の改修面積割合に</t>
    </r>
    <r>
      <rPr>
        <u/>
        <sz val="10"/>
        <color theme="1"/>
        <rFont val="ＭＳ 明朝"/>
        <family val="1"/>
        <charset val="128"/>
      </rPr>
      <t>変更がある場合は、</t>
    </r>
    <phoneticPr fontId="2"/>
  </si>
  <si>
    <r>
      <t>　　　</t>
    </r>
    <r>
      <rPr>
        <u/>
        <sz val="10"/>
        <color theme="1"/>
        <rFont val="ＭＳ 明朝"/>
        <family val="1"/>
        <charset val="128"/>
      </rPr>
      <t>最終の計算書(参考様式１ 等)を添付すること。</t>
    </r>
    <phoneticPr fontId="2"/>
  </si>
  <si>
    <t>（提案事業が建築基準法上の確認を要する場合）</t>
    <rPh sb="1" eb="5">
      <t>テイアンジギョウ</t>
    </rPh>
    <rPh sb="6" eb="12">
      <t>ケンチクキジュンホウジョウ</t>
    </rPh>
    <rPh sb="13" eb="15">
      <t>カクニン</t>
    </rPh>
    <rPh sb="16" eb="17">
      <t>ヨウ</t>
    </rPh>
    <rPh sb="19" eb="21">
      <t>バアイ</t>
    </rPh>
    <phoneticPr fontId="2"/>
  </si>
  <si>
    <r>
      <t xml:space="preserve">設備所有者
</t>
    </r>
    <r>
      <rPr>
        <sz val="9"/>
        <color theme="1"/>
        <rFont val="ＭＳ 明朝"/>
        <family val="1"/>
        <charset val="128"/>
      </rPr>
      <t>(建物所有者と異なる場合)</t>
    </r>
    <rPh sb="0" eb="2">
      <t>セツビ</t>
    </rPh>
    <rPh sb="2" eb="5">
      <t>ショユウシャ</t>
    </rPh>
    <rPh sb="7" eb="12">
      <t>タテモノショユウシャ</t>
    </rPh>
    <rPh sb="13" eb="14">
      <t>コト</t>
    </rPh>
    <rPh sb="16" eb="18">
      <t>バアイ</t>
    </rPh>
    <phoneticPr fontId="2"/>
  </si>
  <si>
    <t>確認済証写し</t>
    <rPh sb="0" eb="2">
      <t>カクニン</t>
    </rPh>
    <rPh sb="2" eb="4">
      <t>スミショウ</t>
    </rPh>
    <rPh sb="4" eb="5">
      <t>ウツ</t>
    </rPh>
    <phoneticPr fontId="2"/>
  </si>
  <si>
    <t>別添1-2添付資料</t>
    <rPh sb="0" eb="2">
      <t>ベッテン</t>
    </rPh>
    <rPh sb="5" eb="7">
      <t>テンプ</t>
    </rPh>
    <rPh sb="7" eb="9">
      <t>シリョウ</t>
    </rPh>
    <phoneticPr fontId="2"/>
  </si>
  <si>
    <t>（提案事業が建築基準法上の確認不要の場合）</t>
    <rPh sb="1" eb="5">
      <t>テイアンジギョウ</t>
    </rPh>
    <rPh sb="6" eb="12">
      <t>ケンチクキジュンホウジョウ</t>
    </rPh>
    <rPh sb="13" eb="15">
      <t>カクニン</t>
    </rPh>
    <rPh sb="15" eb="17">
      <t>フヨウ</t>
    </rPh>
    <rPh sb="18" eb="20">
      <t>バアイ</t>
    </rPh>
    <phoneticPr fontId="2"/>
  </si>
  <si>
    <t>５．交付申請されたバリアフリー改修の補助対象となる改修箇所と仕様</t>
    <phoneticPr fontId="2"/>
  </si>
  <si>
    <t>g
熱交換率
(40％以上）</t>
    <rPh sb="2" eb="3">
      <t>ネツ</t>
    </rPh>
    <rPh sb="3" eb="5">
      <t>コウカン</t>
    </rPh>
    <rPh sb="5" eb="6">
      <t>リツ</t>
    </rPh>
    <phoneticPr fontId="2"/>
  </si>
  <si>
    <r>
      <t>※2：熱交換効率40％以上であること　　</t>
    </r>
    <r>
      <rPr>
        <sz val="11"/>
        <color rgb="FFFF0000"/>
        <rFont val="ＭＳ Ｐゴシック"/>
        <family val="3"/>
        <charset val="128"/>
      </rPr>
      <t>40％未満の場合はセルが赤く表示されます。</t>
    </r>
    <rPh sb="3" eb="4">
      <t>ネツ</t>
    </rPh>
    <rPh sb="4" eb="6">
      <t>コウカン</t>
    </rPh>
    <rPh sb="6" eb="8">
      <t>コウリツ</t>
    </rPh>
    <rPh sb="11" eb="13">
      <t>イジョウ</t>
    </rPh>
    <rPh sb="23" eb="25">
      <t>ミマン</t>
    </rPh>
    <rPh sb="26" eb="28">
      <t>バアイ</t>
    </rPh>
    <rPh sb="32" eb="33">
      <t>アカ</t>
    </rPh>
    <rPh sb="34" eb="36">
      <t>ヒョウジ</t>
    </rPh>
    <phoneticPr fontId="2"/>
  </si>
  <si>
    <t>改修工事費等の支払いの事実を証明できるもの</t>
    <rPh sb="0" eb="2">
      <t>カイシュウ</t>
    </rPh>
    <rPh sb="2" eb="4">
      <t>コウジ</t>
    </rPh>
    <rPh sb="4" eb="5">
      <t>ヒ</t>
    </rPh>
    <rPh sb="5" eb="6">
      <t>トウ</t>
    </rPh>
    <rPh sb="7" eb="9">
      <t>シハラ</t>
    </rPh>
    <rPh sb="11" eb="13">
      <t>ジジツ</t>
    </rPh>
    <rPh sb="14" eb="16">
      <t>ショウメイ</t>
    </rPh>
    <phoneticPr fontId="2"/>
  </si>
  <si>
    <t>４．計画の変更等の適合状況</t>
    <rPh sb="2" eb="4">
      <t>ケイカク</t>
    </rPh>
    <rPh sb="5" eb="7">
      <t>ヘンコウ</t>
    </rPh>
    <rPh sb="7" eb="8">
      <t>トウ</t>
    </rPh>
    <rPh sb="9" eb="11">
      <t>テキゴウ</t>
    </rPh>
    <rPh sb="11" eb="13">
      <t>ジョウキョウ</t>
    </rPh>
    <phoneticPr fontId="2"/>
  </si>
  <si>
    <t>　↑ 合計を参考様式１(省エネ効果の計算シート)　改修前のエネルギー消費量(建物全体)『年間使用量』に転記してください。</t>
    <rPh sb="3" eb="5">
      <t>ゴウケイ</t>
    </rPh>
    <rPh sb="6" eb="10">
      <t>サンコウヨウシキ</t>
    </rPh>
    <rPh sb="12" eb="13">
      <t>ショウ</t>
    </rPh>
    <rPh sb="15" eb="17">
      <t>コウカ</t>
    </rPh>
    <rPh sb="18" eb="20">
      <t>ケイサン</t>
    </rPh>
    <rPh sb="44" eb="49">
      <t>ネンカンシヨウリョウ</t>
    </rPh>
    <rPh sb="51" eb="53">
      <t>テンキ</t>
    </rPh>
    <phoneticPr fontId="2"/>
  </si>
  <si>
    <t>応募番号</t>
    <rPh sb="0" eb="4">
      <t>オウボバンゴウ</t>
    </rPh>
    <phoneticPr fontId="2"/>
  </si>
  <si>
    <t>自動転記</t>
    <rPh sb="0" eb="4">
      <t>ジドウテンキ</t>
    </rPh>
    <phoneticPr fontId="2"/>
  </si>
  <si>
    <t>事業名</t>
    <rPh sb="0" eb="3">
      <t>ジギョウメイ</t>
    </rPh>
    <phoneticPr fontId="2"/>
  </si>
  <si>
    <t>⑧</t>
    <phoneticPr fontId="2"/>
  </si>
  <si>
    <t>⑨</t>
    <phoneticPr fontId="2"/>
  </si>
  <si>
    <t>耐震性の基準への適合確認書</t>
    <phoneticPr fontId="2"/>
  </si>
  <si>
    <t>３．耐震性の基準への適合状況</t>
    <phoneticPr fontId="2"/>
  </si>
  <si>
    <t>　当該申請に係る建築物の耐震性の基準への適合状況は下記のとおりであり、当該申請に係る建築物が耐震性を有することを証明します。</t>
    <phoneticPr fontId="2"/>
  </si>
  <si>
    <t>計測単位
を
記入</t>
    <rPh sb="0" eb="2">
      <t>ケイソク</t>
    </rPh>
    <rPh sb="2" eb="4">
      <t>タンイ</t>
    </rPh>
    <rPh sb="7" eb="9">
      <t>キニュウ</t>
    </rPh>
    <phoneticPr fontId="2"/>
  </si>
  <si>
    <t>月</t>
    <rPh sb="0" eb="1">
      <t>ツキ</t>
    </rPh>
    <phoneticPr fontId="2"/>
  </si>
  <si>
    <t>月</t>
    <rPh sb="0" eb="1">
      <t>ゲツ</t>
    </rPh>
    <phoneticPr fontId="2"/>
  </si>
  <si>
    <t>月</t>
  </si>
  <si>
    <t>㎥</t>
    <phoneticPr fontId="2"/>
  </si>
  <si>
    <t>㎏</t>
    <phoneticPr fontId="2"/>
  </si>
  <si>
    <r>
      <t>　事業の要件</t>
    </r>
    <r>
      <rPr>
        <sz val="11"/>
        <color theme="1"/>
        <rFont val="ＭＳ Ｐゴシック"/>
        <family val="3"/>
        <charset val="128"/>
      </rPr>
      <t>　（該当する項目の□を■としてチェック）</t>
    </r>
    <phoneticPr fontId="2"/>
  </si>
  <si>
    <t>　　当該申請に係る建築物の耐震性の基準への適合状況は下記のとおりである。</t>
    <phoneticPr fontId="2"/>
  </si>
  <si>
    <t>（耐震性を有する建物である場合）</t>
    <rPh sb="1" eb="3">
      <t>タイシン</t>
    </rPh>
    <rPh sb="3" eb="4">
      <t>セイ</t>
    </rPh>
    <rPh sb="5" eb="6">
      <t>ユウ</t>
    </rPh>
    <rPh sb="8" eb="10">
      <t>タテモノ</t>
    </rPh>
    <rPh sb="13" eb="15">
      <t>バアイ</t>
    </rPh>
    <phoneticPr fontId="2"/>
  </si>
  <si>
    <t>３．耐震性の基準への適合状況</t>
    <rPh sb="2" eb="4">
      <t>タイシン</t>
    </rPh>
    <rPh sb="4" eb="5">
      <t>セイ</t>
    </rPh>
    <rPh sb="6" eb="8">
      <t>キジュン</t>
    </rPh>
    <rPh sb="10" eb="12">
      <t>テキゴウ</t>
    </rPh>
    <rPh sb="12" eb="14">
      <t>ジョウキョウ</t>
    </rPh>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</si>
  <si>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　国土交通大臣が定める基準」（平成18年国土交通省告示185号）に適合しているものを表す。</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2"/>
  </si>
  <si>
    <t>イ）　表示登記がなされた日付が昭和58年4月1日以降である登記事項証明書</t>
    <phoneticPr fontId="2"/>
  </si>
  <si>
    <t>ハ）　その他耐震性を有することを証明する書類（耐震診断の結果等）</t>
    <phoneticPr fontId="2"/>
  </si>
  <si>
    <t>確　認</t>
    <rPh sb="0" eb="1">
      <t>カク</t>
    </rPh>
    <rPh sb="2" eb="3">
      <t>ニン</t>
    </rPh>
    <phoneticPr fontId="2"/>
  </si>
  <si>
    <t>電話番号</t>
  </si>
  <si>
    <t>イ）　耐震性を有することを証明する書類（耐震診断の結果等）</t>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</si>
  <si>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国土交通大臣が定める基準」（平成18年国土交通省告示185号）に適合しているものを表す。</t>
    <phoneticPr fontId="2"/>
  </si>
  <si>
    <t>適合性の評価は、改修前後の設備機器等の名称、仕様、COP等の性能値を確認すること。
また、参考様式1-1～1-5に記載してあるエネルギーの消費量算定根拠及び参考様式1-6に記載してあるエネルギー計測・管理の内容を確認すること。</t>
    <phoneticPr fontId="2"/>
  </si>
  <si>
    <t>代表提案者の口座情報等を記入</t>
    <rPh sb="0" eb="2">
      <t>ダイヒョウ</t>
    </rPh>
    <rPh sb="2" eb="5">
      <t>テイアンシャ</t>
    </rPh>
    <rPh sb="6" eb="8">
      <t>コウザ</t>
    </rPh>
    <rPh sb="8" eb="10">
      <t>ジョウホウ</t>
    </rPh>
    <rPh sb="10" eb="11">
      <t>トウ</t>
    </rPh>
    <rPh sb="12" eb="14">
      <t>キニュウ</t>
    </rPh>
    <phoneticPr fontId="2"/>
  </si>
  <si>
    <t>（提案事業と併せて耐震工事を行う場合）</t>
    <rPh sb="1" eb="3">
      <t>テイアン</t>
    </rPh>
    <rPh sb="3" eb="5">
      <t>ジギョウ</t>
    </rPh>
    <rPh sb="6" eb="7">
      <t>アワ</t>
    </rPh>
    <rPh sb="9" eb="11">
      <t>タイシン</t>
    </rPh>
    <rPh sb="11" eb="13">
      <t>コウジ</t>
    </rPh>
    <rPh sb="14" eb="15">
      <t>オコナ</t>
    </rPh>
    <rPh sb="16" eb="18">
      <t>バアイ</t>
    </rPh>
    <phoneticPr fontId="2"/>
  </si>
  <si>
    <t>２６．</t>
  </si>
  <si>
    <t>請負契約代金の支払済領収書及び送金伝票等の写しを提出。
※請負契約にBELS申請費等が含まれない場合は別途領収書を提出。</t>
    <rPh sb="13" eb="14">
      <t>オヨ</t>
    </rPh>
    <rPh sb="15" eb="17">
      <t>ソウキン</t>
    </rPh>
    <rPh sb="17" eb="19">
      <t>デンピョウ</t>
    </rPh>
    <rPh sb="19" eb="20">
      <t>トウ</t>
    </rPh>
    <rPh sb="21" eb="22">
      <t>ウツ</t>
    </rPh>
    <rPh sb="24" eb="26">
      <t>テイシュツ</t>
    </rPh>
    <rPh sb="57" eb="59">
      <t>テイシュツ</t>
    </rPh>
    <phoneticPr fontId="2"/>
  </si>
  <si>
    <r>
      <t xml:space="preserve">提案事業が建築確認を要する場合は完了検査済証の写しおよび建築士事務所に所属する建築士が確認した工事監理報告書を提出。
</t>
    </r>
    <r>
      <rPr>
        <b/>
        <u/>
        <sz val="8.5"/>
        <rFont val="ＭＳ Ｐ明朝"/>
        <family val="1"/>
        <charset val="128"/>
      </rPr>
      <t>※建築確認不要の事業の場合は提出不要。</t>
    </r>
    <rPh sb="0" eb="4">
      <t>テイアンジギョウ</t>
    </rPh>
    <rPh sb="5" eb="9">
      <t>ケンチクカクニン</t>
    </rPh>
    <rPh sb="10" eb="11">
      <t>ヨウ</t>
    </rPh>
    <rPh sb="13" eb="15">
      <t>バアイ</t>
    </rPh>
    <rPh sb="16" eb="18">
      <t>カンリョウ</t>
    </rPh>
    <rPh sb="18" eb="22">
      <t>ケンサスミショウ</t>
    </rPh>
    <rPh sb="23" eb="24">
      <t>ウツ</t>
    </rPh>
    <rPh sb="28" eb="34">
      <t>ケンチクシジムショ</t>
    </rPh>
    <rPh sb="35" eb="37">
      <t>ショゾク</t>
    </rPh>
    <rPh sb="39" eb="42">
      <t>ケンチクシ</t>
    </rPh>
    <rPh sb="43" eb="45">
      <t>カクニン</t>
    </rPh>
    <rPh sb="47" eb="54">
      <t>コウジカンリホウコクショ</t>
    </rPh>
    <rPh sb="55" eb="57">
      <t>テイシュツ</t>
    </rPh>
    <rPh sb="60" eb="62">
      <t>ケンチク</t>
    </rPh>
    <rPh sb="62" eb="64">
      <t>カクニン</t>
    </rPh>
    <rPh sb="64" eb="66">
      <t>フヨウ</t>
    </rPh>
    <rPh sb="67" eb="69">
      <t>ジギョウ</t>
    </rPh>
    <rPh sb="70" eb="72">
      <t>バアイ</t>
    </rPh>
    <rPh sb="73" eb="75">
      <t>テイシュツ</t>
    </rPh>
    <rPh sb="75" eb="77">
      <t>フヨウ</t>
    </rPh>
    <phoneticPr fontId="2"/>
  </si>
  <si>
    <t>　下記項目については、本シートに入力したものが以降の申請書の同項目に反映されます。</t>
    <rPh sb="1" eb="3">
      <t>カキ</t>
    </rPh>
    <rPh sb="3" eb="5">
      <t>コウモク</t>
    </rPh>
    <rPh sb="23" eb="25">
      <t>イコウ</t>
    </rPh>
    <rPh sb="26" eb="28">
      <t>シンセイ</t>
    </rPh>
    <rPh sb="28" eb="29">
      <t>ショ</t>
    </rPh>
    <rPh sb="30" eb="31">
      <t>ドウ</t>
    </rPh>
    <rPh sb="31" eb="33">
      <t>コウモク</t>
    </rPh>
    <rPh sb="34" eb="36">
      <t>ハンエイ</t>
    </rPh>
    <phoneticPr fontId="2"/>
  </si>
  <si>
    <t>交付申請額・日付等の整合を確認</t>
    <rPh sb="0" eb="2">
      <t>コウフ</t>
    </rPh>
    <rPh sb="2" eb="5">
      <t>シンセイガク</t>
    </rPh>
    <rPh sb="6" eb="8">
      <t>ヒヅケ</t>
    </rPh>
    <rPh sb="8" eb="9">
      <t>トウ</t>
    </rPh>
    <rPh sb="10" eb="12">
      <t>セイゴウ</t>
    </rPh>
    <rPh sb="13" eb="15">
      <t>カクニン</t>
    </rPh>
    <phoneticPr fontId="2"/>
  </si>
  <si>
    <t>別添１-１</t>
    <phoneticPr fontId="2"/>
  </si>
  <si>
    <t>建築士事務所に所属する建築士であることを確認</t>
    <rPh sb="20" eb="22">
      <t>カクニン</t>
    </rPh>
    <phoneticPr fontId="2"/>
  </si>
  <si>
    <t>提案事業が建築基準法上の確認を要する場合に提出</t>
    <rPh sb="0" eb="2">
      <t>テイアン</t>
    </rPh>
    <rPh sb="2" eb="4">
      <t>ジギョウ</t>
    </rPh>
    <rPh sb="5" eb="7">
      <t>ケンチク</t>
    </rPh>
    <rPh sb="7" eb="10">
      <t>キジュンホウ</t>
    </rPh>
    <rPh sb="10" eb="11">
      <t>ジョウ</t>
    </rPh>
    <rPh sb="12" eb="14">
      <t>カクニン</t>
    </rPh>
    <rPh sb="15" eb="16">
      <t>ヨウ</t>
    </rPh>
    <rPh sb="18" eb="20">
      <t>バアイ</t>
    </rPh>
    <rPh sb="21" eb="23">
      <t>テイシュツ</t>
    </rPh>
    <phoneticPr fontId="2"/>
  </si>
  <si>
    <t>代表提案者以外の者が申請に係る事務を代理で行う場合のみ提出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2"/>
  </si>
  <si>
    <t>変更後</t>
    <rPh sb="0" eb="3">
      <t>ヘンコウゴ</t>
    </rPh>
    <phoneticPr fontId="2"/>
  </si>
  <si>
    <t>変更前</t>
    <rPh sb="0" eb="3">
      <t>ヘンコウマエ</t>
    </rPh>
    <phoneticPr fontId="2"/>
  </si>
  <si>
    <t>４．変更内容　　※前回交付決定時からの変更内容を簡潔に記入してください。</t>
    <rPh sb="2" eb="4">
      <t>ヘンコウ</t>
    </rPh>
    <phoneticPr fontId="2"/>
  </si>
  <si>
    <t>No</t>
  </si>
  <si>
    <t>前回交付決定時
(変更前)</t>
    <rPh sb="0" eb="2">
      <t>ゼンカイ</t>
    </rPh>
    <rPh sb="2" eb="7">
      <t>コウフケッテイジ</t>
    </rPh>
    <phoneticPr fontId="2"/>
  </si>
  <si>
    <t>今回の申請
(変更後)</t>
    <phoneticPr fontId="2"/>
  </si>
  <si>
    <t>変更理由</t>
  </si>
  <si>
    <t>４．変更内容　※前回交付決定時からの変更内容を簡潔に記入してください。</t>
    <rPh sb="2" eb="4">
      <t>ヘンコウ</t>
    </rPh>
    <phoneticPr fontId="2"/>
  </si>
  <si>
    <t>前回交付決定時
(変更前)</t>
    <phoneticPr fontId="2"/>
  </si>
  <si>
    <t>注１．建物全体の省エネ率または躯体(外皮)の改修面積割合に変更がある場合は、最終の計算書（参考様式1 等）を</t>
    <rPh sb="38" eb="40">
      <t>サイシュウ</t>
    </rPh>
    <rPh sb="41" eb="44">
      <t>ケイサンショ</t>
    </rPh>
    <rPh sb="45" eb="49">
      <t>サンコウヨウシキ</t>
    </rPh>
    <rPh sb="51" eb="52">
      <t>トウ</t>
    </rPh>
    <phoneticPr fontId="2"/>
  </si>
  <si>
    <t>　　　添付すること。</t>
    <phoneticPr fontId="2"/>
  </si>
  <si>
    <t>交付決定後に変更があった場合は、見積書を基に変更前及び変更後の内訳を提出。</t>
    <rPh sb="6" eb="8">
      <t>ヘンコウ</t>
    </rPh>
    <phoneticPr fontId="2"/>
  </si>
  <si>
    <t>3か月以内発行の履歴事項全部証明書 等</t>
    <rPh sb="2" eb="3">
      <t>ゲツ</t>
    </rPh>
    <rPh sb="3" eb="5">
      <t>イナイ</t>
    </rPh>
    <rPh sb="5" eb="7">
      <t>ハッコウ</t>
    </rPh>
    <rPh sb="18" eb="19">
      <t>トウ</t>
    </rPh>
    <phoneticPr fontId="2"/>
  </si>
  <si>
    <t>関係会社等に該当する場合は、3者以上からの見積を添付し、代表提案者と請負事業者の連名で交付申請すること</t>
    <rPh sb="0" eb="2">
      <t>カンケイ</t>
    </rPh>
    <rPh sb="2" eb="4">
      <t>カイシャ</t>
    </rPh>
    <rPh sb="4" eb="5">
      <t>トウ</t>
    </rPh>
    <rPh sb="6" eb="8">
      <t>ガイトウ</t>
    </rPh>
    <rPh sb="10" eb="12">
      <t>バアイ</t>
    </rPh>
    <rPh sb="15" eb="16">
      <t>シャ</t>
    </rPh>
    <rPh sb="16" eb="18">
      <t>イジョウ</t>
    </rPh>
    <rPh sb="21" eb="23">
      <t>ミツモリ</t>
    </rPh>
    <rPh sb="24" eb="26">
      <t>テンプ</t>
    </rPh>
    <rPh sb="28" eb="30">
      <t>ダイヒョウ</t>
    </rPh>
    <rPh sb="30" eb="33">
      <t>テイアンシャ</t>
    </rPh>
    <rPh sb="34" eb="36">
      <t>ウケオイ</t>
    </rPh>
    <rPh sb="36" eb="39">
      <t>ジギョウシャ</t>
    </rPh>
    <rPh sb="40" eb="42">
      <t>レンメイ</t>
    </rPh>
    <rPh sb="43" eb="45">
      <t>コウフ</t>
    </rPh>
    <rPh sb="45" eb="47">
      <t>シンセイ</t>
    </rPh>
    <phoneticPr fontId="2"/>
  </si>
  <si>
    <t>国交省が発行した採択通知書の写し（全て）</t>
    <rPh sb="0" eb="3">
      <t>コッコウショウ</t>
    </rPh>
    <rPh sb="4" eb="6">
      <t>ハッコウ</t>
    </rPh>
    <rPh sb="8" eb="10">
      <t>サイタク</t>
    </rPh>
    <rPh sb="10" eb="13">
      <t>ツウチショ</t>
    </rPh>
    <rPh sb="14" eb="15">
      <t>ウツ</t>
    </rPh>
    <rPh sb="17" eb="18">
      <t>スベ</t>
    </rPh>
    <phoneticPr fontId="2"/>
  </si>
  <si>
    <r>
      <t>提案事業が建築基準法上の確認不要の場合</t>
    </r>
    <r>
      <rPr>
        <sz val="8.5"/>
        <color theme="1"/>
        <rFont val="ＭＳ Ｐ明朝"/>
        <family val="1"/>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</si>
  <si>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提案事業が、大規模の修繕・大規模の模様替え、用途変更 等により建築確認を要する場合</t>
    </r>
    <r>
      <rPr>
        <sz val="8.5"/>
        <color theme="1"/>
        <rFont val="ＭＳ Ｐ明朝"/>
        <family val="1"/>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</si>
  <si>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t>採択時の 提案申請書（様式３－１） の写し</t>
    <rPh sb="0" eb="2">
      <t>サイタク</t>
    </rPh>
    <rPh sb="2" eb="3">
      <t>ジ</t>
    </rPh>
    <rPh sb="5" eb="7">
      <t>テイアン</t>
    </rPh>
    <rPh sb="7" eb="10">
      <t>シンセイショ</t>
    </rPh>
    <rPh sb="11" eb="13">
      <t>ヨウシキ</t>
    </rPh>
    <rPh sb="19" eb="20">
      <t>ウツ</t>
    </rPh>
    <phoneticPr fontId="2"/>
  </si>
  <si>
    <t>前回交付決定額・交付変更申請額・変更増減額及び実施期間等の整合を確認</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phoneticPr fontId="2"/>
  </si>
  <si>
    <t>交付決定通知書の写しを添付</t>
    <rPh sb="0" eb="2">
      <t>コウフ</t>
    </rPh>
    <rPh sb="2" eb="4">
      <t>ケッテイ</t>
    </rPh>
    <rPh sb="4" eb="7">
      <t>ツウチショ</t>
    </rPh>
    <rPh sb="8" eb="9">
      <t>ウツ</t>
    </rPh>
    <rPh sb="11" eb="13">
      <t>テンプ</t>
    </rPh>
    <phoneticPr fontId="2"/>
  </si>
  <si>
    <t>複数棟申請の場合のみ提出</t>
    <rPh sb="0" eb="2">
      <t>フクスウ</t>
    </rPh>
    <rPh sb="2" eb="3">
      <t>トウ</t>
    </rPh>
    <rPh sb="3" eb="5">
      <t>シンセイ</t>
    </rPh>
    <rPh sb="6" eb="8">
      <t>バアイ</t>
    </rPh>
    <rPh sb="10" eb="12">
      <t>テイシュツ</t>
    </rPh>
    <phoneticPr fontId="2"/>
  </si>
  <si>
    <t>建築士による耐震性の基準への適合確認書（実績報告）</t>
    <phoneticPr fontId="2"/>
  </si>
  <si>
    <t>補助対象の出荷証明書または納品書</t>
    <rPh sb="13" eb="16">
      <t>ノウヒンショ</t>
    </rPh>
    <phoneticPr fontId="2"/>
  </si>
  <si>
    <r>
      <t>　申請する建築物が耐震性を有する</t>
    </r>
    <r>
      <rPr>
        <b/>
        <sz val="10"/>
        <color theme="1"/>
        <rFont val="ＭＳ 明朝"/>
        <family val="1"/>
        <charset val="128"/>
      </rPr>
      <t>※</t>
    </r>
    <r>
      <rPr>
        <sz val="11"/>
        <color theme="1"/>
        <rFont val="ＭＳ 明朝"/>
        <family val="1"/>
        <charset val="128"/>
      </rPr>
      <t>ことの証明として、以下を添付します。
（</t>
    </r>
    <r>
      <rPr>
        <sz val="10"/>
        <color theme="1"/>
        <rFont val="ＭＳ 明朝"/>
        <family val="1"/>
        <charset val="128"/>
      </rPr>
      <t>該当する項目の□を■としてチェック）</t>
    </r>
    <rPh sb="26" eb="28">
      <t>イカ</t>
    </rPh>
    <rPh sb="29" eb="31">
      <t>テンプ</t>
    </rPh>
    <rPh sb="37" eb="39">
      <t>ガイトウ</t>
    </rPh>
    <rPh sb="41" eb="43">
      <t>コウモク</t>
    </rPh>
    <phoneticPr fontId="2"/>
  </si>
  <si>
    <r>
      <t>提案事業が建築基準法上の確認不要の場合は本紙</t>
    </r>
    <r>
      <rPr>
        <sz val="8.5"/>
        <color theme="1"/>
        <rFont val="ＭＳ Ｐ明朝"/>
        <family val="1"/>
        <charset val="128"/>
      </rPr>
      <t>を提出</t>
    </r>
    <rPh sb="0" eb="4">
      <t>テイアンジギョウ</t>
    </rPh>
    <rPh sb="5" eb="11">
      <t>ケンチクキジュンホウジョウ</t>
    </rPh>
    <rPh sb="12" eb="14">
      <t>カクニン</t>
    </rPh>
    <rPh sb="14" eb="16">
      <t>フヨウ</t>
    </rPh>
    <rPh sb="17" eb="19">
      <t>バアイ</t>
    </rPh>
    <rPh sb="20" eb="22">
      <t>ホンシ</t>
    </rPh>
    <rPh sb="23" eb="25">
      <t>テイシュツ</t>
    </rPh>
    <phoneticPr fontId="2"/>
  </si>
  <si>
    <r>
      <rPr>
        <b/>
        <u/>
        <sz val="8.5"/>
        <color theme="1"/>
        <rFont val="ＭＳ Ｐ明朝"/>
        <family val="1"/>
        <charset val="128"/>
      </rPr>
      <t>提案事業が、大規模の修繕・大規模の模様替え、用途変更 等により建築確認を要する場合は本紙</t>
    </r>
    <r>
      <rPr>
        <sz val="8.5"/>
        <color theme="1"/>
        <rFont val="ＭＳ Ｐ明朝"/>
        <family val="1"/>
        <charset val="128"/>
      </rPr>
      <t>を提出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ホンシ</t>
    </rPh>
    <phoneticPr fontId="2"/>
  </si>
  <si>
    <t>　当該申請に係る建築物の耐震性の基準への適合状況は下記のとおりであり、当該申請に係る建築物が耐震性を有することの証明書類を実績報告時に提出します。</t>
    <rPh sb="58" eb="60">
      <t>ショルイ</t>
    </rPh>
    <rPh sb="61" eb="66">
      <t>ジッセキホウコクジ</t>
    </rPh>
    <rPh sb="67" eb="69">
      <t>テイシュツ</t>
    </rPh>
    <phoneticPr fontId="2"/>
  </si>
  <si>
    <r>
      <t>申請する建築物が耐震性を有する</t>
    </r>
    <r>
      <rPr>
        <b/>
        <sz val="10"/>
        <rFont val="ＭＳ 明朝"/>
        <family val="1"/>
        <charset val="128"/>
      </rPr>
      <t>※</t>
    </r>
    <r>
      <rPr>
        <sz val="11"/>
        <rFont val="ＭＳ 明朝"/>
        <family val="1"/>
        <charset val="128"/>
      </rPr>
      <t>ことの証明として、実績報告時に以下の書類を提出します。</t>
    </r>
    <rPh sb="8" eb="11">
      <t>タイシンセイ</t>
    </rPh>
    <rPh sb="12" eb="13">
      <t>ユウ</t>
    </rPh>
    <rPh sb="19" eb="21">
      <t>ショウメイ</t>
    </rPh>
    <rPh sb="25" eb="27">
      <t>ジッセキ</t>
    </rPh>
    <rPh sb="27" eb="29">
      <t>ホウコク</t>
    </rPh>
    <rPh sb="29" eb="30">
      <t>ジ</t>
    </rPh>
    <rPh sb="31" eb="33">
      <t>イカ</t>
    </rPh>
    <rPh sb="34" eb="36">
      <t>ショルイ</t>
    </rPh>
    <rPh sb="37" eb="39">
      <t>テイシュツ</t>
    </rPh>
    <phoneticPr fontId="2"/>
  </si>
  <si>
    <t>参考様式２－１～２－３</t>
    <rPh sb="0" eb="2">
      <t>サンコウ</t>
    </rPh>
    <phoneticPr fontId="2"/>
  </si>
  <si>
    <t>参考様式１－１～１－６</t>
    <rPh sb="0" eb="2">
      <t>サンコウ</t>
    </rPh>
    <phoneticPr fontId="2"/>
  </si>
  <si>
    <t>（別添１-２添付資料）</t>
    <rPh sb="6" eb="8">
      <t>テンプ</t>
    </rPh>
    <rPh sb="8" eb="10">
      <t>シリョウ</t>
    </rPh>
    <phoneticPr fontId="2"/>
  </si>
  <si>
    <t>耐震性の基準への適合を確認した建築士の建築士免許証写し</t>
    <rPh sb="0" eb="2">
      <t>タイシン</t>
    </rPh>
    <rPh sb="2" eb="3">
      <t>セイ</t>
    </rPh>
    <rPh sb="4" eb="6">
      <t>キジュン</t>
    </rPh>
    <rPh sb="8" eb="10">
      <t>テキゴウ</t>
    </rPh>
    <phoneticPr fontId="2"/>
  </si>
  <si>
    <t>提案内容への適合を確認した建築士の建築士免許証写し</t>
    <rPh sb="0" eb="4">
      <t>テイアンナイヨウ</t>
    </rPh>
    <rPh sb="6" eb="8">
      <t>テキゴウ</t>
    </rPh>
    <rPh sb="9" eb="11">
      <t>カクニン</t>
    </rPh>
    <rPh sb="13" eb="16">
      <t>ケンチクシ</t>
    </rPh>
    <rPh sb="17" eb="23">
      <t>ケンチクシメンキョショウ</t>
    </rPh>
    <rPh sb="23" eb="24">
      <t>ウツ</t>
    </rPh>
    <phoneticPr fontId="2"/>
  </si>
  <si>
    <t>２７．</t>
  </si>
  <si>
    <t>確認済証写し（提案事業が建築基準法上の確認を要する場合）</t>
    <rPh sb="0" eb="4">
      <t>カクニンスミショウ</t>
    </rPh>
    <rPh sb="4" eb="5">
      <t>ウツ</t>
    </rPh>
    <rPh sb="7" eb="9">
      <t>テイアン</t>
    </rPh>
    <rPh sb="9" eb="11">
      <t>ジギョウ</t>
    </rPh>
    <rPh sb="12" eb="18">
      <t>ケンチクキジュンホウジョウ</t>
    </rPh>
    <rPh sb="19" eb="21">
      <t>カクニン</t>
    </rPh>
    <rPh sb="22" eb="23">
      <t>ヨウ</t>
    </rPh>
    <rPh sb="25" eb="27">
      <t>バアイ</t>
    </rPh>
    <phoneticPr fontId="2"/>
  </si>
  <si>
    <t>（参考様式２－１～２－４）</t>
    <phoneticPr fontId="2"/>
  </si>
  <si>
    <t>耐震性の基準への適合を確認した建築士の建築士免許証写し</t>
    <rPh sb="0" eb="3">
      <t>タイシンセイ</t>
    </rPh>
    <rPh sb="4" eb="6">
      <t>キジュン</t>
    </rPh>
    <rPh sb="25" eb="26">
      <t>ウツ</t>
    </rPh>
    <phoneticPr fontId="2"/>
  </si>
  <si>
    <t>提案内容への適合を確認した建築士の建築士免許証写し</t>
    <rPh sb="23" eb="24">
      <t>ウツ</t>
    </rPh>
    <phoneticPr fontId="2"/>
  </si>
  <si>
    <t>提案内容への適合を確認した建築士の建築士免許証写し</t>
    <rPh sb="0" eb="4">
      <t>テイアンナイヨウ</t>
    </rPh>
    <rPh sb="23" eb="24">
      <t>ウツ</t>
    </rPh>
    <phoneticPr fontId="2"/>
  </si>
  <si>
    <t>改修前のエネルギー消費量集計表（参考様式１_省エネ効果の計算シート　添付資料）</t>
    <phoneticPr fontId="2"/>
  </si>
  <si>
    <t>※　省エネ効果をエネルギーの使用量を用いて算出する場合は、この集計表と月毎の検針票等を添付してください。</t>
    <rPh sb="2" eb="3">
      <t>ショウ</t>
    </rPh>
    <rPh sb="5" eb="7">
      <t>コウカ</t>
    </rPh>
    <rPh sb="14" eb="17">
      <t>シヨウリョウ</t>
    </rPh>
    <rPh sb="18" eb="19">
      <t>モチ</t>
    </rPh>
    <rPh sb="21" eb="23">
      <t>サンシュツ</t>
    </rPh>
    <rPh sb="25" eb="27">
      <t>バアイ</t>
    </rPh>
    <rPh sb="31" eb="34">
      <t>シュウケイヒョウ</t>
    </rPh>
    <rPh sb="35" eb="36">
      <t>ツキ</t>
    </rPh>
    <rPh sb="36" eb="37">
      <t>ゴト</t>
    </rPh>
    <rPh sb="38" eb="41">
      <t>ケンシンヒョウ</t>
    </rPh>
    <rPh sb="41" eb="42">
      <t>トウ</t>
    </rPh>
    <rPh sb="43" eb="45">
      <t>テンプ</t>
    </rPh>
    <phoneticPr fontId="2"/>
  </si>
  <si>
    <t>　　（提案時に集計表を作成している場合は提案時のもので可）</t>
    <phoneticPr fontId="2"/>
  </si>
  <si>
    <t>機器一覧表</t>
    <rPh sb="0" eb="2">
      <t>キキ</t>
    </rPh>
    <rPh sb="2" eb="5">
      <t>イチランヒョウ</t>
    </rPh>
    <phoneticPr fontId="2"/>
  </si>
  <si>
    <t>※その他の場合は記入</t>
    <phoneticPr fontId="2"/>
  </si>
  <si>
    <t>％</t>
    <phoneticPr fontId="2"/>
  </si>
  <si>
    <t>補助対象</t>
    <phoneticPr fontId="2"/>
  </si>
  <si>
    <t>外設備</t>
    <phoneticPr fontId="2"/>
  </si>
  <si>
    <t>未改修機器</t>
    <phoneticPr fontId="2"/>
  </si>
  <si>
    <t>設備</t>
  </si>
  <si>
    <t>改修予定機器</t>
  </si>
  <si>
    <t>補</t>
  </si>
  <si>
    <t>助</t>
  </si>
  <si>
    <t>対</t>
  </si>
  <si>
    <t>象</t>
  </si>
  <si>
    <t>地上</t>
    <rPh sb="0" eb="2">
      <t>チジョウ</t>
    </rPh>
    <phoneticPr fontId="2"/>
  </si>
  <si>
    <t>階</t>
    <rPh sb="0" eb="1">
      <t>カイ</t>
    </rPh>
    <phoneticPr fontId="2"/>
  </si>
  <si>
    <t>地下</t>
    <rPh sb="0" eb="2">
      <t>チカ</t>
    </rPh>
    <phoneticPr fontId="2"/>
  </si>
  <si>
    <t>㎡</t>
    <phoneticPr fontId="2"/>
  </si>
  <si>
    <t>別添５</t>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</si>
  <si>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</si>
  <si>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</si>
  <si>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</si>
  <si>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</si>
  <si>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（２）補助金申請者の関係会社（財務諸表等規則第８条第８項で定めるもの。上記（１）</t>
    <rPh sb="5" eb="6">
      <t>キン</t>
    </rPh>
    <rPh sb="6" eb="9">
      <t>シンセイシャ</t>
    </rPh>
    <phoneticPr fontId="2"/>
  </si>
  <si>
    <t xml:space="preserve"> を除く。）</t>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</si>
  <si>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</si>
  <si>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（１）～（３）の関係にある会社からの調達は一切ない。</t>
    <phoneticPr fontId="2"/>
  </si>
  <si>
    <t>（１）～（３）の関係にある会社からの調達がある。</t>
    <phoneticPr fontId="2"/>
  </si>
  <si>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</si>
  <si>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</si>
  <si>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</si>
  <si>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</si>
  <si>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</si>
  <si>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</si>
  <si>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</si>
  <si>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</si>
  <si>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</si>
  <si>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</si>
  <si>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</si>
  <si>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</si>
  <si>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</si>
  <si>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</si>
  <si>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</si>
  <si>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</si>
  <si>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</si>
  <si>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</si>
  <si>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令和　　年　　月　　日</t>
    <rPh sb="0" eb="2">
      <t>レイワ</t>
    </rPh>
    <rPh sb="4" eb="5">
      <t>ネン</t>
    </rPh>
    <rPh sb="7" eb="8">
      <t>ガツ</t>
    </rPh>
    <rPh sb="10" eb="11">
      <t>ニチ</t>
    </rPh>
    <phoneticPr fontId="2"/>
  </si>
  <si>
    <t>事業名：</t>
    <rPh sb="0" eb="3">
      <t>ジギョウメイ</t>
    </rPh>
    <phoneticPr fontId="2"/>
  </si>
  <si>
    <t>補助事業者等に関する確認書</t>
    <rPh sb="0" eb="4">
      <t>ホジョジギョウ</t>
    </rPh>
    <rPh sb="4" eb="5">
      <t>シャ</t>
    </rPh>
    <rPh sb="5" eb="6">
      <t>トウ</t>
    </rPh>
    <rPh sb="10" eb="13">
      <t>カクニンショ</t>
    </rPh>
    <phoneticPr fontId="2"/>
  </si>
  <si>
    <t>バリアフリー改修設備のカタログ、メーカー仕様書</t>
    <phoneticPr fontId="2"/>
  </si>
  <si>
    <t>改修機器、計測機器のカタログ、メーカー仕様書（改修前後）</t>
    <phoneticPr fontId="2"/>
  </si>
  <si>
    <t>参考様式</t>
    <rPh sb="0" eb="4">
      <t>サンコウヨウシキ</t>
    </rPh>
    <phoneticPr fontId="2"/>
  </si>
  <si>
    <t>共同事業実施規約</t>
    <phoneticPr fontId="2"/>
  </si>
  <si>
    <t>補助事業者等に関する確認書</t>
    <rPh sb="4" eb="5">
      <t>シャ</t>
    </rPh>
    <rPh sb="5" eb="6">
      <t>トウ</t>
    </rPh>
    <rPh sb="10" eb="12">
      <t>カクニン</t>
    </rPh>
    <phoneticPr fontId="2"/>
  </si>
  <si>
    <t>（原本写し）</t>
    <rPh sb="3" eb="4">
      <t>ウツ</t>
    </rPh>
    <phoneticPr fontId="2"/>
  </si>
  <si>
    <t>（参考様式）</t>
    <rPh sb="1" eb="5">
      <t>サンコウヨウシキ</t>
    </rPh>
    <phoneticPr fontId="2"/>
  </si>
  <si>
    <t>空調</t>
    <rPh sb="0" eb="2">
      <t>クウチョウ</t>
    </rPh>
    <phoneticPr fontId="2"/>
  </si>
  <si>
    <t>照明</t>
    <rPh sb="0" eb="2">
      <t>ショウメイ</t>
    </rPh>
    <phoneticPr fontId="2"/>
  </si>
  <si>
    <t>給湯</t>
    <rPh sb="0" eb="2">
      <t>キュウトウ</t>
    </rPh>
    <phoneticPr fontId="2"/>
  </si>
  <si>
    <t>補助事業者等に関する確認書</t>
    <rPh sb="0" eb="4">
      <t>ホジョジギョウ</t>
    </rPh>
    <rPh sb="4" eb="5">
      <t>シャ</t>
    </rPh>
    <rPh sb="5" eb="6">
      <t>トウ</t>
    </rPh>
    <rPh sb="10" eb="12">
      <t>カクニン</t>
    </rPh>
    <phoneticPr fontId="2"/>
  </si>
  <si>
    <t>補助事業者等に関する確認書</t>
    <rPh sb="4" eb="5">
      <t>シャ</t>
    </rPh>
    <rPh sb="5" eb="6">
      <t>トウ</t>
    </rPh>
    <rPh sb="10" eb="13">
      <t>カクニンショ</t>
    </rPh>
    <phoneticPr fontId="2"/>
  </si>
  <si>
    <t>（別添６）</t>
    <phoneticPr fontId="2"/>
  </si>
  <si>
    <t>％</t>
  </si>
  <si>
    <t>構造・階数
延べ面積</t>
    <rPh sb="6" eb="7">
      <t>ノ</t>
    </rPh>
    <rPh sb="8" eb="10">
      <t>メンセキ</t>
    </rPh>
    <phoneticPr fontId="2"/>
  </si>
  <si>
    <t>申請建物の　所在地、構造、階数、延べ面積　が確認できるもの</t>
    <rPh sb="0" eb="2">
      <t>シンセイ</t>
    </rPh>
    <rPh sb="2" eb="4">
      <t>タテモノ</t>
    </rPh>
    <rPh sb="6" eb="9">
      <t>ショザイチ</t>
    </rPh>
    <rPh sb="10" eb="12">
      <t>コウゾウ</t>
    </rPh>
    <rPh sb="13" eb="15">
      <t>カイスウ</t>
    </rPh>
    <rPh sb="16" eb="17">
      <t>ノ</t>
    </rPh>
    <rPh sb="18" eb="20">
      <t>メンセキ</t>
    </rPh>
    <rPh sb="22" eb="24">
      <t>カクニン</t>
    </rPh>
    <phoneticPr fontId="2"/>
  </si>
  <si>
    <t>建物用途</t>
    <rPh sb="0" eb="2">
      <t>タテモノ</t>
    </rPh>
    <rPh sb="2" eb="4">
      <t>ヨウト</t>
    </rPh>
    <phoneticPr fontId="2"/>
  </si>
  <si>
    <t>提案申請
様式３－１</t>
    <phoneticPr fontId="2"/>
  </si>
  <si>
    <t>別添１-１
添付資料</t>
    <rPh sb="6" eb="8">
      <t>テンプ</t>
    </rPh>
    <rPh sb="8" eb="10">
      <t>シリョウ</t>
    </rPh>
    <phoneticPr fontId="2"/>
  </si>
  <si>
    <t>原本写し
(３か月以内)</t>
    <rPh sb="2" eb="3">
      <t>ウツ</t>
    </rPh>
    <phoneticPr fontId="2"/>
  </si>
  <si>
    <t>任意様式１
(原本写し)</t>
    <rPh sb="7" eb="9">
      <t>ゲンポン</t>
    </rPh>
    <rPh sb="9" eb="10">
      <t>ウツ</t>
    </rPh>
    <phoneticPr fontId="2"/>
  </si>
  <si>
    <t>参考様式
１－１～１－６</t>
    <rPh sb="0" eb="2">
      <t>サンコウ</t>
    </rPh>
    <rPh sb="2" eb="4">
      <t>ヨウシキ</t>
    </rPh>
    <phoneticPr fontId="2"/>
  </si>
  <si>
    <t>部署名・役職名</t>
    <rPh sb="2" eb="3">
      <t>メイ</t>
    </rPh>
    <rPh sb="4" eb="7">
      <t>ヤクショクメイ</t>
    </rPh>
    <phoneticPr fontId="2"/>
  </si>
  <si>
    <t>〒　</t>
    <phoneticPr fontId="2"/>
  </si>
  <si>
    <t>担当者名</t>
    <rPh sb="0" eb="3">
      <t>タントウシャ</t>
    </rPh>
    <rPh sb="3" eb="4">
      <t>メイ</t>
    </rPh>
    <phoneticPr fontId="2"/>
  </si>
  <si>
    <t>住　所</t>
    <phoneticPr fontId="2"/>
  </si>
  <si>
    <t>提案事業の概要
（省エネルギー改修工事及びエネルギー計測・管理等）</t>
    <rPh sb="0" eb="4">
      <t>テイアンジギョウ</t>
    </rPh>
    <rPh sb="5" eb="7">
      <t>ガイヨウ</t>
    </rPh>
    <rPh sb="9" eb="10">
      <t>ショウ</t>
    </rPh>
    <rPh sb="15" eb="19">
      <t>カイシュウコウジ</t>
    </rPh>
    <rPh sb="19" eb="20">
      <t>オヨ</t>
    </rPh>
    <rPh sb="26" eb="28">
      <t>ケイソク</t>
    </rPh>
    <rPh sb="29" eb="31">
      <t>カンリ</t>
    </rPh>
    <rPh sb="31" eb="32">
      <t>トウ</t>
    </rPh>
    <phoneticPr fontId="2"/>
  </si>
  <si>
    <t>参考様式2-1～2-3の金額を転記</t>
    <rPh sb="0" eb="4">
      <t>サンコウヨウシキ</t>
    </rPh>
    <rPh sb="12" eb="14">
      <t>キンガク</t>
    </rPh>
    <rPh sb="15" eb="17">
      <t>テンキ</t>
    </rPh>
    <phoneticPr fontId="2"/>
  </si>
  <si>
    <t>申請建物の検査済証（または建築確認台帳の記載事項証明書 等）</t>
    <rPh sb="0" eb="2">
      <t>シンセイ</t>
    </rPh>
    <rPh sb="2" eb="4">
      <t>タテモノ</t>
    </rPh>
    <rPh sb="5" eb="7">
      <t>ケンサ</t>
    </rPh>
    <rPh sb="7" eb="8">
      <t>スミ</t>
    </rPh>
    <rPh sb="8" eb="9">
      <t>ショウ</t>
    </rPh>
    <rPh sb="13" eb="15">
      <t>ケンチク</t>
    </rPh>
    <rPh sb="15" eb="17">
      <t>カクニン</t>
    </rPh>
    <rPh sb="17" eb="19">
      <t>ダイチョウ</t>
    </rPh>
    <rPh sb="20" eb="22">
      <t>キサイ</t>
    </rPh>
    <rPh sb="22" eb="24">
      <t>ジコウ</t>
    </rPh>
    <rPh sb="24" eb="27">
      <t>ショウメイショ</t>
    </rPh>
    <rPh sb="28" eb="29">
      <t>トウ</t>
    </rPh>
    <phoneticPr fontId="2"/>
  </si>
  <si>
    <t>（別添１-１添付資料）</t>
    <rPh sb="6" eb="8">
      <t>テンプ</t>
    </rPh>
    <rPh sb="8" eb="10">
      <t>シリョウ</t>
    </rPh>
    <phoneticPr fontId="2"/>
  </si>
  <si>
    <t>２０．</t>
  </si>
  <si>
    <t>２１．</t>
    <phoneticPr fontId="2"/>
  </si>
  <si>
    <t>リース契約・ESCO契約等の場合の相関図</t>
    <phoneticPr fontId="2"/>
  </si>
  <si>
    <t>←入力してください</t>
    <rPh sb="1" eb="3">
      <t>ニュウリョク</t>
    </rPh>
    <phoneticPr fontId="2"/>
  </si>
  <si>
    <t>ロ）　建築確認がなされた日付が昭和56年6月1日以降である検査済証</t>
    <rPh sb="29" eb="31">
      <t>ケンサ</t>
    </rPh>
    <phoneticPr fontId="2"/>
  </si>
  <si>
    <t>←申請建物の“新築”の登記時期が確認できるもの</t>
    <rPh sb="1" eb="3">
      <t>シンセイ</t>
    </rPh>
    <rPh sb="3" eb="5">
      <t>タテモノ</t>
    </rPh>
    <rPh sb="7" eb="9">
      <t>シンチク</t>
    </rPh>
    <rPh sb="11" eb="13">
      <t>トウキ</t>
    </rPh>
    <rPh sb="13" eb="15">
      <t>ジキ</t>
    </rPh>
    <rPh sb="16" eb="18">
      <t>カクニン</t>
    </rPh>
    <phoneticPr fontId="2"/>
  </si>
  <si>
    <t>設計図面（配置図、建物求積図、平面図、立面図など）、改修部分、</t>
    <rPh sb="9" eb="11">
      <t>タテモノ</t>
    </rPh>
    <rPh sb="11" eb="14">
      <t>キュウセキズ</t>
    </rPh>
    <phoneticPr fontId="2"/>
  </si>
  <si>
    <t>設計図面（配置図、建物求積図、平面図、立面図など）、改修部分、</t>
    <rPh sb="7" eb="8">
      <t>ズ</t>
    </rPh>
    <rPh sb="9" eb="11">
      <t>タテモノ</t>
    </rPh>
    <rPh sb="11" eb="14">
      <t>キュウセキズ</t>
    </rPh>
    <rPh sb="15" eb="18">
      <t>ヘイメンズ</t>
    </rPh>
    <phoneticPr fontId="2"/>
  </si>
  <si>
    <t>別添１－２</t>
    <phoneticPr fontId="2"/>
  </si>
  <si>
    <t>別添１－１</t>
    <phoneticPr fontId="2"/>
  </si>
  <si>
    <r>
      <t>記入漏れ等がないか確認。　</t>
    </r>
    <r>
      <rPr>
        <sz val="8.5"/>
        <color rgb="FFFF0000"/>
        <rFont val="ＭＳ Ｐ明朝"/>
        <family val="1"/>
        <charset val="128"/>
      </rPr>
      <t>額の確定通知書受領後提出。</t>
    </r>
    <phoneticPr fontId="2"/>
  </si>
  <si>
    <t>延べ面積：</t>
    <rPh sb="0" eb="1">
      <t>ノ</t>
    </rPh>
    <rPh sb="2" eb="4">
      <t>メンセキ</t>
    </rPh>
    <phoneticPr fontId="2"/>
  </si>
  <si>
    <t>(※)その他を選択した場合は（　　）に具体な内容を記入してください。</t>
    <rPh sb="5" eb="6">
      <t>タ</t>
    </rPh>
    <rPh sb="7" eb="9">
      <t>センタク</t>
    </rPh>
    <rPh sb="11" eb="13">
      <t>バアイ</t>
    </rPh>
    <rPh sb="19" eb="21">
      <t>グタイ</t>
    </rPh>
    <rPh sb="22" eb="24">
      <t>ナイヨウ</t>
    </rPh>
    <rPh sb="25" eb="27">
      <t>キニュウ</t>
    </rPh>
    <phoneticPr fontId="2"/>
  </si>
  <si>
    <t>) 第 (</t>
    <rPh sb="2" eb="3">
      <t>ダイ</t>
    </rPh>
    <phoneticPr fontId="2"/>
  </si>
  <si>
    <t>第 (</t>
    <rPh sb="0" eb="1">
      <t>ダイ</t>
    </rPh>
    <phoneticPr fontId="2"/>
  </si>
  <si>
    <t>）第（</t>
    <rPh sb="1" eb="2">
      <t>ダイ</t>
    </rPh>
    <phoneticPr fontId="2"/>
  </si>
  <si>
    <t>　　第（</t>
    <rPh sb="2" eb="3">
      <t>ダイ</t>
    </rPh>
    <phoneticPr fontId="2"/>
  </si>
  <si>
    <t>建設業許可番号</t>
    <phoneticPr fontId="2"/>
  </si>
  <si>
    <t>許可</t>
    <rPh sb="0" eb="2">
      <t>キョカ</t>
    </rPh>
    <phoneticPr fontId="2"/>
  </si>
  <si>
    <t xml:space="preserve"> 登録番号</t>
  </si>
  <si>
    <t xml:space="preserve"> 登録番号</t>
    <rPh sb="1" eb="3">
      <t>トウロク</t>
    </rPh>
    <rPh sb="3" eb="5">
      <t>バンゴウ</t>
    </rPh>
    <phoneticPr fontId="2"/>
  </si>
  <si>
    <t>交付時</t>
    <rPh sb="0" eb="3">
      <t>コウフジ</t>
    </rPh>
    <phoneticPr fontId="2"/>
  </si>
  <si>
    <t>←（※）別添1-1の添付資料と兼用可</t>
    <rPh sb="4" eb="6">
      <t>ベッテン</t>
    </rPh>
    <rPh sb="10" eb="12">
      <t>テンプ</t>
    </rPh>
    <rPh sb="12" eb="14">
      <t>シリョウ</t>
    </rPh>
    <rPh sb="15" eb="17">
      <t>ケンヨウ</t>
    </rPh>
    <rPh sb="17" eb="18">
      <t>カ</t>
    </rPh>
    <phoneticPr fontId="2"/>
  </si>
  <si>
    <t>（単位：千円）</t>
    <rPh sb="4" eb="5">
      <t>セン</t>
    </rPh>
    <phoneticPr fontId="2"/>
  </si>
  <si>
    <t>（単位：千円）</t>
    <phoneticPr fontId="2"/>
  </si>
  <si>
    <t>複数棟申請の場合に提出</t>
    <rPh sb="0" eb="2">
      <t>フクスウ</t>
    </rPh>
    <rPh sb="2" eb="3">
      <t>トウ</t>
    </rPh>
    <rPh sb="6" eb="8">
      <t>バアイ</t>
    </rPh>
    <rPh sb="9" eb="11">
      <t>テイシュツ</t>
    </rPh>
    <phoneticPr fontId="2"/>
  </si>
  <si>
    <t>設計図面（配置図、建物求積図、平面図、立面図など）、改修部分、計測の範囲が明確で計測機器の設置が分かる書類等</t>
    <rPh sb="9" eb="11">
      <t>タテモノ</t>
    </rPh>
    <rPh sb="11" eb="14">
      <t>キュウセキズ</t>
    </rPh>
    <rPh sb="15" eb="18">
      <t>ヘイメンズ</t>
    </rPh>
    <rPh sb="19" eb="22">
      <t>リツメンズ</t>
    </rPh>
    <rPh sb="40" eb="42">
      <t>ケイソク</t>
    </rPh>
    <rPh sb="42" eb="44">
      <t>キキ</t>
    </rPh>
    <phoneticPr fontId="2"/>
  </si>
  <si>
    <t>◇エネルギー使用量の計測等に係る補助対象事業費の内訳</t>
    <phoneticPr fontId="2"/>
  </si>
  <si>
    <t>４．設備費（計測機器費）</t>
    <phoneticPr fontId="2"/>
  </si>
  <si>
    <t>５．設置工事費（機器設置費等）</t>
    <phoneticPr fontId="2"/>
  </si>
  <si>
    <t>◇省エネ改修における建設工事等に係る事業費の内訳</t>
    <rPh sb="18" eb="21">
      <t>ジギョウヒ</t>
    </rPh>
    <phoneticPr fontId="2"/>
  </si>
  <si>
    <t xml:space="preserve">小計　ａ’ </t>
    <rPh sb="0" eb="2">
      <t>ショウケイ</t>
    </rPh>
    <phoneticPr fontId="2"/>
  </si>
  <si>
    <t xml:space="preserve">小計　ａ   </t>
    <rPh sb="0" eb="2">
      <t>ショウケイ</t>
    </rPh>
    <phoneticPr fontId="2"/>
  </si>
  <si>
    <t xml:space="preserve">小計　ｂ </t>
    <rPh sb="0" eb="2">
      <t>ショウケイ</t>
    </rPh>
    <phoneticPr fontId="2"/>
  </si>
  <si>
    <t xml:space="preserve">省エネ改修における建設工事等に係る補助対象事業費   　合計　ｄ’＝ａ’＋ｂ＋ｃ </t>
    <rPh sb="0" eb="1">
      <t>ショウ</t>
    </rPh>
    <rPh sb="3" eb="5">
      <t>カイシュウ</t>
    </rPh>
    <rPh sb="9" eb="11">
      <t>ケンセツ</t>
    </rPh>
    <rPh sb="11" eb="13">
      <t>コウジ</t>
    </rPh>
    <rPh sb="13" eb="14">
      <t>トウ</t>
    </rPh>
    <rPh sb="15" eb="16">
      <t>カカ</t>
    </rPh>
    <rPh sb="17" eb="19">
      <t>ホジョ</t>
    </rPh>
    <rPh sb="19" eb="21">
      <t>タイショウ</t>
    </rPh>
    <rPh sb="21" eb="23">
      <t>ジギョウ</t>
    </rPh>
    <rPh sb="23" eb="24">
      <t>ヒ</t>
    </rPh>
    <phoneticPr fontId="2"/>
  </si>
  <si>
    <t xml:space="preserve">エネルギー使用量の計測等に係る事業費　　　　　　　　　合計　③＝①＋② </t>
    <rPh sb="15" eb="18">
      <t>ジギョウヒ</t>
    </rPh>
    <rPh sb="27" eb="29">
      <t>ゴウケイ</t>
    </rPh>
    <phoneticPr fontId="2"/>
  </si>
  <si>
    <t xml:space="preserve">小計　④ </t>
    <rPh sb="0" eb="2">
      <t>ショウケイ</t>
    </rPh>
    <phoneticPr fontId="2"/>
  </si>
  <si>
    <t xml:space="preserve">小計　① </t>
    <rPh sb="0" eb="2">
      <t>ショウケイ</t>
    </rPh>
    <phoneticPr fontId="2"/>
  </si>
  <si>
    <t xml:space="preserve">小計　② </t>
    <rPh sb="0" eb="2">
      <t>ショウケイ</t>
    </rPh>
    <phoneticPr fontId="2"/>
  </si>
  <si>
    <t xml:space="preserve">小計　ｃ </t>
    <rPh sb="0" eb="2">
      <t>ショウケイ</t>
    </rPh>
    <phoneticPr fontId="2"/>
  </si>
  <si>
    <t xml:space="preserve">省エネ改修における建設工事等に係る事業費　　　     合計　ｄ＝ａ ＋ｂ＋c </t>
    <rPh sb="0" eb="1">
      <t>ショウ</t>
    </rPh>
    <rPh sb="3" eb="5">
      <t>カイシュウ</t>
    </rPh>
    <rPh sb="9" eb="11">
      <t>ケンセツ</t>
    </rPh>
    <rPh sb="11" eb="13">
      <t>コウジ</t>
    </rPh>
    <rPh sb="13" eb="14">
      <t>トウ</t>
    </rPh>
    <rPh sb="15" eb="16">
      <t>カカ</t>
    </rPh>
    <rPh sb="17" eb="20">
      <t>ジギョウヒ</t>
    </rPh>
    <phoneticPr fontId="2"/>
  </si>
  <si>
    <t>令和 　年 　月　 日　</t>
    <rPh sb="0" eb="2">
      <t>レイワ</t>
    </rPh>
    <rPh sb="4" eb="5">
      <t>トシ</t>
    </rPh>
    <rPh sb="7" eb="8">
      <t>ツキ</t>
    </rPh>
    <rPh sb="10" eb="11">
      <t>ヒ</t>
    </rPh>
    <phoneticPr fontId="2"/>
  </si>
  <si>
    <t>（フリガナ）　　</t>
    <phoneticPr fontId="2"/>
  </si>
  <si>
    <t>フリガナ　　</t>
    <phoneticPr fontId="2"/>
  </si>
  <si>
    <t>［事務代行者 ／ 事務連絡先]　</t>
    <rPh sb="3" eb="5">
      <t>ダイコウ</t>
    </rPh>
    <rPh sb="5" eb="6">
      <t>シャ</t>
    </rPh>
    <rPh sb="9" eb="13">
      <t>ジムレンラク</t>
    </rPh>
    <rPh sb="13" eb="14">
      <t>サキ</t>
    </rPh>
    <phoneticPr fontId="2"/>
  </si>
  <si>
    <t>◇提出書類の確認事項チェックシート</t>
    <rPh sb="1" eb="3">
      <t>テイシュツ</t>
    </rPh>
    <rPh sb="3" eb="5">
      <t>ショルイ</t>
    </rPh>
    <rPh sb="6" eb="8">
      <t>カクニン</t>
    </rPh>
    <rPh sb="8" eb="10">
      <t>ジコウ</t>
    </rPh>
    <phoneticPr fontId="2"/>
  </si>
  <si>
    <t>◇事業の要件チェックシート</t>
    <rPh sb="1" eb="3">
      <t>ジギョウ</t>
    </rPh>
    <rPh sb="4" eb="6">
      <t>ヨウケン</t>
    </rPh>
    <phoneticPr fontId="2"/>
  </si>
  <si>
    <t>［代表提案者（問い合わせ窓口）］</t>
    <rPh sb="1" eb="6">
      <t>ダイヒョウテイアンシャ</t>
    </rPh>
    <rPh sb="7" eb="8">
      <t>ト</t>
    </rPh>
    <rPh sb="9" eb="10">
      <t>ア</t>
    </rPh>
    <rPh sb="12" eb="14">
      <t>マドグチ</t>
    </rPh>
    <phoneticPr fontId="2"/>
  </si>
  <si>
    <t>担当者名</t>
    <rPh sb="0" eb="2">
      <t>タントウ</t>
    </rPh>
    <rPh sb="2" eb="3">
      <t>シャ</t>
    </rPh>
    <rPh sb="3" eb="4">
      <t>メイ</t>
    </rPh>
    <phoneticPr fontId="2"/>
  </si>
  <si>
    <t>提案者と建築主（建物所有者）が別の場合、ESCO事業者・リース事業者等が補助金受領事業者の場合等に提出</t>
    <rPh sb="0" eb="3">
      <t>テイアンシャ</t>
    </rPh>
    <rPh sb="4" eb="7">
      <t>ケンチクヌシ</t>
    </rPh>
    <rPh sb="8" eb="10">
      <t>タテモノ</t>
    </rPh>
    <rPh sb="10" eb="13">
      <t>ショユウシャ</t>
    </rPh>
    <rPh sb="15" eb="16">
      <t>ベツ</t>
    </rPh>
    <rPh sb="17" eb="19">
      <t>バアイ</t>
    </rPh>
    <rPh sb="24" eb="27">
      <t>ジギョウシャ</t>
    </rPh>
    <rPh sb="31" eb="34">
      <t>ジギョウシャ</t>
    </rPh>
    <rPh sb="34" eb="35">
      <t>トウ</t>
    </rPh>
    <rPh sb="36" eb="39">
      <t>ホジョキン</t>
    </rPh>
    <rPh sb="39" eb="41">
      <t>ジュリョウ</t>
    </rPh>
    <rPh sb="41" eb="44">
      <t>ジギョウシャ</t>
    </rPh>
    <rPh sb="45" eb="47">
      <t>バアイ</t>
    </rPh>
    <rPh sb="47" eb="48">
      <t>トウ</t>
    </rPh>
    <rPh sb="49" eb="51">
      <t>テイシュツ</t>
    </rPh>
    <phoneticPr fontId="2"/>
  </si>
  <si>
    <r>
      <t>提案事業が建築基準法上の確認不要の場合</t>
    </r>
    <r>
      <rPr>
        <sz val="8.5"/>
        <color theme="1"/>
        <rFont val="ＭＳ Ｐゴシック"/>
        <family val="3"/>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</si>
  <si>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申請建物の最終の検査済証（または建築確認台帳の記載事項証明書 等）　（</t>
    </r>
    <r>
      <rPr>
        <b/>
        <sz val="8.5"/>
        <rFont val="ＭＳ Ｐゴシック"/>
        <family val="3"/>
        <charset val="128"/>
      </rPr>
      <t>※</t>
    </r>
    <r>
      <rPr>
        <sz val="8.5"/>
        <rFont val="ＭＳ Ｐゴシック"/>
        <family val="3"/>
        <charset val="128"/>
      </rPr>
      <t>）</t>
    </r>
    <rPh sb="0" eb="2">
      <t>シンセイ</t>
    </rPh>
    <rPh sb="2" eb="4">
      <t>タテモノ</t>
    </rPh>
    <rPh sb="5" eb="7">
      <t>サイシュウ</t>
    </rPh>
    <rPh sb="8" eb="12">
      <t>ケンサスミショウ</t>
    </rPh>
    <rPh sb="31" eb="32">
      <t>トウ</t>
    </rPh>
    <phoneticPr fontId="2"/>
  </si>
  <si>
    <r>
      <t>提案事業が、大規模の修繕・大規模の模様替え、用途変更 等により建築確認を要する場合</t>
    </r>
    <r>
      <rPr>
        <sz val="8.5"/>
        <color theme="1"/>
        <rFont val="ＭＳ Ｐゴシック"/>
        <family val="3"/>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</si>
  <si>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r>
      <rPr>
        <b/>
        <u/>
        <sz val="8.5"/>
        <color theme="1"/>
        <rFont val="ＭＳ Ｐゴシック"/>
        <family val="3"/>
        <charset val="128"/>
      </rPr>
      <t>交付申請時に耐震性を有する建物であることが確認できている場合</t>
    </r>
    <r>
      <rPr>
        <sz val="8.5"/>
        <color theme="1"/>
        <rFont val="ＭＳ Ｐゴシック"/>
        <family val="3"/>
        <charset val="128"/>
      </rPr>
      <t>に提出</t>
    </r>
    <rPh sb="0" eb="4">
      <t>コウフシンセイ</t>
    </rPh>
    <rPh sb="4" eb="5">
      <t>ジ</t>
    </rPh>
    <rPh sb="6" eb="9">
      <t>タイシンセイ</t>
    </rPh>
    <rPh sb="10" eb="11">
      <t>ユウ</t>
    </rPh>
    <rPh sb="13" eb="15">
      <t>タテモノ</t>
    </rPh>
    <rPh sb="21" eb="23">
      <t>カクニン</t>
    </rPh>
    <rPh sb="28" eb="30">
      <t>バアイ</t>
    </rPh>
    <rPh sb="31" eb="33">
      <t>テイシュツ</t>
    </rPh>
    <phoneticPr fontId="2"/>
  </si>
  <si>
    <r>
      <t>耐震性を証明する書類　（</t>
    </r>
    <r>
      <rPr>
        <b/>
        <sz val="8.5"/>
        <rFont val="ＭＳ Ｐゴシック"/>
        <family val="3"/>
        <charset val="128"/>
      </rPr>
      <t>※</t>
    </r>
    <r>
      <rPr>
        <sz val="8.5"/>
        <rFont val="ＭＳ Ｐゴシック"/>
        <family val="3"/>
        <charset val="128"/>
      </rPr>
      <t>）</t>
    </r>
    <rPh sb="0" eb="3">
      <t>タイシンセイ</t>
    </rPh>
    <phoneticPr fontId="2"/>
  </si>
  <si>
    <r>
      <rPr>
        <b/>
        <u/>
        <sz val="8.5"/>
        <color theme="1"/>
        <rFont val="ＭＳ Ｐゴシック"/>
        <family val="3"/>
        <charset val="128"/>
      </rPr>
      <t>交付申請時に耐震性を有する建物であることの確認ができない場合</t>
    </r>
    <r>
      <rPr>
        <sz val="8.5"/>
        <color theme="1"/>
        <rFont val="ＭＳ Ｐゴシック"/>
        <family val="3"/>
        <charset val="128"/>
      </rPr>
      <t>に提出</t>
    </r>
    <rPh sb="0" eb="5">
      <t>コウフシンセイジ</t>
    </rPh>
    <rPh sb="6" eb="9">
      <t>タイシンセイ</t>
    </rPh>
    <rPh sb="10" eb="11">
      <t>ユウ</t>
    </rPh>
    <rPh sb="13" eb="15">
      <t>タテモノ</t>
    </rPh>
    <rPh sb="21" eb="23">
      <t>カクニン</t>
    </rPh>
    <rPh sb="28" eb="30">
      <t>バアイ</t>
    </rPh>
    <rPh sb="31" eb="33">
      <t>テイシュツ</t>
    </rPh>
    <phoneticPr fontId="2"/>
  </si>
  <si>
    <t>平成28年４月１日時点で現に存するもの　:　基準エネルギー消費量の１．１倍 以下</t>
    <rPh sb="38" eb="40">
      <t>イカ</t>
    </rPh>
    <phoneticPr fontId="2"/>
  </si>
  <si>
    <t>上記以外　：　基準エネルギー消費量の１．０倍 以下</t>
    <rPh sb="0" eb="2">
      <t>ジョウキ</t>
    </rPh>
    <rPh sb="2" eb="4">
      <t>イガイ</t>
    </rPh>
    <rPh sb="23" eb="25">
      <t>イカ</t>
    </rPh>
    <phoneticPr fontId="2"/>
  </si>
  <si>
    <t>換気</t>
    <rPh sb="0" eb="2">
      <t>カンキ</t>
    </rPh>
    <phoneticPr fontId="2"/>
  </si>
  <si>
    <t>項目毎の小計を入力し、備考欄に見積書の該当ページ数を入力してください</t>
    <rPh sb="0" eb="2">
      <t>コウモク</t>
    </rPh>
    <rPh sb="2" eb="3">
      <t>マイ</t>
    </rPh>
    <rPh sb="4" eb="6">
      <t>ショウケイ</t>
    </rPh>
    <rPh sb="7" eb="9">
      <t>ニュウリョク</t>
    </rPh>
    <rPh sb="11" eb="14">
      <t>ビコウラン</t>
    </rPh>
    <rPh sb="15" eb="18">
      <t>ミツモリショ</t>
    </rPh>
    <rPh sb="19" eb="21">
      <t>ガイトウ</t>
    </rPh>
    <rPh sb="24" eb="25">
      <t>スウ</t>
    </rPh>
    <rPh sb="26" eb="28">
      <t>ニュウリョク</t>
    </rPh>
    <phoneticPr fontId="2"/>
  </si>
  <si>
    <t>←採択通知書の補助限度額を入力してください</t>
    <rPh sb="1" eb="6">
      <t>サイタクツウチショ</t>
    </rPh>
    <rPh sb="7" eb="12">
      <t>ホジョゲンドガク</t>
    </rPh>
    <rPh sb="13" eb="15">
      <t>ニュウリョク</t>
    </rPh>
    <phoneticPr fontId="2"/>
  </si>
  <si>
    <t>適合性の評価</t>
    <phoneticPr fontId="2"/>
  </si>
  <si>
    <t>　(※)その他を選択した場合は（　　）に具体な内容を記入してください。</t>
    <phoneticPr fontId="2"/>
  </si>
  <si>
    <t xml:space="preserve"> ７．</t>
    <phoneticPr fontId="2"/>
  </si>
  <si>
    <t xml:space="preserve"> ケ＝７．</t>
    <phoneticPr fontId="2"/>
  </si>
  <si>
    <t xml:space="preserve"> ７．バリアフリー改修工事に係る事業費　合計</t>
    <rPh sb="9" eb="11">
      <t>カイシュウ</t>
    </rPh>
    <rPh sb="11" eb="13">
      <t>コウジ</t>
    </rPh>
    <rPh sb="14" eb="15">
      <t>カカ</t>
    </rPh>
    <rPh sb="16" eb="18">
      <t>ジギョウ</t>
    </rPh>
    <rPh sb="18" eb="19">
      <t>ヒ</t>
    </rPh>
    <rPh sb="20" eb="22">
      <t>ゴウケイ</t>
    </rPh>
    <phoneticPr fontId="2"/>
  </si>
  <si>
    <t>←概要が確認できる検査済証を添付してください</t>
    <rPh sb="1" eb="3">
      <t>ガイヨウ</t>
    </rPh>
    <rPh sb="4" eb="6">
      <t>カクニン</t>
    </rPh>
    <rPh sb="9" eb="13">
      <t>ケンサスミショウ</t>
    </rPh>
    <rPh sb="14" eb="16">
      <t>テンプ</t>
    </rPh>
    <phoneticPr fontId="2"/>
  </si>
  <si>
    <t>４．採択されたバリアフリー改修の補助対象となる改修箇所と仕様 (※1)</t>
    <phoneticPr fontId="2"/>
  </si>
  <si>
    <t>※　棟名は交付申請内訳書（別添３）と整合すること</t>
    <rPh sb="2" eb="3">
      <t>ムネ</t>
    </rPh>
    <rPh sb="3" eb="4">
      <t>メイ</t>
    </rPh>
    <rPh sb="5" eb="7">
      <t>コウフ</t>
    </rPh>
    <rPh sb="7" eb="9">
      <t>シンセイ</t>
    </rPh>
    <rPh sb="9" eb="12">
      <t>ウチワケショ</t>
    </rPh>
    <rPh sb="13" eb="15">
      <t>ベッテン</t>
    </rPh>
    <rPh sb="18" eb="20">
      <t>セイゴウ</t>
    </rPh>
    <phoneticPr fontId="2"/>
  </si>
  <si>
    <t>設備電力合計　　</t>
    <rPh sb="2" eb="3">
      <t>デン</t>
    </rPh>
    <phoneticPr fontId="2"/>
  </si>
  <si>
    <t>改修割合（設備電力比による場合）　　</t>
    <rPh sb="7" eb="8">
      <t>デン</t>
    </rPh>
    <phoneticPr fontId="2"/>
  </si>
  <si>
    <t>分類別省エネ率　　</t>
    <rPh sb="0" eb="2">
      <t>ブンルイ</t>
    </rPh>
    <rPh sb="2" eb="3">
      <t>ベツ</t>
    </rPh>
    <rPh sb="3" eb="4">
      <t>ショウ</t>
    </rPh>
    <rPh sb="6" eb="7">
      <t>リツ</t>
    </rPh>
    <phoneticPr fontId="2"/>
  </si>
  <si>
    <t>建物全体の分類別省エネ率　　</t>
    <rPh sb="0" eb="2">
      <t>タテモノ</t>
    </rPh>
    <rPh sb="2" eb="4">
      <t>ゼンタイ</t>
    </rPh>
    <rPh sb="5" eb="7">
      <t>ブンルイ</t>
    </rPh>
    <rPh sb="7" eb="8">
      <t>ベツ</t>
    </rPh>
    <rPh sb="8" eb="9">
      <t>ショウ</t>
    </rPh>
    <rPh sb="11" eb="12">
      <t>リツ</t>
    </rPh>
    <phoneticPr fontId="2"/>
  </si>
  <si>
    <t>設備能力合計　　</t>
    <phoneticPr fontId="2"/>
  </si>
  <si>
    <t>改修割合（設備能力比による場合）　　</t>
    <phoneticPr fontId="2"/>
  </si>
  <si>
    <t>設備電力合計　　</t>
    <rPh sb="2" eb="4">
      <t>デンリョク</t>
    </rPh>
    <phoneticPr fontId="2"/>
  </si>
  <si>
    <t>提案内容への適合確認書（実績報告）</t>
    <rPh sb="12" eb="16">
      <t>ジッセキホウコク</t>
    </rPh>
    <phoneticPr fontId="2"/>
  </si>
  <si>
    <t>建築士による提案内容への適合確認書（実績報告）</t>
    <rPh sb="18" eb="22">
      <t>ジッセキホウコク</t>
    </rPh>
    <phoneticPr fontId="2"/>
  </si>
  <si>
    <t>建築士による耐震性の基準への適合確認書（実績報告）</t>
    <rPh sb="20" eb="24">
      <t>ジッセキホウコク</t>
    </rPh>
    <phoneticPr fontId="2"/>
  </si>
  <si>
    <t>申請する建築物が耐震性を有する※ことの証明として、以下を提出します。</t>
    <phoneticPr fontId="2"/>
  </si>
  <si>
    <t>工事費（１）</t>
    <rPh sb="0" eb="3">
      <t>コウジヒ</t>
    </rPh>
    <phoneticPr fontId="2"/>
  </si>
  <si>
    <t>採択額（補助限度額）</t>
    <rPh sb="0" eb="3">
      <t>サイタクガク</t>
    </rPh>
    <rPh sb="4" eb="6">
      <t>ホジョ</t>
    </rPh>
    <rPh sb="6" eb="8">
      <t>ゲンド</t>
    </rPh>
    <rPh sb="8" eb="9">
      <t>ガク</t>
    </rPh>
    <phoneticPr fontId="2"/>
  </si>
  <si>
    <t>エネルギー計測機器</t>
    <rPh sb="5" eb="7">
      <t>ケイソク</t>
    </rPh>
    <rPh sb="7" eb="9">
      <t>キキ</t>
    </rPh>
    <phoneticPr fontId="2"/>
  </si>
  <si>
    <t>計測機器設置工事</t>
    <rPh sb="0" eb="2">
      <t>ケイソク</t>
    </rPh>
    <rPh sb="2" eb="4">
      <t>キキ</t>
    </rPh>
    <rPh sb="4" eb="6">
      <t>セッチ</t>
    </rPh>
    <rPh sb="6" eb="8">
      <t>コウジ</t>
    </rPh>
    <phoneticPr fontId="2"/>
  </si>
  <si>
    <t>Ⓐ</t>
    <phoneticPr fontId="2"/>
  </si>
  <si>
    <t>Ⓑ</t>
    <phoneticPr fontId="2"/>
  </si>
  <si>
    <t>別紙１（Ａ)　補助対象事業費</t>
    <rPh sb="0" eb="2">
      <t>ベッシ</t>
    </rPh>
    <rPh sb="7" eb="11">
      <t>ホジョタイショウ</t>
    </rPh>
    <rPh sb="11" eb="14">
      <t>ジギョウヒ</t>
    </rPh>
    <phoneticPr fontId="2"/>
  </si>
  <si>
    <t>別紙１（Ｂ)　補助対象事業費</t>
    <rPh sb="0" eb="2">
      <t>ベッシ</t>
    </rPh>
    <phoneticPr fontId="2"/>
  </si>
  <si>
    <t>別紙１（Ｃ)　補助対象事業費</t>
    <rPh sb="0" eb="2">
      <t>ベッシ</t>
    </rPh>
    <phoneticPr fontId="2"/>
  </si>
  <si>
    <t>別紙１（Ｅ)　補助対象事業費</t>
    <rPh sb="0" eb="2">
      <t>ベッシ</t>
    </rPh>
    <phoneticPr fontId="2"/>
  </si>
  <si>
    <t xml:space="preserve"> ト：　チ、または５０百万円のいずれか低い額</t>
    <rPh sb="11" eb="12">
      <t>ヒャク</t>
    </rPh>
    <rPh sb="12" eb="14">
      <t>マンエン</t>
    </rPh>
    <rPh sb="19" eb="20">
      <t>ヒク</t>
    </rPh>
    <rPh sb="21" eb="22">
      <t>ガク</t>
    </rPh>
    <phoneticPr fontId="2"/>
  </si>
  <si>
    <t xml:space="preserve"> ナ：　テ、または２５百万円のいずれか低い額。ただし、「ト」の金額以下であること</t>
    <rPh sb="11" eb="12">
      <t>ヒャク</t>
    </rPh>
    <rPh sb="12" eb="14">
      <t>マンエン</t>
    </rPh>
    <rPh sb="19" eb="20">
      <t>ヒク</t>
    </rPh>
    <rPh sb="21" eb="22">
      <t>ガク</t>
    </rPh>
    <rPh sb="31" eb="33">
      <t>キンガク</t>
    </rPh>
    <rPh sb="33" eb="35">
      <t>イカ</t>
    </rPh>
    <phoneticPr fontId="2"/>
  </si>
  <si>
    <t>Ⓑ</t>
  </si>
  <si>
    <t xml:space="preserve"> ニ＝ト＋ナ</t>
    <phoneticPr fontId="2"/>
  </si>
  <si>
    <t>（１） 省エネ改修における建設工事等</t>
    <rPh sb="4" eb="5">
      <t>ショウ</t>
    </rPh>
    <rPh sb="7" eb="9">
      <t>カイシュウ</t>
    </rPh>
    <rPh sb="13" eb="15">
      <t>ケンセツ</t>
    </rPh>
    <rPh sb="15" eb="17">
      <t>コウジ</t>
    </rPh>
    <rPh sb="17" eb="18">
      <t>トウ</t>
    </rPh>
    <phoneticPr fontId="2"/>
  </si>
  <si>
    <t>（２） エネルギー使用量の計測等</t>
    <rPh sb="9" eb="11">
      <t>シヨウ</t>
    </rPh>
    <rPh sb="11" eb="12">
      <t>リョウ</t>
    </rPh>
    <rPh sb="13" eb="15">
      <t>ケイソク</t>
    </rPh>
    <rPh sb="15" eb="16">
      <t>トウ</t>
    </rPh>
    <phoneticPr fontId="2"/>
  </si>
  <si>
    <t>（３） 省エネルギー性能の表示</t>
    <rPh sb="13" eb="15">
      <t>ヒョウジ</t>
    </rPh>
    <phoneticPr fontId="2"/>
  </si>
  <si>
    <t>（４） バリアフリー改修工事</t>
    <rPh sb="10" eb="14">
      <t>カイシュウコウジ</t>
    </rPh>
    <phoneticPr fontId="2"/>
  </si>
  <si>
    <t>（４） バリアフリー改修工事</t>
    <rPh sb="10" eb="12">
      <t>カイシュウ</t>
    </rPh>
    <rPh sb="12" eb="14">
      <t>コウジ</t>
    </rPh>
    <phoneticPr fontId="2"/>
  </si>
  <si>
    <t>（１） 省エネ改修における建設工事等、エネルギー使用量の計測等及び省エネルギー性能の表示に係る補助金額</t>
    <rPh sb="4" eb="5">
      <t>ショウ</t>
    </rPh>
    <rPh sb="7" eb="9">
      <t>カイシュウ</t>
    </rPh>
    <rPh sb="13" eb="15">
      <t>ケンセツ</t>
    </rPh>
    <rPh sb="15" eb="17">
      <t>コウジ</t>
    </rPh>
    <rPh sb="17" eb="18">
      <t>トウ</t>
    </rPh>
    <rPh sb="24" eb="27">
      <t>シヨウリョウ</t>
    </rPh>
    <rPh sb="28" eb="30">
      <t>ケイソク</t>
    </rPh>
    <rPh sb="30" eb="31">
      <t>トウ</t>
    </rPh>
    <rPh sb="31" eb="32">
      <t>オヨ</t>
    </rPh>
    <rPh sb="42" eb="44">
      <t>ヒョウジ</t>
    </rPh>
    <rPh sb="47" eb="49">
      <t>ホジョ</t>
    </rPh>
    <rPh sb="49" eb="50">
      <t>キン</t>
    </rPh>
    <rPh sb="50" eb="51">
      <t>ガク</t>
    </rPh>
    <phoneticPr fontId="2"/>
  </si>
  <si>
    <t>（２） バリアフリー改修工事に係る補助額</t>
    <rPh sb="10" eb="12">
      <t>カイシュウ</t>
    </rPh>
    <rPh sb="12" eb="14">
      <t>コウジ</t>
    </rPh>
    <rPh sb="15" eb="16">
      <t>カカ</t>
    </rPh>
    <rPh sb="17" eb="19">
      <t>ホジョ</t>
    </rPh>
    <rPh sb="19" eb="20">
      <t>ガク</t>
    </rPh>
    <phoneticPr fontId="2"/>
  </si>
  <si>
    <t>（１） 省エネ改修における建設工事等、エネルギー使用量の計測等及び省エネルギー性能の表示に係る補助金の額</t>
    <rPh sb="42" eb="44">
      <t>ヒョウジ</t>
    </rPh>
    <phoneticPr fontId="2"/>
  </si>
  <si>
    <t>（２） バリアフリー改修工事に係る補助金の額</t>
    <rPh sb="10" eb="12">
      <t>カイシュウ</t>
    </rPh>
    <rPh sb="12" eb="14">
      <t>コウジ</t>
    </rPh>
    <rPh sb="15" eb="16">
      <t>カカ</t>
    </rPh>
    <rPh sb="17" eb="19">
      <t>ホジョ</t>
    </rPh>
    <rPh sb="19" eb="20">
      <t>キン</t>
    </rPh>
    <rPh sb="21" eb="22">
      <t>ガク</t>
    </rPh>
    <phoneticPr fontId="2"/>
  </si>
  <si>
    <t>（３） 補助申請額</t>
    <rPh sb="4" eb="6">
      <t>ホジョ</t>
    </rPh>
    <rPh sb="6" eb="9">
      <t>シンセイガク</t>
    </rPh>
    <phoneticPr fontId="2"/>
  </si>
  <si>
    <t xml:space="preserve"> ア＝ｄ＋③＋④＋７．</t>
    <phoneticPr fontId="2"/>
  </si>
  <si>
    <t xml:space="preserve"> オ：　③が100万円を超える場合はｄ×10％と③のいずれか低い額、
　　　 ③が100万円以下の場合は③</t>
    <phoneticPr fontId="2"/>
  </si>
  <si>
    <r>
      <t xml:space="preserve">６．省エネルギー性能の表示に係る費用　 </t>
    </r>
    <r>
      <rPr>
        <b/>
        <sz val="10"/>
        <rFont val="ＭＳ Ｐゴシック"/>
        <family val="3"/>
        <charset val="128"/>
      </rPr>
      <t>※</t>
    </r>
    <rPh sb="2" eb="3">
      <t>ショウ</t>
    </rPh>
    <rPh sb="8" eb="10">
      <t>セイノウ</t>
    </rPh>
    <rPh sb="11" eb="13">
      <t>ヒョウジ</t>
    </rPh>
    <rPh sb="14" eb="15">
      <t>カカ</t>
    </rPh>
    <rPh sb="16" eb="18">
      <t>ヒヨウ</t>
    </rPh>
    <phoneticPr fontId="2"/>
  </si>
  <si>
    <t>◆バリアフリー改修工事の工事内容および事業費の内訳</t>
    <rPh sb="7" eb="9">
      <t>カイシュウ</t>
    </rPh>
    <rPh sb="9" eb="11">
      <t>コウジ</t>
    </rPh>
    <rPh sb="12" eb="14">
      <t>コウジ</t>
    </rPh>
    <rPh sb="14" eb="16">
      <t>ナイヨウ</t>
    </rPh>
    <rPh sb="19" eb="21">
      <t>ジギョウ</t>
    </rPh>
    <rPh sb="21" eb="22">
      <t>ヒ</t>
    </rPh>
    <rPh sb="23" eb="25">
      <t>ウチワケ</t>
    </rPh>
    <phoneticPr fontId="2"/>
  </si>
  <si>
    <t>※ バリアフリー改修工事に係る費用は、採択時の金額を超えて申請する事はできません。</t>
    <rPh sb="8" eb="10">
      <t>カイシュウ</t>
    </rPh>
    <rPh sb="10" eb="12">
      <t>コウジ</t>
    </rPh>
    <rPh sb="13" eb="14">
      <t>カカ</t>
    </rPh>
    <rPh sb="15" eb="17">
      <t>ヒヨウ</t>
    </rPh>
    <rPh sb="19" eb="22">
      <t>サイタクジ</t>
    </rPh>
    <rPh sb="23" eb="25">
      <t>キンガク</t>
    </rPh>
    <rPh sb="26" eb="27">
      <t>コ</t>
    </rPh>
    <rPh sb="29" eb="31">
      <t>シンセイ</t>
    </rPh>
    <rPh sb="33" eb="34">
      <t>コト</t>
    </rPh>
    <phoneticPr fontId="2"/>
  </si>
  <si>
    <t>　 また、採択時から交付申請時の差額を省エネ改修工費費やエネルギー使用量の計測等の費用、省エネルギー性能の</t>
    <rPh sb="5" eb="8">
      <t>サイタクジ</t>
    </rPh>
    <rPh sb="10" eb="12">
      <t>コウフ</t>
    </rPh>
    <rPh sb="12" eb="14">
      <t>シンセイ</t>
    </rPh>
    <rPh sb="14" eb="15">
      <t>ジ</t>
    </rPh>
    <rPh sb="16" eb="18">
      <t>サガク</t>
    </rPh>
    <rPh sb="19" eb="20">
      <t>ショウ</t>
    </rPh>
    <rPh sb="22" eb="24">
      <t>カイシュウ</t>
    </rPh>
    <rPh sb="24" eb="26">
      <t>コウヒ</t>
    </rPh>
    <rPh sb="26" eb="27">
      <t>ヒ</t>
    </rPh>
    <rPh sb="33" eb="35">
      <t>シヨウ</t>
    </rPh>
    <rPh sb="35" eb="36">
      <t>リョウ</t>
    </rPh>
    <rPh sb="37" eb="39">
      <t>ケイソク</t>
    </rPh>
    <rPh sb="39" eb="40">
      <t>ナド</t>
    </rPh>
    <rPh sb="41" eb="43">
      <t>ヒヨウ</t>
    </rPh>
    <rPh sb="44" eb="45">
      <t>ショウ</t>
    </rPh>
    <rPh sb="50" eb="52">
      <t>セイノウ</t>
    </rPh>
    <phoneticPr fontId="2"/>
  </si>
  <si>
    <t>　 表示に係る費用として流用することもできません。</t>
    <rPh sb="5" eb="6">
      <t>カカ</t>
    </rPh>
    <rPh sb="12" eb="14">
      <t>リュウヨウ</t>
    </rPh>
    <phoneticPr fontId="2"/>
  </si>
  <si>
    <t>工事費（２）</t>
    <rPh sb="0" eb="3">
      <t>コウジヒ</t>
    </rPh>
    <phoneticPr fontId="2"/>
  </si>
  <si>
    <t>設備費（１）</t>
    <rPh sb="0" eb="3">
      <t>セツビヒ</t>
    </rPh>
    <phoneticPr fontId="2"/>
  </si>
  <si>
    <t>設備費（２）</t>
    <rPh sb="0" eb="3">
      <t>セツビヒ</t>
    </rPh>
    <phoneticPr fontId="2"/>
  </si>
  <si>
    <t>国費</t>
    <rPh sb="0" eb="2">
      <t>コクヒ</t>
    </rPh>
    <phoneticPr fontId="2"/>
  </si>
  <si>
    <t>国費外</t>
    <rPh sb="0" eb="3">
      <t>コクヒガイ</t>
    </rPh>
    <phoneticPr fontId="2"/>
  </si>
  <si>
    <t>補助対象建築物等における他の補助金の申請(予定含む)の有無（該当するものを「■」）</t>
    <rPh sb="21" eb="23">
      <t>ヨテイ</t>
    </rPh>
    <rPh sb="23" eb="24">
      <t>フク</t>
    </rPh>
    <rPh sb="30" eb="32">
      <t>ガイトウ</t>
    </rPh>
    <phoneticPr fontId="2"/>
  </si>
  <si>
    <t>交付変更承認申請の場合には、前回申請で記載した内容を上段（　）内に記載すること。</t>
    <phoneticPr fontId="2"/>
  </si>
  <si>
    <t>改修後の　「建築物省エネ法」　に基づく省エネルギー性能に関する基準　（該当するものを■で選択）</t>
    <rPh sb="16" eb="17">
      <t>モト</t>
    </rPh>
    <rPh sb="35" eb="37">
      <t>ガイトウ</t>
    </rPh>
    <rPh sb="44" eb="46">
      <t>センタク</t>
    </rPh>
    <phoneticPr fontId="2"/>
  </si>
  <si>
    <t>不適</t>
    <rPh sb="0" eb="2">
      <t>フテキ</t>
    </rPh>
    <phoneticPr fontId="2"/>
  </si>
  <si>
    <t xml:space="preserve"> 適</t>
    <rPh sb="1" eb="2">
      <t>テキ</t>
    </rPh>
    <phoneticPr fontId="2"/>
  </si>
  <si>
    <t>適合性の評価は、どちらか該当する方を■で選択すること。</t>
    <phoneticPr fontId="2"/>
  </si>
  <si>
    <t>*小数点第２位以下を切り捨てて小数点第１位まで記載すること</t>
    <phoneticPr fontId="2"/>
  </si>
  <si>
    <r>
      <t>建物全体のエネルギー消費量に対する改修割合(％) （③＝①×②÷100）
(小数点第１位まで記載)</t>
    </r>
    <r>
      <rPr>
        <b/>
        <vertAlign val="superscript"/>
        <sz val="9"/>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2"/>
  </si>
  <si>
    <t>　（□の部分は該当するものを■で選択してください）</t>
    <phoneticPr fontId="2"/>
  </si>
  <si>
    <r>
      <t xml:space="preserve">省エネ量
</t>
    </r>
    <r>
      <rPr>
        <sz val="8"/>
        <rFont val="ＭＳ Ｐゴシック"/>
        <family val="3"/>
        <charset val="128"/>
      </rPr>
      <t>(小数点第１位まで記載)</t>
    </r>
    <r>
      <rPr>
        <b/>
        <sz val="8"/>
        <rFont val="ＭＳ Ｐゴシック"/>
        <family val="3"/>
        <charset val="128"/>
      </rPr>
      <t>＊</t>
    </r>
    <rPh sb="0" eb="1">
      <t>ショウ</t>
    </rPh>
    <rPh sb="3" eb="4">
      <t>リョウ</t>
    </rPh>
    <phoneticPr fontId="2"/>
  </si>
  <si>
    <t>＊小数点第２位以下を切り捨てて小数点第１位まで記載すること</t>
    <phoneticPr fontId="2"/>
  </si>
  <si>
    <t xml:space="preserve"> 注）表中の項目に該当しないものは、その他の欄を使用し、根拠を別添資料に記載してください。</t>
    <rPh sb="1" eb="2">
      <t>チュウ</t>
    </rPh>
    <rPh sb="3" eb="5">
      <t>ヒョウチュウ</t>
    </rPh>
    <rPh sb="6" eb="8">
      <t>コウモク</t>
    </rPh>
    <rPh sb="9" eb="11">
      <t>ガイトウ</t>
    </rPh>
    <rPh sb="20" eb="21">
      <t>タ</t>
    </rPh>
    <rPh sb="22" eb="23">
      <t>ラン</t>
    </rPh>
    <rPh sb="24" eb="26">
      <t>シヨウ</t>
    </rPh>
    <rPh sb="28" eb="30">
      <t>コンキョ</t>
    </rPh>
    <rPh sb="31" eb="33">
      <t>ベッテン</t>
    </rPh>
    <rPh sb="33" eb="35">
      <t>シリョウ</t>
    </rPh>
    <rPh sb="36" eb="38">
      <t>キサイ</t>
    </rPh>
    <phoneticPr fontId="2"/>
  </si>
  <si>
    <t>（１）躯体改修工事　</t>
    <rPh sb="3" eb="5">
      <t>クタイ</t>
    </rPh>
    <rPh sb="5" eb="7">
      <t>カイシュウ</t>
    </rPh>
    <rPh sb="7" eb="9">
      <t>コウジ</t>
    </rPh>
    <phoneticPr fontId="2"/>
  </si>
  <si>
    <t>※「項目別の改修割合」の欄は参考様式１－１の１．（２）③の値を記載してください。</t>
    <phoneticPr fontId="2"/>
  </si>
  <si>
    <t>□の部分は該当するものを■で選択してください。</t>
    <phoneticPr fontId="2"/>
  </si>
  <si>
    <r>
      <t>建物全体省エネ率(％)(①×②×③÷10000)(小数点第１位まで記載)</t>
    </r>
    <r>
      <rPr>
        <b/>
        <vertAlign val="superscript"/>
        <sz val="7"/>
        <rFont val="ＭＳ Ｐゴシック"/>
        <family val="3"/>
        <charset val="128"/>
      </rPr>
      <t>＊</t>
    </r>
    <rPh sb="0" eb="2">
      <t>タテモノ</t>
    </rPh>
    <rPh sb="2" eb="4">
      <t>ゼンタイ</t>
    </rPh>
    <rPh sb="4" eb="5">
      <t>ショウ</t>
    </rPh>
    <rPh sb="7" eb="8">
      <t>リツ</t>
    </rPh>
    <phoneticPr fontId="2"/>
  </si>
  <si>
    <t>開口部</t>
    <rPh sb="0" eb="3">
      <t>カイコウブ</t>
    </rPh>
    <phoneticPr fontId="2"/>
  </si>
  <si>
    <t>◆省エネルギー性能の表示に係る補助対象事業費の内訳（※1）</t>
    <phoneticPr fontId="2"/>
  </si>
  <si>
    <t>(※1)　省エネルギー性能の表示に係る費用は、採択時の金額を超えて申請する事はできません。</t>
    <rPh sb="5" eb="6">
      <t>ショウ</t>
    </rPh>
    <rPh sb="11" eb="13">
      <t>セイノウ</t>
    </rPh>
    <rPh sb="14" eb="16">
      <t>ヒョウジ</t>
    </rPh>
    <rPh sb="17" eb="18">
      <t>カカ</t>
    </rPh>
    <rPh sb="19" eb="21">
      <t>ヒヨウ</t>
    </rPh>
    <rPh sb="23" eb="26">
      <t>サイタクジ</t>
    </rPh>
    <rPh sb="27" eb="29">
      <t>キンガク</t>
    </rPh>
    <rPh sb="30" eb="31">
      <t>コ</t>
    </rPh>
    <rPh sb="33" eb="35">
      <t>シンセイ</t>
    </rPh>
    <rPh sb="37" eb="38">
      <t>コト</t>
    </rPh>
    <phoneticPr fontId="2"/>
  </si>
  <si>
    <t>　　　　また、採択時から交付申請時の差額を省エネ改修工費費、エネルギー使用量の計測等に係る費用、バリアフリー改修</t>
    <rPh sb="7" eb="10">
      <t>サイタクジ</t>
    </rPh>
    <rPh sb="12" eb="14">
      <t>コウフ</t>
    </rPh>
    <rPh sb="14" eb="16">
      <t>シンセイ</t>
    </rPh>
    <rPh sb="16" eb="17">
      <t>ジ</t>
    </rPh>
    <rPh sb="18" eb="20">
      <t>サガク</t>
    </rPh>
    <rPh sb="21" eb="22">
      <t>ショウ</t>
    </rPh>
    <rPh sb="24" eb="26">
      <t>カイシュウ</t>
    </rPh>
    <rPh sb="26" eb="28">
      <t>コウヒ</t>
    </rPh>
    <rPh sb="28" eb="29">
      <t>ヒ</t>
    </rPh>
    <rPh sb="35" eb="37">
      <t>シヨウ</t>
    </rPh>
    <rPh sb="37" eb="38">
      <t>リョウ</t>
    </rPh>
    <rPh sb="39" eb="41">
      <t>ケイソク</t>
    </rPh>
    <rPh sb="41" eb="42">
      <t>ナド</t>
    </rPh>
    <rPh sb="43" eb="44">
      <t>カカ</t>
    </rPh>
    <rPh sb="45" eb="47">
      <t>ヒヨウ</t>
    </rPh>
    <rPh sb="54" eb="56">
      <t>カイシュウ</t>
    </rPh>
    <phoneticPr fontId="2"/>
  </si>
  <si>
    <t>　　　　工事費に流用することもできません。</t>
    <rPh sb="4" eb="6">
      <t>コウジ</t>
    </rPh>
    <rPh sb="6" eb="7">
      <t>ヒ</t>
    </rPh>
    <rPh sb="8" eb="10">
      <t>リュウヨウ</t>
    </rPh>
    <phoneticPr fontId="2"/>
  </si>
  <si>
    <t>金額
（単位：千円）</t>
    <phoneticPr fontId="2"/>
  </si>
  <si>
    <t>１棟目／計１棟</t>
    <rPh sb="1" eb="2">
      <t>トウ</t>
    </rPh>
    <rPh sb="2" eb="3">
      <t>メ</t>
    </rPh>
    <rPh sb="4" eb="5">
      <t>ケイ</t>
    </rPh>
    <rPh sb="6" eb="7">
      <t>トウ</t>
    </rPh>
    <phoneticPr fontId="2"/>
  </si>
  <si>
    <t>断熱</t>
    <rPh sb="0" eb="2">
      <t>ダンネツ</t>
    </rPh>
    <phoneticPr fontId="2"/>
  </si>
  <si>
    <t>BELS評価費</t>
    <rPh sb="4" eb="6">
      <t>ヒョウカ</t>
    </rPh>
    <rPh sb="6" eb="7">
      <t>ヒ</t>
    </rPh>
    <phoneticPr fontId="2"/>
  </si>
  <si>
    <t>補助対象事業費内訳（標準単価方式の場合は様式２－４のみ）</t>
    <phoneticPr fontId="2"/>
  </si>
  <si>
    <t>所管名：</t>
    <rPh sb="0" eb="3">
      <t>ショカンメイ</t>
    </rPh>
    <phoneticPr fontId="2"/>
  </si>
  <si>
    <t>事業名：</t>
    <rPh sb="0" eb="2">
      <t>ジギョウ</t>
    </rPh>
    <rPh sb="2" eb="3">
      <t>メイ</t>
    </rPh>
    <phoneticPr fontId="2"/>
  </si>
  <si>
    <t>※交付申請時は下段のみ記載</t>
    <phoneticPr fontId="2"/>
  </si>
  <si>
    <t>補助対象事業費には他の補助金を受けるものを含めることはできない。</t>
    <phoneticPr fontId="2"/>
  </si>
  <si>
    <t>千円</t>
    <rPh sb="0" eb="2">
      <t>センエン</t>
    </rPh>
    <phoneticPr fontId="2"/>
  </si>
  <si>
    <t>設計変更がある場合の設計図面（平面図、立面図など）、改修部分、計測の</t>
    <rPh sb="31" eb="33">
      <t>ケイソク</t>
    </rPh>
    <phoneticPr fontId="2"/>
  </si>
  <si>
    <t>範囲が明確で計測機器の設置が分かる書類等</t>
    <phoneticPr fontId="2"/>
  </si>
  <si>
    <t>　　　　また、交付申請額が採択時より少額の場合、その差額を省エネ改修工費費、エネルギー使用量の計測等に係る費用、</t>
    <rPh sb="7" eb="9">
      <t>コウフ</t>
    </rPh>
    <rPh sb="9" eb="11">
      <t>シンセイ</t>
    </rPh>
    <rPh sb="11" eb="12">
      <t>ガク</t>
    </rPh>
    <rPh sb="13" eb="16">
      <t>サイタクジ</t>
    </rPh>
    <rPh sb="18" eb="20">
      <t>ショウガク</t>
    </rPh>
    <rPh sb="21" eb="23">
      <t>バアイ</t>
    </rPh>
    <rPh sb="26" eb="28">
      <t>サガク</t>
    </rPh>
    <rPh sb="29" eb="30">
      <t>ショウ</t>
    </rPh>
    <rPh sb="32" eb="34">
      <t>カイシュウ</t>
    </rPh>
    <rPh sb="34" eb="36">
      <t>コウヒ</t>
    </rPh>
    <rPh sb="36" eb="37">
      <t>ヒ</t>
    </rPh>
    <rPh sb="43" eb="45">
      <t>シヨウ</t>
    </rPh>
    <rPh sb="45" eb="46">
      <t>リョウ</t>
    </rPh>
    <rPh sb="47" eb="49">
      <t>ケイソク</t>
    </rPh>
    <rPh sb="49" eb="50">
      <t>ナド</t>
    </rPh>
    <rPh sb="51" eb="52">
      <t>カカ</t>
    </rPh>
    <rPh sb="53" eb="55">
      <t>ヒヨウ</t>
    </rPh>
    <phoneticPr fontId="2"/>
  </si>
  <si>
    <t>　　　　バリアフリー改修工事費に流用することもできません。</t>
    <rPh sb="12" eb="14">
      <t>コウジ</t>
    </rPh>
    <rPh sb="14" eb="15">
      <t>ヒ</t>
    </rPh>
    <rPh sb="16" eb="18">
      <t>リュウヨウ</t>
    </rPh>
    <phoneticPr fontId="2"/>
  </si>
  <si>
    <t>令和○○年○○月～令和○○年○○月</t>
    <rPh sb="0" eb="2">
      <t>レイワ</t>
    </rPh>
    <phoneticPr fontId="2"/>
  </si>
  <si>
    <t>実績時</t>
    <rPh sb="0" eb="2">
      <t>ジッセキ</t>
    </rPh>
    <rPh sb="2" eb="3">
      <t>ジ</t>
    </rPh>
    <phoneticPr fontId="2"/>
  </si>
  <si>
    <t>別添７-１</t>
    <phoneticPr fontId="2"/>
  </si>
  <si>
    <t>別添７-２</t>
    <phoneticPr fontId="2"/>
  </si>
  <si>
    <t>別添７-２
添付資料</t>
    <rPh sb="0" eb="2">
      <t>ベッテン</t>
    </rPh>
    <rPh sb="6" eb="8">
      <t>テンプ</t>
    </rPh>
    <rPh sb="8" eb="10">
      <t>シリョウ</t>
    </rPh>
    <phoneticPr fontId="2"/>
  </si>
  <si>
    <t>別添7-1で選択した証明書類の写し</t>
    <rPh sb="0" eb="2">
      <t>ベッテン</t>
    </rPh>
    <rPh sb="6" eb="8">
      <t>センタク</t>
    </rPh>
    <rPh sb="10" eb="14">
      <t>ショウメイショルイ</t>
    </rPh>
    <rPh sb="15" eb="16">
      <t>ウツ</t>
    </rPh>
    <phoneticPr fontId="2"/>
  </si>
  <si>
    <t>別添１-２</t>
    <phoneticPr fontId="2"/>
  </si>
  <si>
    <t>別添１-２
添付資料</t>
    <rPh sb="0" eb="2">
      <t>ベッテン</t>
    </rPh>
    <rPh sb="6" eb="8">
      <t>テンプ</t>
    </rPh>
    <rPh sb="8" eb="10">
      <t>シリョウ</t>
    </rPh>
    <phoneticPr fontId="2"/>
  </si>
  <si>
    <t>（別添７-１）</t>
    <phoneticPr fontId="2"/>
  </si>
  <si>
    <t>（別添７-２）</t>
    <phoneticPr fontId="2"/>
  </si>
  <si>
    <t>（別添７-２添付資料）</t>
    <rPh sb="6" eb="8">
      <t>テンプ</t>
    </rPh>
    <rPh sb="8" eb="10">
      <t>シリョウ</t>
    </rPh>
    <phoneticPr fontId="2"/>
  </si>
  <si>
    <t>別添７-１</t>
    <rPh sb="0" eb="2">
      <t>ベッテン</t>
    </rPh>
    <phoneticPr fontId="2"/>
  </si>
  <si>
    <t>別添７-２</t>
    <rPh sb="0" eb="2">
      <t>ベッテン</t>
    </rPh>
    <phoneticPr fontId="2"/>
  </si>
  <si>
    <t>別添７-２添付資料</t>
    <rPh sb="0" eb="2">
      <t>ベッテン</t>
    </rPh>
    <rPh sb="5" eb="7">
      <t>テンプ</t>
    </rPh>
    <rPh sb="7" eb="9">
      <t>シリョウ</t>
    </rPh>
    <phoneticPr fontId="2"/>
  </si>
  <si>
    <t>交付申請時に別添７-２を提出した場合に提出</t>
    <rPh sb="0" eb="5">
      <t>コウフシンセイジ</t>
    </rPh>
    <rPh sb="6" eb="8">
      <t>ベッテン</t>
    </rPh>
    <rPh sb="12" eb="14">
      <t>テイシュツ</t>
    </rPh>
    <rPh sb="16" eb="18">
      <t>バアイ</t>
    </rPh>
    <rPh sb="19" eb="21">
      <t>テイシュツ</t>
    </rPh>
    <phoneticPr fontId="2"/>
  </si>
  <si>
    <t>別添７－２</t>
    <phoneticPr fontId="2"/>
  </si>
  <si>
    <r>
      <t>（</t>
    </r>
    <r>
      <rPr>
        <b/>
        <sz val="10"/>
        <color theme="1"/>
        <rFont val="ＭＳ Ｐゴシック"/>
        <family val="3"/>
        <charset val="128"/>
      </rPr>
      <t>※</t>
    </r>
    <r>
      <rPr>
        <sz val="10"/>
        <color theme="1"/>
        <rFont val="ＭＳ Ｐゴシック"/>
        <family val="3"/>
        <charset val="128"/>
      </rPr>
      <t>）　別添１-１添付資料で耐震性を有することが確認できる場合は、別添7-1の添付書類は省略可</t>
    </r>
    <rPh sb="4" eb="6">
      <t>ベッテン</t>
    </rPh>
    <rPh sb="9" eb="11">
      <t>テンプ</t>
    </rPh>
    <rPh sb="11" eb="13">
      <t>シリョウ</t>
    </rPh>
    <rPh sb="14" eb="17">
      <t>タイシンセイ</t>
    </rPh>
    <rPh sb="18" eb="19">
      <t>ユウ</t>
    </rPh>
    <rPh sb="24" eb="26">
      <t>カクニン</t>
    </rPh>
    <rPh sb="29" eb="31">
      <t>バアイ</t>
    </rPh>
    <rPh sb="33" eb="35">
      <t>ベッテン</t>
    </rPh>
    <rPh sb="39" eb="41">
      <t>テンプ</t>
    </rPh>
    <rPh sb="41" eb="43">
      <t>ショルイ</t>
    </rPh>
    <rPh sb="44" eb="46">
      <t>ショウリャク</t>
    </rPh>
    <rPh sb="46" eb="47">
      <t>カ</t>
    </rPh>
    <phoneticPr fontId="2"/>
  </si>
  <si>
    <t>（任意様式２）</t>
    <phoneticPr fontId="2"/>
  </si>
  <si>
    <t>補助対象事業費の積算内訳が記載されている見積書等</t>
    <rPh sb="0" eb="4">
      <t>ホジョタイショウ</t>
    </rPh>
    <rPh sb="4" eb="7">
      <t>ジギョウヒ</t>
    </rPh>
    <rPh sb="8" eb="10">
      <t>セキサン</t>
    </rPh>
    <rPh sb="10" eb="12">
      <t>ウチワケ</t>
    </rPh>
    <rPh sb="13" eb="15">
      <t>キサイ</t>
    </rPh>
    <rPh sb="20" eb="23">
      <t>ミツモリショ</t>
    </rPh>
    <rPh sb="23" eb="24">
      <t>トウ</t>
    </rPh>
    <phoneticPr fontId="2"/>
  </si>
  <si>
    <t>任意様式２</t>
    <phoneticPr fontId="2"/>
  </si>
  <si>
    <t>補助対象事業費の積算内訳が記載されている見積書等</t>
    <phoneticPr fontId="2"/>
  </si>
  <si>
    <t>設計図面（配置図、建物求積図、平面図、立面図など）、改修部分、計測の範囲が明確で計測機器の設置が分かる書類等</t>
    <rPh sb="15" eb="18">
      <t>ヘイメンズ</t>
    </rPh>
    <rPh sb="19" eb="22">
      <t>リツメンズ</t>
    </rPh>
    <rPh sb="40" eb="42">
      <t>ケイソク</t>
    </rPh>
    <rPh sb="42" eb="44">
      <t>キキ</t>
    </rPh>
    <phoneticPr fontId="2"/>
  </si>
  <si>
    <t>補助対象事業費の積算内訳が記載されている見積書等（事業費及び補助対象事業費の総額、補助対象事業費の内訳がわかる資料）</t>
    <rPh sb="0" eb="2">
      <t>ホジョ</t>
    </rPh>
    <rPh sb="2" eb="4">
      <t>タイショウ</t>
    </rPh>
    <rPh sb="4" eb="6">
      <t>ジギョウ</t>
    </rPh>
    <rPh sb="6" eb="7">
      <t>ヒ</t>
    </rPh>
    <rPh sb="8" eb="10">
      <t>セキサン</t>
    </rPh>
    <rPh sb="10" eb="12">
      <t>ウチワケ</t>
    </rPh>
    <rPh sb="13" eb="15">
      <t>キサイ</t>
    </rPh>
    <rPh sb="20" eb="23">
      <t>ミツモリショ</t>
    </rPh>
    <rPh sb="23" eb="24">
      <t>トウ</t>
    </rPh>
    <rPh sb="25" eb="27">
      <t>ジギョウ</t>
    </rPh>
    <rPh sb="27" eb="28">
      <t>ヒ</t>
    </rPh>
    <rPh sb="28" eb="29">
      <t>オヨ</t>
    </rPh>
    <rPh sb="30" eb="32">
      <t>ホジョ</t>
    </rPh>
    <rPh sb="32" eb="34">
      <t>タイショウ</t>
    </rPh>
    <rPh sb="34" eb="36">
      <t>ジギョウ</t>
    </rPh>
    <rPh sb="36" eb="37">
      <t>ヒ</t>
    </rPh>
    <rPh sb="38" eb="40">
      <t>ソウガク</t>
    </rPh>
    <rPh sb="41" eb="43">
      <t>ホジョ</t>
    </rPh>
    <rPh sb="43" eb="45">
      <t>タイショウ</t>
    </rPh>
    <rPh sb="45" eb="47">
      <t>ジギョウ</t>
    </rPh>
    <rPh sb="47" eb="48">
      <t>ヒ</t>
    </rPh>
    <rPh sb="49" eb="51">
      <t>ウチワケ</t>
    </rPh>
    <rPh sb="55" eb="57">
      <t>シリョウ</t>
    </rPh>
    <phoneticPr fontId="2"/>
  </si>
  <si>
    <t>原本写し</t>
    <rPh sb="0" eb="3">
      <t>ゲンポンウツ</t>
    </rPh>
    <phoneticPr fontId="2"/>
  </si>
  <si>
    <t>補助対象事業費の積算内訳が記載されている見積書等（事業費及び補助対象事業費の総額、補助対象事業費の内訳がわかる資料）</t>
    <phoneticPr fontId="2"/>
  </si>
  <si>
    <t>バリアフリー改修有の場合は 参考様式2-3、標準単価方式の場合は 参考様式2-4 を提出</t>
    <rPh sb="14" eb="16">
      <t>サンコウ</t>
    </rPh>
    <rPh sb="16" eb="18">
      <t>ヨウシキ</t>
    </rPh>
    <rPh sb="33" eb="35">
      <t>サンコウ</t>
    </rPh>
    <rPh sb="42" eb="44">
      <t>テイシュツ</t>
    </rPh>
    <phoneticPr fontId="2"/>
  </si>
  <si>
    <t>第三者評価の評価結果（BELSプレート等）を当該建物に掲示</t>
    <rPh sb="0" eb="3">
      <t>ダイサンシャ</t>
    </rPh>
    <rPh sb="3" eb="5">
      <t>ヒョウカ</t>
    </rPh>
    <rPh sb="6" eb="8">
      <t>ヒョウカ</t>
    </rPh>
    <rPh sb="8" eb="10">
      <t>ケッカ</t>
    </rPh>
    <rPh sb="19" eb="20">
      <t>トウ</t>
    </rPh>
    <rPh sb="22" eb="24">
      <t>トウガイ</t>
    </rPh>
    <rPh sb="24" eb="26">
      <t>タテモノ</t>
    </rPh>
    <rPh sb="27" eb="29">
      <t>ケイジ</t>
    </rPh>
    <phoneticPr fontId="2"/>
  </si>
  <si>
    <t>改修後の建築物の省エネルギー性能の表示　（実施予定を■で選択）</t>
    <rPh sb="21" eb="25">
      <t>ジッシヨテイ</t>
    </rPh>
    <phoneticPr fontId="2"/>
  </si>
  <si>
    <t>広告、物件掲載サイト、事業者のホームページ 等の情報媒体で表示</t>
    <phoneticPr fontId="2"/>
  </si>
  <si>
    <t>補助申請額</t>
    <rPh sb="0" eb="2">
      <t>ホジョ</t>
    </rPh>
    <rPh sb="2" eb="5">
      <t>シンセイガク</t>
    </rPh>
    <phoneticPr fontId="2"/>
  </si>
  <si>
    <t>別紙１（A）　補助金申請額</t>
    <rPh sb="0" eb="2">
      <t>ベッシ</t>
    </rPh>
    <phoneticPr fontId="2"/>
  </si>
  <si>
    <t>（項目別）</t>
    <rPh sb="1" eb="3">
      <t>コウモク</t>
    </rPh>
    <rPh sb="3" eb="4">
      <t>ベツ</t>
    </rPh>
    <phoneticPr fontId="2"/>
  </si>
  <si>
    <t>別紙１（B）　補助金申請額</t>
    <rPh sb="0" eb="2">
      <t>ベッシ</t>
    </rPh>
    <phoneticPr fontId="2"/>
  </si>
  <si>
    <t>別紙１（Ｃ）　補助金申請額</t>
    <rPh sb="0" eb="2">
      <t>ベッシ</t>
    </rPh>
    <phoneticPr fontId="2"/>
  </si>
  <si>
    <t>別紙１（E）　補助金申請額</t>
    <rPh sb="0" eb="2">
      <t>ベッシ</t>
    </rPh>
    <phoneticPr fontId="2"/>
  </si>
  <si>
    <t xml:space="preserve"> シ＝コ＋サ</t>
    <phoneticPr fontId="2"/>
  </si>
  <si>
    <t xml:space="preserve">  セ＝ケ×１／３ (切り捨て)</t>
    <phoneticPr fontId="2"/>
  </si>
  <si>
    <t xml:space="preserve"> タ＝（コ＋ソ＋ス）×２．２％以内 (切り捨て)</t>
    <phoneticPr fontId="2"/>
  </si>
  <si>
    <t xml:space="preserve"> セ</t>
    <phoneticPr fontId="2"/>
  </si>
  <si>
    <t xml:space="preserve"> ツ＝セ×２．２％以内 (切り捨て)</t>
    <phoneticPr fontId="2"/>
  </si>
  <si>
    <t xml:space="preserve"> テ＝セ＋ツ</t>
    <phoneticPr fontId="2"/>
  </si>
  <si>
    <t xml:space="preserve"> ケ＝９．</t>
    <phoneticPr fontId="2"/>
  </si>
  <si>
    <t>バリアフリー改修工事</t>
    <phoneticPr fontId="2"/>
  </si>
  <si>
    <t>建設工事等、
ｴﾈﾙｷﾞｰ計測等及び
省ｴﾈﾙｷﾞｰ性能の表示</t>
    <phoneticPr fontId="2"/>
  </si>
  <si>
    <t xml:space="preserve"> ク</t>
    <phoneticPr fontId="2"/>
  </si>
  <si>
    <t xml:space="preserve"> ケ＝ ９．</t>
    <phoneticPr fontId="2"/>
  </si>
  <si>
    <t xml:space="preserve"> ケ＝ ９．</t>
    <phoneticPr fontId="2"/>
  </si>
  <si>
    <t xml:space="preserve"> Σケ</t>
    <phoneticPr fontId="2"/>
  </si>
  <si>
    <t>採択額（補助限度額）</t>
    <phoneticPr fontId="2"/>
  </si>
  <si>
    <t xml:space="preserve"> ツ＝セ×２．２％以内 (切り捨て)</t>
    <rPh sb="13" eb="14">
      <t>キ</t>
    </rPh>
    <rPh sb="15" eb="16">
      <t>ス</t>
    </rPh>
    <phoneticPr fontId="2"/>
  </si>
  <si>
    <t xml:space="preserve">  ト：チ、または５０百万円のいずれか低い額</t>
    <rPh sb="11" eb="12">
      <t>ヒャク</t>
    </rPh>
    <rPh sb="12" eb="14">
      <t>マンエン</t>
    </rPh>
    <rPh sb="19" eb="20">
      <t>ヒク</t>
    </rPh>
    <rPh sb="21" eb="22">
      <t>ガク</t>
    </rPh>
    <phoneticPr fontId="2"/>
  </si>
  <si>
    <t xml:space="preserve"> ナ：テ、または２５百万円のいずれか低い額。
ただし、「ト」の金額以下であること</t>
    <rPh sb="10" eb="11">
      <t>ヒャク</t>
    </rPh>
    <rPh sb="11" eb="13">
      <t>マンエン</t>
    </rPh>
    <rPh sb="18" eb="19">
      <t>ヒク</t>
    </rPh>
    <rPh sb="20" eb="21">
      <t>ガク</t>
    </rPh>
    <rPh sb="31" eb="33">
      <t>キンガク</t>
    </rPh>
    <rPh sb="33" eb="35">
      <t>イカ</t>
    </rPh>
    <phoneticPr fontId="2"/>
  </si>
  <si>
    <t xml:space="preserve"> ソ： 「∑ト」、または５０百万円のいずれか低い額</t>
    <phoneticPr fontId="2"/>
  </si>
  <si>
    <t xml:space="preserve"> ネ：ソ＋ヌ</t>
    <phoneticPr fontId="2"/>
  </si>
  <si>
    <t xml:space="preserve"> 小計</t>
    <rPh sb="1" eb="3">
      <t>ショウケイ</t>
    </rPh>
    <phoneticPr fontId="2"/>
  </si>
  <si>
    <t>コ</t>
    <phoneticPr fontId="2"/>
  </si>
  <si>
    <t>サ</t>
    <phoneticPr fontId="2"/>
  </si>
  <si>
    <t>Σコ</t>
    <phoneticPr fontId="2"/>
  </si>
  <si>
    <t>Σサ</t>
    <phoneticPr fontId="2"/>
  </si>
  <si>
    <t>ス</t>
    <phoneticPr fontId="2"/>
  </si>
  <si>
    <t>Σス</t>
    <phoneticPr fontId="2"/>
  </si>
  <si>
    <t>セ</t>
    <phoneticPr fontId="2"/>
  </si>
  <si>
    <t>Σセ</t>
    <phoneticPr fontId="2"/>
  </si>
  <si>
    <t>ト</t>
    <phoneticPr fontId="2"/>
  </si>
  <si>
    <t>ナ</t>
    <phoneticPr fontId="2"/>
  </si>
  <si>
    <t>項目の各記号を参照の上「参考様式２－１複数棟用（建物毎）」より転記してください。</t>
    <rPh sb="3" eb="4">
      <t>カク</t>
    </rPh>
    <rPh sb="4" eb="6">
      <t>キゴウ</t>
    </rPh>
    <rPh sb="7" eb="9">
      <t>サンショウ</t>
    </rPh>
    <rPh sb="10" eb="11">
      <t>ウエ</t>
    </rPh>
    <rPh sb="19" eb="23">
      <t>フクスウトウヨウ</t>
    </rPh>
    <rPh sb="24" eb="26">
      <t>タテモノ</t>
    </rPh>
    <rPh sb="26" eb="27">
      <t>ゴト</t>
    </rPh>
    <rPh sb="31" eb="33">
      <t>テンキ</t>
    </rPh>
    <phoneticPr fontId="2"/>
  </si>
  <si>
    <t xml:space="preserve"> ヌ：  「∑ナ」、または２５百万円のいずれか低い額。ただし、「ソ」の金額以下であること</t>
    <phoneticPr fontId="2"/>
  </si>
  <si>
    <t>□事務所</t>
  </si>
  <si>
    <t>A</t>
  </si>
  <si>
    <t>日射調整フィルム</t>
    <rPh sb="0" eb="2">
      <t>ニッシャ</t>
    </rPh>
    <rPh sb="2" eb="4">
      <t>チョウセイ</t>
    </rPh>
    <phoneticPr fontId="2"/>
  </si>
  <si>
    <t>入力してください。</t>
    <rPh sb="0" eb="2">
      <t>ニュウリョク</t>
    </rPh>
    <phoneticPr fontId="2"/>
  </si>
  <si>
    <t>令和６年度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2"/>
  </si>
  <si>
    <t>令和６年度住宅・建築物環境対策事業費補助金交付申請書</t>
    <rPh sb="0" eb="2">
      <t>レイワ</t>
    </rPh>
    <rPh sb="3" eb="5">
      <t>ネンド</t>
    </rPh>
    <phoneticPr fontId="2"/>
  </si>
  <si>
    <t>　令和６年度住宅・建築物環境対策事業費に要する費用について、補助金の交付を受けたいので、令和６年度既存建築物省エネ化推進事業補助金交付規程第５の規定により、関係書類を添えて下記の通り申請します。なお、当該手続にあたっては、令和６年度既存建築物省エネ化推進事業補助金交付規程を遵守します。</t>
    <rPh sb="44" eb="46">
      <t>レイワ</t>
    </rPh>
    <rPh sb="111" eb="113">
      <t>レイワ</t>
    </rPh>
    <phoneticPr fontId="2"/>
  </si>
  <si>
    <t>令和６年度住宅・建築物環境対策事業費補助金交付変更承認申請書</t>
    <rPh sb="0" eb="2">
      <t>レイワ</t>
    </rPh>
    <rPh sb="3" eb="5">
      <t>ネンド</t>
    </rPh>
    <phoneticPr fontId="2"/>
  </si>
  <si>
    <t>令和６年度住宅・建築物環境対策事業費補助金交付変更承認申請書</t>
    <phoneticPr fontId="2"/>
  </si>
  <si>
    <t>　令和　年　月　日付けＫＫＪ０６発第ＫＣ　　　　号をもって交付決定の通知を受けた標記事業については、当該決定の額及びその内容を変更したいので、下記のとおり申請します。</t>
    <phoneticPr fontId="2"/>
  </si>
  <si>
    <t>令和６年度住宅・建築物環境対策事業費補助金完了実績報告書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2"/>
  </si>
  <si>
    <t>令和６年度住宅・建築物環境対策事業費補助金完了実績報告書</t>
    <phoneticPr fontId="2"/>
  </si>
  <si>
    <t>額の確定通知後に提出してください</t>
    <rPh sb="0" eb="1">
      <t>ガク</t>
    </rPh>
    <rPh sb="2" eb="4">
      <t>カクテイ</t>
    </rPh>
    <rPh sb="4" eb="6">
      <t>ツウチ</t>
    </rPh>
    <rPh sb="6" eb="7">
      <t>ゴ</t>
    </rPh>
    <rPh sb="8" eb="10">
      <t>テイシュツ</t>
    </rPh>
    <phoneticPr fontId="2"/>
  </si>
  <si>
    <r>
      <rPr>
        <sz val="10"/>
        <rFont val="ＭＳ 明朝"/>
        <family val="1"/>
        <charset val="128"/>
      </rPr>
      <t xml:space="preserve"> </t>
    </r>
    <r>
      <rPr>
        <sz val="12"/>
        <rFont val="ＭＳ 明朝"/>
        <family val="1"/>
        <charset val="128"/>
      </rPr>
      <t>あった令和６年度既存建築物省エネ化推進事業に係る国庫補助金として、上記</t>
    </r>
    <phoneticPr fontId="2"/>
  </si>
  <si>
    <t xml:space="preserve"> ただし、令和　年　月　日付、ＫＫＪ０６発第ＫＣ</t>
    <rPh sb="12" eb="13">
      <t>ニチ</t>
    </rPh>
    <phoneticPr fontId="2"/>
  </si>
  <si>
    <t>※交付申請書 別添６「振込口座登録票」と同内容を記入してください。</t>
    <phoneticPr fontId="2"/>
  </si>
  <si>
    <t>　振込先を変更される場合は変更後の内容で別添６を再提出してください。</t>
    <rPh sb="1" eb="4">
      <t>フリコミサキ</t>
    </rPh>
    <rPh sb="5" eb="7">
      <t>ヘンコウ</t>
    </rPh>
    <rPh sb="10" eb="12">
      <t>バアイ</t>
    </rPh>
    <rPh sb="13" eb="16">
      <t>ヘンコウゴ</t>
    </rPh>
    <rPh sb="17" eb="19">
      <t>ナイヨウ</t>
    </rPh>
    <rPh sb="20" eb="22">
      <t>ベッテン</t>
    </rPh>
    <rPh sb="24" eb="27">
      <t>サイテイシュツ</t>
    </rPh>
    <phoneticPr fontId="2"/>
  </si>
  <si>
    <t>　私は上記の者を交付申請書等の問い合わせ先となることを定め、令和６年度既存建築物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2"/>
  </si>
  <si>
    <t>←交付決定通知書の交付決定額を入力してください</t>
    <rPh sb="1" eb="3">
      <t>コウフ</t>
    </rPh>
    <rPh sb="3" eb="5">
      <t>ケッテイ</t>
    </rPh>
    <rPh sb="5" eb="8">
      <t>ツウチショ</t>
    </rPh>
    <rPh sb="9" eb="14">
      <t>コウフケッテイガク</t>
    </rPh>
    <rPh sb="15" eb="17">
      <t>ニュウリョク</t>
    </rPh>
    <phoneticPr fontId="2"/>
  </si>
  <si>
    <t>交付決定額</t>
    <rPh sb="0" eb="2">
      <t>コウフ</t>
    </rPh>
    <rPh sb="2" eb="4">
      <t>ケッテイ</t>
    </rPh>
    <rPh sb="4" eb="5">
      <t>ガク</t>
    </rPh>
    <phoneticPr fontId="2"/>
  </si>
  <si>
    <t>参考様式２－１[実績]</t>
    <rPh sb="8" eb="10">
      <t>ジッセキ</t>
    </rPh>
    <phoneticPr fontId="2"/>
  </si>
  <si>
    <t>参考様式２－２[実績]</t>
    <phoneticPr fontId="2"/>
  </si>
  <si>
    <t>参考様式２－３[実績]</t>
    <phoneticPr fontId="2"/>
  </si>
  <si>
    <t>参考様式２－１(集計表)[実績]</t>
    <rPh sb="8" eb="10">
      <t>シュウケイ</t>
    </rPh>
    <rPh sb="10" eb="11">
      <t>ヒョウ</t>
    </rPh>
    <phoneticPr fontId="2"/>
  </si>
  <si>
    <t>参考様式２－１(建物毎)[実績]</t>
    <rPh sb="8" eb="10">
      <t>タテモノ</t>
    </rPh>
    <rPh sb="10" eb="11">
      <t>ゴト</t>
    </rPh>
    <phoneticPr fontId="2"/>
  </si>
  <si>
    <t>交付決定額</t>
    <rPh sb="0" eb="5">
      <t>コウフケッテイガク</t>
    </rPh>
    <phoneticPr fontId="2"/>
  </si>
  <si>
    <t>代表提案者：</t>
    <rPh sb="0" eb="5">
      <t>ダイヒョウテイアンシャ</t>
    </rPh>
    <phoneticPr fontId="2"/>
  </si>
  <si>
    <t>補助対象外（未改修）</t>
    <rPh sb="0" eb="5">
      <t>ホジョタイショウガイ</t>
    </rPh>
    <rPh sb="6" eb="9">
      <t>ミカイシュウ</t>
    </rPh>
    <phoneticPr fontId="2"/>
  </si>
  <si>
    <t>補助対象（改修予定）</t>
    <rPh sb="0" eb="4">
      <t>ホジョタイショウ</t>
    </rPh>
    <rPh sb="5" eb="7">
      <t>カイシュウ</t>
    </rPh>
    <rPh sb="7" eb="9">
      <t>ヨテイ</t>
    </rPh>
    <phoneticPr fontId="2"/>
  </si>
  <si>
    <t>機器一覧表</t>
    <rPh sb="0" eb="5">
      <t>キキイチランヒョウ</t>
    </rPh>
    <phoneticPr fontId="2"/>
  </si>
  <si>
    <t>注6）</t>
    <rPh sb="0" eb="1">
      <t>チュウ</t>
    </rPh>
    <phoneticPr fontId="2"/>
  </si>
  <si>
    <t>同一部位に複数種類の改修を行う場合、二重計上しないようにしてください。</t>
    <rPh sb="0" eb="2">
      <t>ドウイツ</t>
    </rPh>
    <rPh sb="2" eb="4">
      <t>ブイ</t>
    </rPh>
    <rPh sb="5" eb="9">
      <t>フクスウシュルイ</t>
    </rPh>
    <rPh sb="10" eb="12">
      <t>カイシュウ</t>
    </rPh>
    <rPh sb="13" eb="14">
      <t>オコナ</t>
    </rPh>
    <rPh sb="15" eb="17">
      <t>バアイ</t>
    </rPh>
    <rPh sb="18" eb="20">
      <t>ニジュウ</t>
    </rPh>
    <rPh sb="20" eb="22">
      <t>ケイジョウ</t>
    </rPh>
    <phoneticPr fontId="2"/>
  </si>
  <si>
    <t>遮熱塗料の塗装</t>
    <rPh sb="0" eb="2">
      <t>シャネツ</t>
    </rPh>
    <rPh sb="2" eb="4">
      <t>トリョウ</t>
    </rPh>
    <rPh sb="5" eb="7">
      <t>トソウ</t>
    </rPh>
    <phoneticPr fontId="2"/>
  </si>
  <si>
    <t>b.屋根・外壁断熱小計</t>
    <rPh sb="2" eb="4">
      <t>ヤネ</t>
    </rPh>
    <rPh sb="5" eb="7">
      <t>ガイヘキ</t>
    </rPh>
    <rPh sb="7" eb="9">
      <t>ダンネツ</t>
    </rPh>
    <rPh sb="9" eb="11">
      <t>ショウケイ</t>
    </rPh>
    <phoneticPr fontId="2"/>
  </si>
  <si>
    <t>d.日射遮蔽</t>
    <rPh sb="2" eb="4">
      <t>ニッシャ</t>
    </rPh>
    <rPh sb="4" eb="6">
      <t>シャヘイ</t>
    </rPh>
    <phoneticPr fontId="2"/>
  </si>
  <si>
    <t>e.その他（　　　　　　　　　　　）</t>
    <rPh sb="4" eb="5">
      <t>タ</t>
    </rPh>
    <phoneticPr fontId="2"/>
  </si>
  <si>
    <t>合計[Ａ] （a.+b.+c.+d.+e.）</t>
    <phoneticPr fontId="2"/>
  </si>
  <si>
    <t>断熱性能の強化</t>
    <rPh sb="0" eb="4">
      <t>ダンネツセイノウ</t>
    </rPh>
    <rPh sb="5" eb="7">
      <t>キョウカ</t>
    </rPh>
    <phoneticPr fontId="2"/>
  </si>
  <si>
    <t>参考様式２－１[交付]</t>
    <rPh sb="8" eb="10">
      <t>コウフ</t>
    </rPh>
    <phoneticPr fontId="2"/>
  </si>
  <si>
    <t>参考様式２－２[交付]</t>
    <rPh sb="8" eb="10">
      <t>コウフ</t>
    </rPh>
    <phoneticPr fontId="2"/>
  </si>
  <si>
    <t>参考様式２－３[交付]</t>
    <phoneticPr fontId="2"/>
  </si>
  <si>
    <t>参考様式２－１(集計表)[交付]</t>
    <rPh sb="8" eb="10">
      <t>シュウケイ</t>
    </rPh>
    <rPh sb="10" eb="11">
      <t>ヒョウ</t>
    </rPh>
    <phoneticPr fontId="2"/>
  </si>
  <si>
    <t>参考様式２－１(建物毎)[交付]</t>
    <rPh sb="8" eb="10">
      <t>タテモノ</t>
    </rPh>
    <rPh sb="10" eb="11">
      <t>ゴト</t>
    </rPh>
    <phoneticPr fontId="2"/>
  </si>
  <si>
    <t>参考様式２－２[交付]</t>
    <phoneticPr fontId="2"/>
  </si>
  <si>
    <t>参考様式
２－１～２－４[実績]</t>
    <rPh sb="0" eb="2">
      <t>サンコウ</t>
    </rPh>
    <rPh sb="13" eb="15">
      <t>ジッセキ</t>
    </rPh>
    <phoneticPr fontId="2"/>
  </si>
  <si>
    <t>参考様式
2-1～2-4[交付]</t>
    <rPh sb="0" eb="2">
      <t>サンコウ</t>
    </rPh>
    <rPh sb="13" eb="15">
      <t>コウフ</t>
    </rPh>
    <phoneticPr fontId="2"/>
  </si>
  <si>
    <t>機器一覧表や図面に記載の型番、数量と整合しているかを確認
改修外の項目には、 「補助対象外」 と追記（手書き可）</t>
    <rPh sb="0" eb="2">
      <t>キキ</t>
    </rPh>
    <rPh sb="2" eb="4">
      <t>イチラン</t>
    </rPh>
    <rPh sb="4" eb="5">
      <t>ヒョウ</t>
    </rPh>
    <rPh sb="6" eb="8">
      <t>ズメン</t>
    </rPh>
    <rPh sb="9" eb="11">
      <t>キサイ</t>
    </rPh>
    <rPh sb="12" eb="14">
      <t>カタバン</t>
    </rPh>
    <rPh sb="15" eb="17">
      <t>スウリョウ</t>
    </rPh>
    <rPh sb="18" eb="20">
      <t>セイゴウ</t>
    </rPh>
    <rPh sb="26" eb="28">
      <t>カクニン</t>
    </rPh>
    <rPh sb="29" eb="31">
      <t>カイシュウ</t>
    </rPh>
    <rPh sb="31" eb="32">
      <t>ガイ</t>
    </rPh>
    <rPh sb="33" eb="35">
      <t>コウモク</t>
    </rPh>
    <rPh sb="40" eb="42">
      <t>ホジョ</t>
    </rPh>
    <rPh sb="42" eb="44">
      <t>タイショウ</t>
    </rPh>
    <rPh sb="44" eb="45">
      <t>ガイ</t>
    </rPh>
    <rPh sb="48" eb="50">
      <t>ツイキ</t>
    </rPh>
    <rPh sb="51" eb="53">
      <t>テガ</t>
    </rPh>
    <rPh sb="54" eb="55">
      <t>カ</t>
    </rPh>
    <phoneticPr fontId="2"/>
  </si>
  <si>
    <t>改修前後を分け、型番・性能値をマーキングし、機器番号を明記
参考様式1-5との整合を確認のうえ提出すること</t>
    <rPh sb="8" eb="10">
      <t>カタバン</t>
    </rPh>
    <rPh sb="11" eb="13">
      <t>セイノウ</t>
    </rPh>
    <rPh sb="13" eb="14">
      <t>チ</t>
    </rPh>
    <rPh sb="22" eb="24">
      <t>キキ</t>
    </rPh>
    <rPh sb="24" eb="26">
      <t>バンゴウ</t>
    </rPh>
    <rPh sb="27" eb="29">
      <t>メイキ</t>
    </rPh>
    <rPh sb="30" eb="32">
      <t>サンコウ</t>
    </rPh>
    <rPh sb="32" eb="34">
      <t>ヨウシキ</t>
    </rPh>
    <rPh sb="39" eb="41">
      <t>セイゴウ</t>
    </rPh>
    <rPh sb="42" eb="44">
      <t>カクニン</t>
    </rPh>
    <rPh sb="47" eb="49">
      <t>テイシュツ</t>
    </rPh>
    <phoneticPr fontId="2"/>
  </si>
  <si>
    <t>改修設備の型番等をマーキング等で明示。図面にも設備型番等を記入</t>
    <rPh sb="0" eb="2">
      <t>カイシュウ</t>
    </rPh>
    <rPh sb="2" eb="4">
      <t>セツビ</t>
    </rPh>
    <rPh sb="5" eb="8">
      <t>カタバンナド</t>
    </rPh>
    <rPh sb="14" eb="15">
      <t>トウ</t>
    </rPh>
    <rPh sb="16" eb="18">
      <t>メイジ</t>
    </rPh>
    <rPh sb="19" eb="21">
      <t>ズメン</t>
    </rPh>
    <rPh sb="23" eb="25">
      <t>セツビ</t>
    </rPh>
    <rPh sb="25" eb="27">
      <t>カタバン</t>
    </rPh>
    <rPh sb="27" eb="28">
      <t>トウ</t>
    </rPh>
    <rPh sb="29" eb="31">
      <t>キニュウ</t>
    </rPh>
    <phoneticPr fontId="2"/>
  </si>
  <si>
    <t>　二者押印のうえ、写しを提出してください。</t>
    <rPh sb="1" eb="3">
      <t>ニシャ</t>
    </rPh>
    <rPh sb="3" eb="5">
      <t>オウイン</t>
    </rPh>
    <rPh sb="9" eb="10">
      <t>ウツ</t>
    </rPh>
    <rPh sb="12" eb="14">
      <t>テイシュツ</t>
    </rPh>
    <phoneticPr fontId="2"/>
  </si>
  <si>
    <t>一般社団法人　環境共生まちづくり協会</t>
    <phoneticPr fontId="2"/>
  </si>
  <si>
    <t>日射調整フィルム、遮熱塗料に関する資料　等</t>
    <rPh sb="0" eb="2">
      <t>ニッシャ</t>
    </rPh>
    <rPh sb="2" eb="4">
      <t>チョウセイ</t>
    </rPh>
    <rPh sb="9" eb="11">
      <t>シャネツ</t>
    </rPh>
    <rPh sb="11" eb="13">
      <t>トリョウ</t>
    </rPh>
    <phoneticPr fontId="2"/>
  </si>
  <si>
    <t>作成要領　「交付申請書作成にあたっての留意点」及び「設計図書作成上の注意点」を参照</t>
    <rPh sb="0" eb="2">
      <t>サクセイ</t>
    </rPh>
    <rPh sb="2" eb="4">
      <t>ヨウリョウ</t>
    </rPh>
    <rPh sb="6" eb="8">
      <t>コウフ</t>
    </rPh>
    <rPh sb="8" eb="11">
      <t>シンセイショ</t>
    </rPh>
    <rPh sb="11" eb="13">
      <t>サクセイ</t>
    </rPh>
    <rPh sb="19" eb="22">
      <t>リュウイテン</t>
    </rPh>
    <rPh sb="23" eb="24">
      <t>オヨ</t>
    </rPh>
    <rPh sb="26" eb="28">
      <t>セッケイ</t>
    </rPh>
    <rPh sb="28" eb="30">
      <t>トショ</t>
    </rPh>
    <rPh sb="30" eb="32">
      <t>サクセイ</t>
    </rPh>
    <rPh sb="32" eb="33">
      <t>ジョウ</t>
    </rPh>
    <rPh sb="34" eb="37">
      <t>チュウイテン</t>
    </rPh>
    <rPh sb="39" eb="41">
      <t>サンショウ</t>
    </rPh>
    <phoneticPr fontId="2"/>
  </si>
  <si>
    <t>法人</t>
  </si>
  <si>
    <t>□ 規模を選択</t>
  </si>
  <si>
    <t>←棟毎の補助金交付申請額（交付 別添3 (G））を入力してください</t>
    <rPh sb="1" eb="2">
      <t>トウ</t>
    </rPh>
    <rPh sb="2" eb="3">
      <t>マイ</t>
    </rPh>
    <rPh sb="4" eb="7">
      <t>ホジョキン</t>
    </rPh>
    <rPh sb="7" eb="9">
      <t>コウフ</t>
    </rPh>
    <rPh sb="9" eb="12">
      <t>シンセイガク</t>
    </rPh>
    <rPh sb="13" eb="15">
      <t>コウフ</t>
    </rPh>
    <rPh sb="16" eb="18">
      <t>ベッテン</t>
    </rPh>
    <rPh sb="25" eb="27">
      <t>ニュウリョク</t>
    </rPh>
    <phoneticPr fontId="2"/>
  </si>
  <si>
    <t>←交付決定通知番号を記入（額の確定通知番号ではありません）</t>
    <rPh sb="1" eb="5">
      <t>コウフケッテイ</t>
    </rPh>
    <rPh sb="5" eb="7">
      <t>ツウチ</t>
    </rPh>
    <rPh sb="7" eb="9">
      <t>バンゴウ</t>
    </rPh>
    <rPh sb="10" eb="12">
      <t>キニュウ</t>
    </rPh>
    <rPh sb="13" eb="14">
      <t>ガク</t>
    </rPh>
    <rPh sb="15" eb="17">
      <t>カクテイ</t>
    </rPh>
    <rPh sb="17" eb="19">
      <t>ツウチ</t>
    </rPh>
    <rPh sb="19" eb="21">
      <t>バンゴウ</t>
    </rPh>
    <phoneticPr fontId="2"/>
  </si>
  <si>
    <t>連絡先　１
　　代表提案者（問い合わせ窓口）　と同じ</t>
    <rPh sb="0" eb="3">
      <t>レンラクサキ</t>
    </rPh>
    <phoneticPr fontId="2"/>
  </si>
  <si>
    <t>連絡先　２
　　代表提案者（問い合わせ窓口）　と同じ</t>
    <rPh sb="0" eb="3">
      <t>レンラクサキ</t>
    </rPh>
    <phoneticPr fontId="2"/>
  </si>
  <si>
    <t>（フリガナ）　</t>
    <phoneticPr fontId="2"/>
  </si>
  <si>
    <t>原本写し</t>
    <rPh sb="0" eb="2">
      <t>ゲンポン</t>
    </rPh>
    <rPh sb="2" eb="3">
      <t>ウツ</t>
    </rPh>
    <phoneticPr fontId="2"/>
  </si>
  <si>
    <t>躯体（外皮）の省エネ改修を行う</t>
    <phoneticPr fontId="2"/>
  </si>
  <si>
    <t>改修前と比較して２０％以上の省エネ効果が見込まれる改修工事を実施</t>
    <phoneticPr fontId="2"/>
  </si>
  <si>
    <t>改修前と比較して１５％以上の省エネ効果が見込まれる改修工事を実施
 （躯体（外皮）の改修面積割合が20％超）</t>
    <phoneticPr fontId="2"/>
  </si>
  <si>
    <t>躯体（外皮）の省エネ改修は行わない
 （高機能換気設備を設置し、換気経路の確保等の躯体（外皮）改修を行う）</t>
    <rPh sb="20" eb="23">
      <t>コウキノウ</t>
    </rPh>
    <rPh sb="23" eb="25">
      <t>カンキ</t>
    </rPh>
    <rPh sb="25" eb="27">
      <t>セツビ</t>
    </rPh>
    <rPh sb="28" eb="30">
      <t>セッチ</t>
    </rPh>
    <rPh sb="50" eb="51">
      <t>オコナ</t>
    </rPh>
    <phoneticPr fontId="2"/>
  </si>
  <si>
    <t>エネルギー使用量の実態を把握する計測を行い、継続的なエネルギー管理、省エネルギー活動に取り組む。
改修後のエネルギー使用量については、2年間の期間について月別のエネルギー使用量を報告する。</t>
    <rPh sb="49" eb="52">
      <t>カイシュウゴ</t>
    </rPh>
    <rPh sb="58" eb="61">
      <t>シヨウリョウ</t>
    </rPh>
    <rPh sb="68" eb="70">
      <t>ネンカン</t>
    </rPh>
    <rPh sb="71" eb="73">
      <t>キカン</t>
    </rPh>
    <rPh sb="77" eb="79">
      <t>ツキベツ</t>
    </rPh>
    <rPh sb="85" eb="88">
      <t>シヨウリョウ</t>
    </rPh>
    <rPh sb="89" eb="91">
      <t>ホウコク</t>
    </rPh>
    <phoneticPr fontId="2"/>
  </si>
  <si>
    <t>省エネルギー改修工事とバリアフリー改修工事に係る事業費の合計は５００万円以上</t>
    <phoneticPr fontId="2"/>
  </si>
  <si>
    <r>
      <t>改修後に耐震性を有する
　</t>
    </r>
    <r>
      <rPr>
        <sz val="8"/>
        <color theme="1"/>
        <rFont val="ＭＳ Ｐ明朝"/>
        <family val="1"/>
        <charset val="128"/>
      </rPr>
      <t>新耐震基準（昭和56年6月1日施行）又は耐震改修促進法に基づく「地震に対する安全上耐震関係規定に準ずるもの」に適合</t>
    </r>
    <phoneticPr fontId="2"/>
  </si>
  <si>
    <t>事業完了後のアンケート調査票の提出や、事例集等への情報提供に協力する</t>
    <phoneticPr fontId="2"/>
  </si>
  <si>
    <t>高機能換気設備を設置　（設置する当該階単位においてエネルギー消費量が改修前と比較して
２０％以上の省エネ効果が見込 まれる改修工事を実施）</t>
    <rPh sb="8" eb="10">
      <t>セッチ</t>
    </rPh>
    <rPh sb="12" eb="14">
      <t>セッチ</t>
    </rPh>
    <phoneticPr fontId="2"/>
  </si>
  <si>
    <t>躯体（外皮）の省エネ改修について　（該当するものを■で選択）</t>
    <phoneticPr fontId="2"/>
  </si>
  <si>
    <t>建物全体におけるエネルギー消費量の改修前と比較した省エネ効果　　（該当するものを■で選択）</t>
    <phoneticPr fontId="2"/>
  </si>
  <si>
    <t>BELS等第三者機関の省エネルギー性能に関する評価結果　等</t>
    <rPh sb="4" eb="5">
      <t>トウ</t>
    </rPh>
    <rPh sb="5" eb="6">
      <t>ダイ</t>
    </rPh>
    <rPh sb="6" eb="8">
      <t>サンシャ</t>
    </rPh>
    <rPh sb="8" eb="10">
      <t>キカン</t>
    </rPh>
    <rPh sb="11" eb="12">
      <t>ショウ</t>
    </rPh>
    <rPh sb="17" eb="19">
      <t>セイノウ</t>
    </rPh>
    <rPh sb="20" eb="21">
      <t>カン</t>
    </rPh>
    <rPh sb="23" eb="25">
      <t>ヒョウカ</t>
    </rPh>
    <rPh sb="25" eb="27">
      <t>ケッカ</t>
    </rPh>
    <rPh sb="28" eb="29">
      <t>トウ</t>
    </rPh>
    <phoneticPr fontId="2"/>
  </si>
  <si>
    <t>・評価結果 及び 評価機関発行の引受承諾書の写し
・エネルギー消費性能計算プログラム（非住宅版）計算結果</t>
    <rPh sb="1" eb="3">
      <t>ヒョウカ</t>
    </rPh>
    <rPh sb="3" eb="5">
      <t>ケッカ</t>
    </rPh>
    <rPh sb="6" eb="7">
      <t>オヨ</t>
    </rPh>
    <rPh sb="9" eb="13">
      <t>ヒョウカキカン</t>
    </rPh>
    <rPh sb="13" eb="15">
      <t>ハッコウ</t>
    </rPh>
    <rPh sb="16" eb="18">
      <t>ヒキウケ</t>
    </rPh>
    <rPh sb="18" eb="21">
      <t>ショウダクショ</t>
    </rPh>
    <rPh sb="22" eb="23">
      <t>ウツ</t>
    </rPh>
    <phoneticPr fontId="2"/>
  </si>
  <si>
    <t>請負契約書または注文書・注文請書 等</t>
    <rPh sb="14" eb="16">
      <t>ウケショ</t>
    </rPh>
    <phoneticPr fontId="2"/>
  </si>
  <si>
    <t>収入印紙を貼った公式文書の写しを提出。</t>
    <phoneticPr fontId="2"/>
  </si>
  <si>
    <t>交付決定後に変更があった場合は、変更後の最終金額で作成して提出</t>
    <rPh sb="16" eb="19">
      <t>ヘンコウゴ</t>
    </rPh>
    <rPh sb="20" eb="22">
      <t>サイシュウ</t>
    </rPh>
    <rPh sb="22" eb="24">
      <t>キンガク</t>
    </rPh>
    <rPh sb="25" eb="27">
      <t>サクセイ</t>
    </rPh>
    <rPh sb="29" eb="31">
      <t>テイシュツ</t>
    </rPh>
    <phoneticPr fontId="2"/>
  </si>
  <si>
    <t>注６）</t>
    <rPh sb="0" eb="1">
      <t>チュウ</t>
    </rPh>
    <phoneticPr fontId="2"/>
  </si>
  <si>
    <t>c.屋根・外壁断熱（遮熱塗料）</t>
    <phoneticPr fontId="2"/>
  </si>
  <si>
    <t>注7）</t>
    <phoneticPr fontId="2"/>
  </si>
  <si>
    <t>注9）</t>
    <rPh sb="0" eb="1">
      <t>チュウ</t>
    </rPh>
    <phoneticPr fontId="2"/>
  </si>
  <si>
    <r>
      <t>採択年度中に着手(</t>
    </r>
    <r>
      <rPr>
        <sz val="8"/>
        <rFont val="ＭＳ Ｐ明朝"/>
        <family val="1"/>
        <charset val="128"/>
      </rPr>
      <t xml:space="preserve">※) </t>
    </r>
    <r>
      <rPr>
        <sz val="9"/>
        <rFont val="ＭＳ Ｐ明朝"/>
        <family val="1"/>
        <charset val="128"/>
      </rPr>
      <t>し、原則として当該年度に事業を完了する
　　　※事業の着手＝補助対象工事を含む請負契約の締結</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</si>
  <si>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</si>
  <si>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(単位：千円)</t>
    <rPh sb="4" eb="5">
      <t>セン</t>
    </rPh>
    <phoneticPr fontId="2"/>
  </si>
  <si>
    <t>事 業 区 分</t>
  </si>
  <si>
    <t>事業費</t>
  </si>
  <si>
    <t>補助対象外事業費</t>
    <rPh sb="4" eb="5">
      <t>ガイ</t>
    </rPh>
    <phoneticPr fontId="2"/>
  </si>
  <si>
    <t>補助金申請額</t>
    <rPh sb="3" eb="5">
      <t>シンセイ</t>
    </rPh>
    <phoneticPr fontId="2"/>
  </si>
  <si>
    <t>(a）</t>
    <phoneticPr fontId="2"/>
  </si>
  <si>
    <t>(b）</t>
    <phoneticPr fontId="2"/>
  </si>
  <si>
    <t>(c）＝（a）-（b）</t>
    <phoneticPr fontId="2"/>
  </si>
  <si>
    <t>(</t>
  </si>
  <si>
    <t>)</t>
  </si>
  <si>
    <t>省エネ改修工事費（Ａ）</t>
    <phoneticPr fontId="2"/>
  </si>
  <si>
    <t>エネルギー使用量の
計測等に係る事業費（Ｂ）</t>
    <phoneticPr fontId="2"/>
  </si>
  <si>
    <t>附帯事務費（Ｄ)
((A＋B＋C)×2.2%以内)</t>
    <phoneticPr fontId="2"/>
  </si>
  <si>
    <t>内訳</t>
    <rPh sb="0" eb="1">
      <t>ウチ</t>
    </rPh>
    <rPh sb="1" eb="2">
      <t>ワケ</t>
    </rPh>
    <phoneticPr fontId="2"/>
  </si>
  <si>
    <t>事業費計
（Ｇ）＝（Ａ+Ｂ+Ｃ+Ｅ）</t>
    <phoneticPr fontId="2"/>
  </si>
  <si>
    <t>前回交付決定額（J）</t>
    <rPh sb="0" eb="2">
      <t>ゼンカイ</t>
    </rPh>
    <rPh sb="2" eb="4">
      <t>コウフ</t>
    </rPh>
    <rPh sb="4" eb="6">
      <t>ケッテイ</t>
    </rPh>
    <rPh sb="6" eb="7">
      <t>ガク</t>
    </rPh>
    <phoneticPr fontId="2"/>
  </si>
  <si>
    <t>変動増減（I-J）</t>
    <rPh sb="0" eb="2">
      <t>ヘンドウ</t>
    </rPh>
    <rPh sb="2" eb="4">
      <t>ゾウゲン</t>
    </rPh>
    <phoneticPr fontId="2"/>
  </si>
  <si>
    <t>(c）×補助率</t>
    <rPh sb="4" eb="7">
      <t>ホジョリツ</t>
    </rPh>
    <phoneticPr fontId="2"/>
  </si>
  <si>
    <t>　「あり」の場合は他の補助を受ける内容を具体的に記載した資料を添付すること。</t>
    <rPh sb="6" eb="8">
      <t>バアイ</t>
    </rPh>
    <rPh sb="9" eb="10">
      <t>タ</t>
    </rPh>
    <rPh sb="11" eb="13">
      <t>ホジョ</t>
    </rPh>
    <rPh sb="14" eb="15">
      <t>ウ</t>
    </rPh>
    <rPh sb="17" eb="19">
      <t>ナイヨウ</t>
    </rPh>
    <rPh sb="20" eb="22">
      <t>グタイ</t>
    </rPh>
    <rPh sb="22" eb="23">
      <t>テキ</t>
    </rPh>
    <rPh sb="24" eb="26">
      <t>キサイ</t>
    </rPh>
    <rPh sb="28" eb="30">
      <t>シリョウ</t>
    </rPh>
    <rPh sb="31" eb="33">
      <t>テンプ</t>
    </rPh>
    <phoneticPr fontId="2"/>
  </si>
  <si>
    <t>附帯事務費（Ｆ)
((Ｅ)×2.2%以内)</t>
    <phoneticPr fontId="2"/>
  </si>
  <si>
    <t>省エネルギー性能の
表示に係る事業費（Ｃ）</t>
    <phoneticPr fontId="2"/>
  </si>
  <si>
    <t>バリアフリー改修に係る
工事費（Ｅ）</t>
    <phoneticPr fontId="2"/>
  </si>
  <si>
    <t>採択額</t>
    <rPh sb="0" eb="2">
      <t>サイタク</t>
    </rPh>
    <rPh sb="2" eb="3">
      <t>ガク</t>
    </rPh>
    <phoneticPr fontId="2"/>
  </si>
  <si>
    <t>補助金申請額合計
（Ｉ）＝（Ｇ+Ｈ）</t>
    <rPh sb="0" eb="3">
      <t>ホジョキン</t>
    </rPh>
    <rPh sb="3" eb="5">
      <t>シンセイ</t>
    </rPh>
    <rPh sb="6" eb="8">
      <t>ゴウケイ</t>
    </rPh>
    <phoneticPr fontId="2"/>
  </si>
  <si>
    <t>交付決定額（J）</t>
    <rPh sb="0" eb="5">
      <t>コウフケッテイガク</t>
    </rPh>
    <phoneticPr fontId="2"/>
  </si>
  <si>
    <t>交付申請（または交付変更承認申請）に基づく交付決定額を上段（　）内に記載すること。</t>
    <phoneticPr fontId="2"/>
  </si>
  <si>
    <t>補助対象事業費には他の補助金を受けるものを含めることはできません。</t>
    <phoneticPr fontId="2"/>
  </si>
  <si>
    <t>補助金申請額合計は交付決定額以内の金額で千円未満を切り捨てて記入して下さい。</t>
    <phoneticPr fontId="2"/>
  </si>
  <si>
    <t>事業費</t>
    <rPh sb="0" eb="3">
      <t>ジギョウヒ</t>
    </rPh>
    <phoneticPr fontId="2"/>
  </si>
  <si>
    <t>二級</t>
  </si>
  <si>
    <t>補助金精算額</t>
    <rPh sb="0" eb="3">
      <t>ホジョキン</t>
    </rPh>
    <rPh sb="3" eb="6">
      <t>セイサンガク</t>
    </rPh>
    <phoneticPr fontId="2"/>
  </si>
  <si>
    <t>令和　年 　月 　日付けＫＫＪ０６発第ＫＣ　　　号をもって補助金の交付決定を受けた標記事業が完了したので、令和６年度既存建築物省エネ化推進事業補助金交付規程第１２の規定により、関係書類を添え、下記のとおり報告します。</t>
    <rPh sb="0" eb="2">
      <t>レイワ</t>
    </rPh>
    <rPh sb="3" eb="4">
      <t>ネン</t>
    </rPh>
    <rPh sb="6" eb="7">
      <t>ガツ</t>
    </rPh>
    <rPh sb="9" eb="10">
      <t>ニチ</t>
    </rPh>
    <rPh sb="10" eb="11">
      <t>ツ</t>
    </rPh>
    <rPh sb="17" eb="18">
      <t>ハツ</t>
    </rPh>
    <rPh sb="18" eb="19">
      <t>ダイ</t>
    </rPh>
    <rPh sb="76" eb="78">
      <t>キテイ</t>
    </rPh>
    <phoneticPr fontId="2"/>
  </si>
  <si>
    <t>科　目　別　決　算　内　訳</t>
    <rPh sb="0" eb="1">
      <t>カ</t>
    </rPh>
    <rPh sb="2" eb="3">
      <t>メ</t>
    </rPh>
    <rPh sb="4" eb="5">
      <t>ベツ</t>
    </rPh>
    <rPh sb="6" eb="7">
      <t>ケッ</t>
    </rPh>
    <rPh sb="8" eb="9">
      <t>サン</t>
    </rPh>
    <rPh sb="10" eb="11">
      <t>ウチ</t>
    </rPh>
    <rPh sb="12" eb="13">
      <t>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</si>
</sst>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 numFmtId="196" formatCode="#&quot;年&quot;"/>
    <numFmt numFmtId="197" formatCode="#&quot;月&quot;"/>
    <numFmt numFmtId="198" formatCode="#,##0.00_ "/>
    <numFmt numFmtId="199" formatCode="0.0_ "/>
    <numFmt numFmtId="200" formatCode="[&lt;=999]000;[&lt;=9999]000\-00;000\-0000"/>
    <numFmt numFmtId="201" formatCode="#\ ?/2"/>
    <numFmt numFmtId="202" formatCode="#&quot;棟&quot;"/>
  </numFmts>
  <fonts count="132" x14ac:knownFonts="1">
    <font>
      <sz val="10"/>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7"/>
      <name val="ＭＳ Ｐゴシック"/>
      <family val="3"/>
      <charset val="128"/>
    </font>
    <font>
      <b/>
      <sz val="11"/>
      <name val="ＭＳ ゴシック"/>
      <family val="3"/>
      <charset val="128"/>
    </font>
    <font>
      <sz val="20"/>
      <name val="ＭＳ Ｐゴシック"/>
      <family val="3"/>
      <charset val="128"/>
    </font>
    <font>
      <sz val="18"/>
      <name val="ＭＳ 明朝"/>
      <family val="1"/>
      <charset val="128"/>
    </font>
    <font>
      <b/>
      <sz val="9"/>
      <name val="ＭＳ Ｐゴシック"/>
      <family val="3"/>
      <charset val="128"/>
    </font>
    <font>
      <sz val="8.5"/>
      <name val="ＭＳ Ｐゴシック"/>
      <family val="3"/>
      <charset val="128"/>
    </font>
    <font>
      <b/>
      <sz val="10"/>
      <name val="ＭＳ Ｐゴシック"/>
      <family val="3"/>
      <charset val="128"/>
    </font>
    <font>
      <vertAlign val="superscript"/>
      <sz val="7"/>
      <name val="ＭＳ Ｐゴシック"/>
      <family val="3"/>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6"/>
      <name val="ＭＳ Ｐゴシック"/>
      <family val="3"/>
      <charset val="128"/>
    </font>
    <font>
      <sz val="6"/>
      <name val="ＭＳ 明朝"/>
      <family val="1"/>
      <charset val="128"/>
    </font>
    <font>
      <sz val="11"/>
      <color rgb="FFFFC000"/>
      <name val="ＭＳ Ｐゴシック"/>
      <family val="3"/>
      <charset val="128"/>
    </font>
    <font>
      <sz val="11"/>
      <color rgb="FF99FF66"/>
      <name val="ＭＳ Ｐゴシック"/>
      <family val="3"/>
      <charset val="128"/>
    </font>
    <font>
      <sz val="7"/>
      <color theme="1"/>
      <name val="ＭＳ Ｐゴシック"/>
      <family val="3"/>
      <charset val="128"/>
    </font>
    <font>
      <b/>
      <sz val="12"/>
      <color theme="1"/>
      <name val="ＭＳ Ｐゴシック"/>
      <family val="3"/>
      <charset val="128"/>
    </font>
    <font>
      <sz val="10"/>
      <color theme="7" tint="-0.249977111117893"/>
      <name val="ＭＳ Ｐゴシック"/>
      <family val="3"/>
      <charset val="128"/>
    </font>
    <font>
      <sz val="11"/>
      <color rgb="FF99FF66"/>
      <name val="ＭＳ 明朝"/>
      <family val="1"/>
      <charset val="128"/>
    </font>
    <font>
      <sz val="7"/>
      <color theme="1"/>
      <name val="ＭＳ 明朝"/>
      <family val="1"/>
      <charset val="128"/>
    </font>
    <font>
      <sz val="11"/>
      <color rgb="FFFFC000"/>
      <name val="ＭＳ 明朝"/>
      <family val="1"/>
      <charset val="128"/>
    </font>
    <font>
      <b/>
      <sz val="10"/>
      <name val="ＭＳ 明朝"/>
      <family val="1"/>
      <charset val="128"/>
    </font>
    <font>
      <b/>
      <u/>
      <sz val="8.5"/>
      <color theme="1"/>
      <name val="ＭＳ Ｐ明朝"/>
      <family val="1"/>
      <charset val="128"/>
    </font>
    <font>
      <b/>
      <u/>
      <sz val="8.5"/>
      <name val="ＭＳ Ｐ明朝"/>
      <family val="1"/>
      <charset val="128"/>
    </font>
    <font>
      <u/>
      <sz val="10"/>
      <color theme="1"/>
      <name val="ＭＳ 明朝"/>
      <family val="1"/>
      <charset val="128"/>
    </font>
    <font>
      <sz val="9"/>
      <color rgb="FFFF0000"/>
      <name val="ＭＳ Ｐ明朝"/>
      <family val="1"/>
      <charset val="128"/>
    </font>
    <font>
      <sz val="6"/>
      <color theme="1"/>
      <name val="ＭＳ Ｐゴシック"/>
      <family val="3"/>
      <charset val="128"/>
    </font>
    <font>
      <b/>
      <sz val="11"/>
      <color rgb="FFC00000"/>
      <name val="ＭＳ 明朝"/>
      <family val="1"/>
      <charset val="128"/>
    </font>
    <font>
      <b/>
      <sz val="11"/>
      <color theme="1"/>
      <name val="ＭＳ Ｐゴシック"/>
      <family val="3"/>
      <charset val="128"/>
    </font>
    <font>
      <b/>
      <sz val="10"/>
      <color theme="1"/>
      <name val="ＭＳ 明朝"/>
      <family val="1"/>
      <charset val="128"/>
    </font>
    <font>
      <sz val="11"/>
      <name val="游ゴシック"/>
      <family val="3"/>
      <charset val="128"/>
    </font>
    <font>
      <sz val="8.5"/>
      <color indexed="8"/>
      <name val="ＭＳ Ｐ明朝"/>
      <family val="1"/>
      <charset val="128"/>
    </font>
    <font>
      <sz val="11"/>
      <name val="游ゴシック"/>
      <family val="3"/>
      <charset val="128"/>
      <scheme val="minor"/>
    </font>
    <font>
      <sz val="11"/>
      <color theme="0" tint="-0.34998626667073579"/>
      <name val="游ゴシック"/>
      <family val="3"/>
      <charset val="128"/>
      <scheme val="minor"/>
    </font>
    <font>
      <sz val="8.5"/>
      <color rgb="FFFF0000"/>
      <name val="ＭＳ Ｐ明朝"/>
      <family val="1"/>
      <charset val="128"/>
    </font>
    <font>
      <u/>
      <sz val="11"/>
      <name val="ＭＳ Ｐゴシック"/>
      <family val="3"/>
      <charset val="128"/>
    </font>
    <font>
      <sz val="16"/>
      <name val="ＭＳ ゴシック"/>
      <family val="3"/>
      <charset val="128"/>
    </font>
    <font>
      <b/>
      <sz val="10"/>
      <color theme="1"/>
      <name val="ＭＳ Ｐゴシック"/>
      <family val="3"/>
      <charset val="128"/>
    </font>
    <font>
      <sz val="8.5"/>
      <color theme="1"/>
      <name val="ＭＳ Ｐゴシック"/>
      <family val="3"/>
      <charset val="128"/>
    </font>
    <font>
      <b/>
      <u/>
      <sz val="8.5"/>
      <color theme="1"/>
      <name val="ＭＳ Ｐゴシック"/>
      <family val="3"/>
      <charset val="128"/>
    </font>
    <font>
      <b/>
      <sz val="8.5"/>
      <name val="ＭＳ Ｐゴシック"/>
      <family val="3"/>
      <charset val="128"/>
    </font>
    <font>
      <u/>
      <sz val="11"/>
      <color theme="1"/>
      <name val="ＭＳ 明朝"/>
      <family val="1"/>
      <charset val="128"/>
    </font>
    <font>
      <u/>
      <sz val="8"/>
      <name val="ＭＳ Ｐゴシック"/>
      <family val="3"/>
      <charset val="128"/>
    </font>
    <font>
      <b/>
      <sz val="8"/>
      <name val="ＭＳ Ｐゴシック"/>
      <family val="3"/>
      <charset val="128"/>
    </font>
    <font>
      <b/>
      <vertAlign val="superscript"/>
      <sz val="9"/>
      <name val="ＭＳ Ｐゴシック"/>
      <family val="3"/>
      <charset val="128"/>
    </font>
    <font>
      <b/>
      <vertAlign val="superscript"/>
      <sz val="7"/>
      <name val="ＭＳ Ｐゴシック"/>
      <family val="3"/>
      <charset val="128"/>
    </font>
    <font>
      <b/>
      <sz val="9"/>
      <color rgb="FFFF0000"/>
      <name val="ＭＳ Ｐゴシック"/>
      <family val="3"/>
      <charset val="128"/>
    </font>
    <font>
      <sz val="11"/>
      <color rgb="FFC00000"/>
      <name val="ＭＳ Ｐゴシック"/>
      <family val="3"/>
      <charset val="128"/>
    </font>
    <font>
      <b/>
      <sz val="18"/>
      <name val="ＭＳ Ｐゴシック"/>
      <family val="3"/>
      <charset val="128"/>
    </font>
    <font>
      <b/>
      <sz val="14"/>
      <color rgb="FFC00000"/>
      <name val="ＭＳ 明朝"/>
      <family val="1"/>
      <charset val="128"/>
    </font>
    <font>
      <b/>
      <u/>
      <sz val="14"/>
      <color rgb="FFC00000"/>
      <name val="ＭＳ 明朝"/>
      <family val="1"/>
      <charset val="128"/>
    </font>
    <font>
      <b/>
      <sz val="12"/>
      <color rgb="FFC00000"/>
      <name val="ＭＳ Ｐゴシック"/>
      <family val="3"/>
      <charset val="128"/>
    </font>
    <font>
      <sz val="18"/>
      <color theme="1"/>
      <name val="游ゴシック"/>
      <family val="3"/>
      <charset val="128"/>
      <scheme val="minor"/>
    </font>
    <font>
      <b/>
      <sz val="12"/>
      <color rgb="FFC00000"/>
      <name val="游ゴシック"/>
      <family val="3"/>
      <charset val="128"/>
      <scheme val="minor"/>
    </font>
    <font>
      <u/>
      <sz val="12"/>
      <name val="ＭＳ 明朝"/>
      <family val="1"/>
      <charset val="128"/>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9999"/>
        <bgColor indexed="64"/>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FCCCC"/>
        <bgColor indexed="64"/>
      </patternFill>
    </fill>
    <fill>
      <patternFill patternType="gray0625">
        <fgColor auto="1"/>
      </patternFill>
    </fill>
  </fills>
  <borders count="4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indexed="64"/>
      </left>
      <right/>
      <top/>
      <bottom style="thin">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hair">
        <color indexed="64"/>
      </top>
      <bottom style="thin">
        <color auto="1"/>
      </bottom>
      <diagonal/>
    </border>
    <border>
      <left style="thin">
        <color rgb="FFFF0000"/>
      </left>
      <right/>
      <top/>
      <bottom/>
      <diagonal/>
    </border>
    <border>
      <left style="medium">
        <color indexed="64"/>
      </left>
      <right/>
      <top/>
      <bottom style="double">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dotted">
        <color indexed="64"/>
      </bottom>
      <diagonal/>
    </border>
    <border>
      <left/>
      <right/>
      <top style="hair">
        <color indexed="64"/>
      </top>
      <bottom style="double">
        <color indexed="64"/>
      </bottom>
      <diagonal/>
    </border>
    <border>
      <left/>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ashed">
        <color indexed="64"/>
      </bottom>
      <diagonal/>
    </border>
    <border>
      <left style="medium">
        <color indexed="64"/>
      </left>
      <right/>
      <top style="dotted">
        <color indexed="64"/>
      </top>
      <bottom style="dotted">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style="thin">
        <color indexed="64"/>
      </right>
      <top/>
      <bottom style="double">
        <color indexed="64"/>
      </bottom>
      <diagonal/>
    </border>
    <border>
      <left/>
      <right style="medium">
        <color indexed="64"/>
      </right>
      <top/>
      <bottom style="hair">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bottom style="double">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diagonalDown="1">
      <left style="thin">
        <color indexed="64"/>
      </left>
      <right/>
      <top/>
      <bottom style="medium">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double">
        <color indexed="64"/>
      </top>
      <bottom/>
      <diagonal style="hair">
        <color indexed="64"/>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style="medium">
        <color indexed="64"/>
      </bottom>
      <diagonal style="hair">
        <color indexed="64"/>
      </diagonal>
    </border>
  </borders>
  <cellStyleXfs count="21">
    <xf numFmtId="0" fontId="0" fillId="0" borderId="0">
      <alignment vertical="center"/>
    </xf>
    <xf numFmtId="9" fontId="54" fillId="0" borderId="0" applyFont="0" applyFill="0" applyBorder="0" applyAlignment="0" applyProtection="0">
      <alignment vertical="center"/>
    </xf>
    <xf numFmtId="9" fontId="3" fillId="0" borderId="0" applyFont="0" applyFill="0" applyBorder="0" applyAlignment="0" applyProtection="0">
      <alignment vertical="center"/>
    </xf>
    <xf numFmtId="38" fontId="54" fillId="0" borderId="0" applyFont="0" applyFill="0" applyBorder="0" applyAlignment="0" applyProtection="0">
      <alignment vertical="center"/>
    </xf>
    <xf numFmtId="38" fontId="3" fillId="0" borderId="0" applyFont="0" applyFill="0" applyBorder="0" applyAlignment="0" applyProtection="0">
      <alignment vertical="center"/>
    </xf>
    <xf numFmtId="38" fontId="55" fillId="0" borderId="0" applyFont="0" applyFill="0" applyBorder="0" applyAlignment="0" applyProtection="0">
      <alignment vertical="center"/>
    </xf>
    <xf numFmtId="38" fontId="54" fillId="0" borderId="0" applyFont="0" applyFill="0" applyBorder="0" applyAlignment="0" applyProtection="0">
      <alignment vertical="center"/>
    </xf>
    <xf numFmtId="0" fontId="3" fillId="0" borderId="0" applyBorder="0">
      <alignment vertical="center"/>
    </xf>
    <xf numFmtId="0" fontId="55" fillId="0" borderId="0">
      <alignment vertical="center"/>
    </xf>
    <xf numFmtId="0" fontId="3" fillId="0" borderId="0">
      <alignment vertical="center"/>
    </xf>
    <xf numFmtId="0" fontId="3" fillId="0" borderId="0">
      <alignment vertical="center"/>
    </xf>
    <xf numFmtId="0" fontId="3" fillId="0" borderId="0"/>
    <xf numFmtId="0" fontId="54" fillId="0" borderId="0">
      <alignment vertical="center"/>
    </xf>
    <xf numFmtId="0" fontId="3" fillId="0" borderId="0"/>
    <xf numFmtId="0" fontId="54" fillId="0" borderId="0">
      <alignment vertical="center"/>
    </xf>
    <xf numFmtId="0" fontId="3" fillId="0" borderId="0" applyBorder="0">
      <alignment vertical="center"/>
    </xf>
    <xf numFmtId="0" fontId="1" fillId="0" borderId="0">
      <alignment vertical="center"/>
    </xf>
    <xf numFmtId="38" fontId="1" fillId="0" borderId="0" applyFont="0" applyFill="0" applyBorder="0" applyAlignment="0" applyProtection="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55" fillId="0" borderId="0">
      <alignment vertical="center"/>
    </xf>
  </cellStyleXfs>
  <cellXfs count="3754">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176" fontId="5" fillId="0" borderId="0" xfId="0" applyNumberFormat="1" applyFont="1" applyAlignment="1">
      <alignment horizontal="right" vertical="center"/>
    </xf>
    <xf numFmtId="0" fontId="8" fillId="0" borderId="0" xfId="0" applyFont="1">
      <alignment vertical="center"/>
    </xf>
    <xf numFmtId="0" fontId="8" fillId="0" borderId="0" xfId="0" quotePrefix="1" applyFont="1" applyAlignment="1">
      <alignment horizontal="right" vertical="center"/>
    </xf>
    <xf numFmtId="0" fontId="4" fillId="0" borderId="0" xfId="0" applyFont="1" applyAlignment="1">
      <alignment vertical="center" shrinkToFit="1"/>
    </xf>
    <xf numFmtId="0" fontId="4" fillId="0" borderId="0" xfId="0" applyFont="1" applyAlignment="1">
      <alignment vertical="distributed" wrapText="1"/>
    </xf>
    <xf numFmtId="0" fontId="4" fillId="0" borderId="0" xfId="0" applyFont="1" applyAlignment="1">
      <alignment horizontal="center" vertical="center"/>
    </xf>
    <xf numFmtId="14" fontId="4" fillId="0" borderId="0" xfId="0" applyNumberFormat="1" applyFont="1">
      <alignment vertical="center"/>
    </xf>
    <xf numFmtId="3" fontId="5" fillId="0" borderId="0" xfId="0" applyNumberFormat="1" applyFont="1">
      <alignment vertical="center"/>
    </xf>
    <xf numFmtId="0" fontId="56" fillId="0" borderId="0" xfId="0" applyFont="1">
      <alignment vertical="center"/>
    </xf>
    <xf numFmtId="0" fontId="56" fillId="0" borderId="1" xfId="0" applyFont="1" applyBorder="1" applyAlignment="1">
      <alignment horizontal="center" vertical="center" wrapText="1"/>
    </xf>
    <xf numFmtId="0" fontId="4" fillId="0" borderId="0" xfId="10" applyFont="1">
      <alignment vertical="center"/>
    </xf>
    <xf numFmtId="56" fontId="5" fillId="4" borderId="0" xfId="10" applyNumberFormat="1" applyFont="1" applyFill="1" applyAlignment="1">
      <alignment horizontal="center" vertical="center" wrapText="1"/>
    </xf>
    <xf numFmtId="0" fontId="12" fillId="0" borderId="0" xfId="10" applyFont="1" applyAlignment="1">
      <alignment horizontal="right" vertical="center"/>
    </xf>
    <xf numFmtId="0" fontId="5" fillId="4" borderId="0" xfId="10" applyFont="1" applyFill="1">
      <alignment vertical="center"/>
    </xf>
    <xf numFmtId="0" fontId="3" fillId="0" borderId="0" xfId="10">
      <alignment vertical="center"/>
    </xf>
    <xf numFmtId="0" fontId="9" fillId="4" borderId="0" xfId="10" applyFont="1" applyFill="1">
      <alignment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31" xfId="10" applyFont="1" applyFill="1" applyBorder="1" applyAlignment="1">
      <alignment horizontal="center" vertical="center" wrapText="1"/>
    </xf>
    <xf numFmtId="0" fontId="5" fillId="4" borderId="6" xfId="10" applyFont="1" applyFill="1" applyBorder="1" applyAlignment="1">
      <alignment horizontal="right" vertical="center" wrapText="1"/>
    </xf>
    <xf numFmtId="38" fontId="5" fillId="4" borderId="0" xfId="4" applyFont="1" applyFill="1" applyBorder="1" applyAlignment="1" applyProtection="1">
      <alignment horizontal="center" vertical="center" wrapText="1"/>
      <protection locked="0"/>
    </xf>
    <xf numFmtId="0" fontId="5" fillId="4" borderId="0" xfId="10" applyFont="1" applyFill="1" applyAlignment="1">
      <alignment horizontal="left" vertical="center" wrapText="1"/>
    </xf>
    <xf numFmtId="0" fontId="5" fillId="4" borderId="32" xfId="10" applyFont="1" applyFill="1" applyBorder="1" applyAlignment="1">
      <alignment horizontal="right" vertical="center" wrapText="1"/>
    </xf>
    <xf numFmtId="0" fontId="5" fillId="4" borderId="33" xfId="10" applyFont="1" applyFill="1" applyBorder="1" applyAlignment="1">
      <alignment horizontal="left" vertical="center" wrapText="1"/>
    </xf>
    <xf numFmtId="56" fontId="5" fillId="4" borderId="0" xfId="10" applyNumberFormat="1" applyFont="1" applyFill="1" applyAlignment="1">
      <alignment horizontal="right" vertical="center" wrapText="1"/>
    </xf>
    <xf numFmtId="0" fontId="5" fillId="4" borderId="7" xfId="10" applyFont="1" applyFill="1" applyBorder="1" applyAlignment="1">
      <alignment horizontal="left" vertical="center" wrapText="1"/>
    </xf>
    <xf numFmtId="0" fontId="5" fillId="4" borderId="15" xfId="10" applyFont="1" applyFill="1" applyBorder="1" applyAlignment="1">
      <alignment horizontal="center" vertical="top" wrapText="1"/>
    </xf>
    <xf numFmtId="38" fontId="5" fillId="4" borderId="34" xfId="10" applyNumberFormat="1" applyFont="1" applyFill="1" applyBorder="1" applyAlignment="1">
      <alignment horizontal="center" vertical="center" wrapText="1"/>
    </xf>
    <xf numFmtId="0" fontId="5" fillId="4" borderId="34" xfId="10" applyFont="1" applyFill="1" applyBorder="1" applyAlignment="1">
      <alignment horizontal="center" vertical="top" wrapText="1"/>
    </xf>
    <xf numFmtId="0" fontId="5" fillId="4" borderId="35" xfId="10" applyFont="1" applyFill="1" applyBorder="1" applyAlignment="1">
      <alignment horizontal="center" vertical="top" wrapText="1"/>
    </xf>
    <xf numFmtId="0" fontId="5" fillId="4" borderId="36" xfId="10" applyFont="1" applyFill="1" applyBorder="1" applyAlignment="1">
      <alignment horizontal="center" vertical="top" wrapText="1"/>
    </xf>
    <xf numFmtId="56" fontId="5" fillId="4" borderId="34" xfId="10" applyNumberFormat="1" applyFont="1" applyFill="1" applyBorder="1" applyAlignment="1">
      <alignment horizontal="center" vertical="center" wrapText="1"/>
    </xf>
    <xf numFmtId="0" fontId="5" fillId="4" borderId="16" xfId="10" applyFont="1" applyFill="1" applyBorder="1" applyAlignment="1">
      <alignment horizontal="right" vertical="top" wrapText="1"/>
    </xf>
    <xf numFmtId="0" fontId="11" fillId="4" borderId="0" xfId="10" applyFont="1" applyFill="1" applyAlignment="1">
      <alignment horizontal="left" vertical="center"/>
    </xf>
    <xf numFmtId="0" fontId="5" fillId="4" borderId="0" xfId="10" applyFont="1" applyFill="1" applyAlignment="1">
      <alignment horizontal="center" vertical="top" wrapText="1"/>
    </xf>
    <xf numFmtId="0" fontId="5" fillId="4" borderId="0" xfId="10" applyFont="1" applyFill="1" applyAlignment="1">
      <alignment horizontal="right" vertical="top" wrapText="1"/>
    </xf>
    <xf numFmtId="0" fontId="11" fillId="4" borderId="0" xfId="10" applyFont="1" applyFill="1" applyAlignment="1">
      <alignment vertical="top" wrapText="1"/>
    </xf>
    <xf numFmtId="0" fontId="5" fillId="4" borderId="37" xfId="10" applyFont="1" applyFill="1" applyBorder="1" applyAlignment="1">
      <alignment horizontal="center" vertical="center" wrapText="1"/>
    </xf>
    <xf numFmtId="0" fontId="55" fillId="0" borderId="0" xfId="8">
      <alignment vertical="center"/>
    </xf>
    <xf numFmtId="0" fontId="57" fillId="0" borderId="0" xfId="8" applyFont="1" applyAlignment="1">
      <alignment horizontal="right" vertical="center"/>
    </xf>
    <xf numFmtId="0" fontId="57" fillId="0" borderId="1" xfId="8" applyFont="1" applyBorder="1" applyAlignment="1">
      <alignment horizontal="center" vertical="center" wrapText="1"/>
    </xf>
    <xf numFmtId="0" fontId="57" fillId="0" borderId="17" xfId="8" applyFont="1" applyBorder="1" applyAlignment="1">
      <alignment horizontal="right" vertical="center" wrapText="1"/>
    </xf>
    <xf numFmtId="38" fontId="57" fillId="0" borderId="18" xfId="8" applyNumberFormat="1" applyFont="1" applyBorder="1" applyAlignment="1">
      <alignment horizontal="center" vertical="center" wrapText="1"/>
    </xf>
    <xf numFmtId="0" fontId="57" fillId="0" borderId="19" xfId="8" applyFont="1" applyBorder="1" applyAlignment="1">
      <alignment horizontal="left" vertical="center" wrapText="1"/>
    </xf>
    <xf numFmtId="0" fontId="57" fillId="0" borderId="15" xfId="8" applyFont="1" applyBorder="1" applyAlignment="1">
      <alignment vertical="top" wrapText="1"/>
    </xf>
    <xf numFmtId="38" fontId="57" fillId="0" borderId="34" xfId="8" applyNumberFormat="1" applyFont="1" applyBorder="1" applyAlignment="1">
      <alignment horizontal="center" vertical="center" wrapText="1"/>
    </xf>
    <xf numFmtId="0" fontId="57" fillId="0" borderId="16" xfId="8" applyFont="1" applyBorder="1" applyAlignment="1">
      <alignment vertical="top" wrapText="1"/>
    </xf>
    <xf numFmtId="0" fontId="57" fillId="0" borderId="0" xfId="8" applyFont="1" applyAlignment="1">
      <alignment horizontal="center" vertical="center" wrapText="1"/>
    </xf>
    <xf numFmtId="0" fontId="57" fillId="0" borderId="0" xfId="8" applyFont="1" applyAlignment="1">
      <alignment horizontal="justify" vertical="center" wrapText="1"/>
    </xf>
    <xf numFmtId="0" fontId="57" fillId="0" borderId="0" xfId="8" applyFont="1" applyAlignment="1">
      <alignment horizontal="right" vertical="top" wrapText="1"/>
    </xf>
    <xf numFmtId="0" fontId="58" fillId="0" borderId="0" xfId="8" applyFont="1" applyAlignment="1">
      <alignment horizontal="justify" vertical="center"/>
    </xf>
    <xf numFmtId="0" fontId="58" fillId="0" borderId="0" xfId="8" applyFont="1">
      <alignment vertical="center"/>
    </xf>
    <xf numFmtId="0" fontId="59" fillId="0" borderId="0" xfId="8" applyFont="1">
      <alignment vertical="center"/>
    </xf>
    <xf numFmtId="0" fontId="61" fillId="0" borderId="0" xfId="8" applyFont="1" applyAlignment="1">
      <alignment horizontal="left" vertical="center"/>
    </xf>
    <xf numFmtId="0" fontId="61" fillId="0" borderId="0" xfId="8" applyFont="1">
      <alignment vertical="center"/>
    </xf>
    <xf numFmtId="0" fontId="62" fillId="0" borderId="0" xfId="8" applyFont="1">
      <alignment vertical="center"/>
    </xf>
    <xf numFmtId="0" fontId="61" fillId="0" borderId="0" xfId="8" applyFont="1" applyAlignment="1">
      <alignment vertical="center" wrapText="1"/>
    </xf>
    <xf numFmtId="0" fontId="59" fillId="0" borderId="0" xfId="8" applyFont="1" applyAlignment="1">
      <alignment horizontal="center" vertical="center" wrapText="1"/>
    </xf>
    <xf numFmtId="0" fontId="5" fillId="0" borderId="0" xfId="8" applyFont="1" applyAlignment="1">
      <alignment horizontal="left" vertical="center"/>
    </xf>
    <xf numFmtId="0" fontId="4" fillId="0" borderId="0" xfId="8" applyFont="1">
      <alignment vertical="center"/>
    </xf>
    <xf numFmtId="0" fontId="13" fillId="0" borderId="0" xfId="8" applyFont="1">
      <alignment vertical="center"/>
    </xf>
    <xf numFmtId="0" fontId="13" fillId="0" borderId="0" xfId="8" applyFont="1" applyAlignment="1">
      <alignment horizontal="left" vertical="center"/>
    </xf>
    <xf numFmtId="0" fontId="64" fillId="0" borderId="28" xfId="8" applyFont="1" applyBorder="1" applyAlignment="1">
      <alignment horizontal="center" vertical="center" wrapText="1"/>
    </xf>
    <xf numFmtId="0" fontId="65" fillId="0" borderId="28" xfId="8" applyFont="1" applyBorder="1" applyAlignment="1">
      <alignment horizontal="left" vertical="center" wrapText="1"/>
    </xf>
    <xf numFmtId="0" fontId="64" fillId="0" borderId="39" xfId="8" applyFont="1" applyBorder="1" applyAlignment="1">
      <alignment horizontal="center" vertical="center" wrapText="1"/>
    </xf>
    <xf numFmtId="0" fontId="65" fillId="0" borderId="39" xfId="8" applyFont="1" applyBorder="1" applyAlignment="1">
      <alignment horizontal="left" vertical="center" wrapText="1"/>
    </xf>
    <xf numFmtId="0" fontId="64" fillId="0" borderId="40" xfId="8" applyFont="1" applyBorder="1" applyAlignment="1">
      <alignment horizontal="center" vertical="center" wrapText="1"/>
    </xf>
    <xf numFmtId="0" fontId="65" fillId="0" borderId="40" xfId="8" applyFont="1" applyBorder="1" applyAlignment="1">
      <alignment horizontal="left" vertical="center" wrapText="1"/>
    </xf>
    <xf numFmtId="0" fontId="65" fillId="0" borderId="39" xfId="8" applyFont="1" applyBorder="1" applyAlignment="1">
      <alignment horizontal="left" vertical="center" shrinkToFit="1"/>
    </xf>
    <xf numFmtId="0" fontId="64" fillId="0" borderId="30" xfId="8" applyFont="1" applyBorder="1" applyAlignment="1">
      <alignment horizontal="center" vertical="center" wrapText="1"/>
    </xf>
    <xf numFmtId="0" fontId="64" fillId="0" borderId="1" xfId="8" applyFont="1" applyBorder="1" applyAlignment="1">
      <alignment horizontal="center" vertical="center" wrapText="1"/>
    </xf>
    <xf numFmtId="0" fontId="65" fillId="0" borderId="1" xfId="8" applyFont="1" applyBorder="1" applyAlignment="1">
      <alignment horizontal="left" vertical="center" wrapText="1"/>
    </xf>
    <xf numFmtId="0" fontId="65" fillId="0" borderId="29" xfId="8" applyFont="1" applyBorder="1" applyAlignment="1">
      <alignment vertical="center" wrapText="1"/>
    </xf>
    <xf numFmtId="0" fontId="65" fillId="0" borderId="29" xfId="8" applyFont="1" applyBorder="1" applyAlignment="1">
      <alignment horizontal="left" vertical="center" wrapText="1"/>
    </xf>
    <xf numFmtId="0" fontId="57" fillId="0" borderId="0" xfId="8" applyFont="1" applyAlignment="1">
      <alignment horizontal="justify" vertical="center"/>
    </xf>
    <xf numFmtId="0" fontId="57" fillId="0" borderId="0" xfId="8" applyFont="1" applyAlignment="1">
      <alignment horizontal="center" vertical="center"/>
    </xf>
    <xf numFmtId="0" fontId="58" fillId="0" borderId="1" xfId="8" applyFont="1" applyBorder="1" applyAlignment="1">
      <alignment horizontal="center" vertical="center" wrapText="1"/>
    </xf>
    <xf numFmtId="0" fontId="58" fillId="0" borderId="0" xfId="8" applyFont="1" applyAlignment="1">
      <alignment vertical="center" wrapText="1"/>
    </xf>
    <xf numFmtId="176" fontId="5" fillId="0" borderId="0" xfId="11" applyNumberFormat="1" applyFont="1" applyAlignment="1">
      <alignment vertical="center" textRotation="255"/>
    </xf>
    <xf numFmtId="176" fontId="16" fillId="0" borderId="0" xfId="11" applyNumberFormat="1" applyFont="1" applyAlignment="1">
      <alignment vertical="center"/>
    </xf>
    <xf numFmtId="176" fontId="17" fillId="0" borderId="0" xfId="11" applyNumberFormat="1" applyFont="1" applyAlignment="1">
      <alignment horizontal="center" vertical="center"/>
    </xf>
    <xf numFmtId="176" fontId="17" fillId="0" borderId="0" xfId="11" applyNumberFormat="1" applyFont="1" applyAlignment="1">
      <alignment vertical="center"/>
    </xf>
    <xf numFmtId="176" fontId="17" fillId="0" borderId="0" xfId="11" applyNumberFormat="1" applyFont="1" applyAlignment="1">
      <alignment horizontal="right" vertical="center"/>
    </xf>
    <xf numFmtId="0" fontId="18" fillId="0" borderId="0" xfId="10" applyFont="1">
      <alignment vertical="center"/>
    </xf>
    <xf numFmtId="176" fontId="19" fillId="3" borderId="41" xfId="11" applyNumberFormat="1" applyFont="1" applyFill="1" applyBorder="1" applyAlignment="1">
      <alignment horizontal="center" vertical="center" wrapText="1"/>
    </xf>
    <xf numFmtId="176" fontId="19" fillId="3" borderId="42" xfId="11" applyNumberFormat="1" applyFont="1" applyFill="1" applyBorder="1" applyAlignment="1">
      <alignment horizontal="center" vertical="center" wrapText="1"/>
    </xf>
    <xf numFmtId="176" fontId="19" fillId="3" borderId="43" xfId="11" applyNumberFormat="1" applyFont="1" applyFill="1" applyBorder="1" applyAlignment="1">
      <alignment horizontal="center" vertical="center"/>
    </xf>
    <xf numFmtId="176" fontId="20" fillId="3" borderId="40" xfId="11" applyNumberFormat="1" applyFont="1" applyFill="1" applyBorder="1" applyAlignment="1">
      <alignment horizontal="center" vertical="center" wrapText="1"/>
    </xf>
    <xf numFmtId="176" fontId="20" fillId="3" borderId="26" xfId="11" applyNumberFormat="1" applyFont="1" applyFill="1" applyBorder="1" applyAlignment="1">
      <alignment horizontal="center" vertical="center" wrapText="1"/>
    </xf>
    <xf numFmtId="181" fontId="21" fillId="0" borderId="44" xfId="11" applyNumberFormat="1" applyFont="1" applyBorder="1" applyAlignment="1">
      <alignment horizontal="center" vertical="center"/>
    </xf>
    <xf numFmtId="181" fontId="21" fillId="0" borderId="45" xfId="11" applyNumberFormat="1" applyFont="1" applyBorder="1" applyAlignment="1">
      <alignment horizontal="center" vertical="center"/>
    </xf>
    <xf numFmtId="181" fontId="21" fillId="0" borderId="6" xfId="11" applyNumberFormat="1" applyFont="1" applyBorder="1" applyAlignment="1">
      <alignment horizontal="center" vertical="center"/>
    </xf>
    <xf numFmtId="181" fontId="21" fillId="0" borderId="46" xfId="11" applyNumberFormat="1" applyFont="1" applyBorder="1" applyAlignment="1">
      <alignment horizontal="center" vertical="center"/>
    </xf>
    <xf numFmtId="181" fontId="21" fillId="0" borderId="47" xfId="11" applyNumberFormat="1" applyFont="1" applyBorder="1" applyAlignment="1">
      <alignment horizontal="center" vertical="center"/>
    </xf>
    <xf numFmtId="181" fontId="21" fillId="0" borderId="48" xfId="11" applyNumberFormat="1" applyFont="1" applyBorder="1" applyAlignment="1">
      <alignment horizontal="center" vertical="center"/>
    </xf>
    <xf numFmtId="181" fontId="20" fillId="0" borderId="15" xfId="11" applyNumberFormat="1" applyFont="1" applyBorder="1" applyAlignment="1">
      <alignment horizontal="right" vertical="center"/>
    </xf>
    <xf numFmtId="181" fontId="17" fillId="0" borderId="34" xfId="11" applyNumberFormat="1" applyFont="1" applyBorder="1" applyAlignment="1">
      <alignment horizontal="center" vertical="center"/>
    </xf>
    <xf numFmtId="181" fontId="20" fillId="0" borderId="16" xfId="11" applyNumberFormat="1" applyFont="1" applyBorder="1" applyAlignment="1">
      <alignment horizontal="left" vertical="center"/>
    </xf>
    <xf numFmtId="9" fontId="20" fillId="5" borderId="34" xfId="11" applyNumberFormat="1" applyFont="1" applyFill="1" applyBorder="1" applyAlignment="1">
      <alignment horizontal="right" vertical="center"/>
    </xf>
    <xf numFmtId="178" fontId="17" fillId="5" borderId="34" xfId="11" applyNumberFormat="1" applyFont="1" applyFill="1" applyBorder="1" applyAlignment="1">
      <alignment horizontal="center" vertical="center"/>
    </xf>
    <xf numFmtId="9" fontId="20" fillId="5" borderId="49" xfId="11" applyNumberFormat="1" applyFont="1" applyFill="1" applyBorder="1" applyAlignment="1">
      <alignment horizontal="left" vertical="center"/>
    </xf>
    <xf numFmtId="181" fontId="20" fillId="5" borderId="34" xfId="11" applyNumberFormat="1" applyFont="1" applyFill="1" applyBorder="1" applyAlignment="1">
      <alignment horizontal="right" vertical="center"/>
    </xf>
    <xf numFmtId="181" fontId="20" fillId="5" borderId="49" xfId="11" applyNumberFormat="1" applyFont="1" applyFill="1" applyBorder="1" applyAlignment="1">
      <alignment horizontal="left" vertical="center"/>
    </xf>
    <xf numFmtId="181" fontId="21" fillId="0" borderId="8" xfId="11" applyNumberFormat="1" applyFont="1" applyBorder="1" applyAlignment="1">
      <alignment horizontal="center" vertical="center"/>
    </xf>
    <xf numFmtId="181" fontId="21" fillId="0" borderId="10" xfId="11" applyNumberFormat="1" applyFont="1" applyBorder="1" applyAlignment="1">
      <alignment horizontal="center" vertical="center"/>
    </xf>
    <xf numFmtId="181" fontId="20" fillId="0" borderId="50" xfId="11" applyNumberFormat="1" applyFont="1" applyBorder="1" applyAlignment="1">
      <alignment horizontal="right" vertical="center"/>
    </xf>
    <xf numFmtId="181" fontId="17" fillId="0" borderId="51" xfId="11" applyNumberFormat="1" applyFont="1" applyBorder="1" applyAlignment="1">
      <alignment horizontal="center" vertical="center"/>
    </xf>
    <xf numFmtId="181" fontId="20" fillId="0" borderId="52" xfId="11" applyNumberFormat="1" applyFont="1" applyBorder="1" applyAlignment="1">
      <alignment horizontal="left" vertical="center"/>
    </xf>
    <xf numFmtId="181" fontId="20" fillId="5" borderId="51" xfId="11" applyNumberFormat="1" applyFont="1" applyFill="1" applyBorder="1" applyAlignment="1">
      <alignment horizontal="right" vertical="center"/>
    </xf>
    <xf numFmtId="181" fontId="20" fillId="5" borderId="53" xfId="11" applyNumberFormat="1" applyFont="1" applyFill="1" applyBorder="1" applyAlignment="1">
      <alignment horizontal="left" vertical="center"/>
    </xf>
    <xf numFmtId="176" fontId="20" fillId="3" borderId="54" xfId="11" applyNumberFormat="1" applyFont="1" applyFill="1" applyBorder="1" applyAlignment="1">
      <alignment vertical="center" wrapText="1"/>
    </xf>
    <xf numFmtId="178" fontId="21" fillId="5" borderId="22" xfId="11" applyNumberFormat="1" applyFont="1" applyFill="1" applyBorder="1" applyAlignment="1">
      <alignment horizontal="center" vertical="center"/>
    </xf>
    <xf numFmtId="176" fontId="20" fillId="3" borderId="25" xfId="11" applyNumberFormat="1" applyFont="1" applyFill="1" applyBorder="1" applyAlignment="1">
      <alignment vertical="center" wrapText="1"/>
    </xf>
    <xf numFmtId="178" fontId="21" fillId="5" borderId="46" xfId="11" applyNumberFormat="1" applyFont="1" applyFill="1" applyBorder="1" applyAlignment="1">
      <alignment horizontal="center" vertical="center"/>
    </xf>
    <xf numFmtId="176" fontId="20" fillId="3" borderId="55" xfId="11" applyNumberFormat="1" applyFont="1" applyFill="1" applyBorder="1" applyAlignment="1">
      <alignment vertical="center" wrapText="1"/>
    </xf>
    <xf numFmtId="178" fontId="21" fillId="5" borderId="56" xfId="11" applyNumberFormat="1" applyFont="1" applyFill="1" applyBorder="1" applyAlignment="1">
      <alignment horizontal="center" vertical="center"/>
    </xf>
    <xf numFmtId="181" fontId="20" fillId="5" borderId="6" xfId="11" applyNumberFormat="1" applyFont="1" applyFill="1" applyBorder="1" applyAlignment="1">
      <alignment horizontal="right" vertical="center"/>
    </xf>
    <xf numFmtId="178" fontId="17" fillId="5" borderId="0" xfId="11" applyNumberFormat="1" applyFont="1" applyFill="1" applyAlignment="1">
      <alignment horizontal="center" vertical="center"/>
    </xf>
    <xf numFmtId="181" fontId="20" fillId="5" borderId="7" xfId="11" applyNumberFormat="1" applyFont="1" applyFill="1" applyBorder="1" applyAlignment="1">
      <alignment horizontal="left" vertical="center"/>
    </xf>
    <xf numFmtId="181" fontId="17" fillId="6" borderId="57" xfId="11" applyNumberFormat="1" applyFont="1" applyFill="1" applyBorder="1" applyAlignment="1">
      <alignment horizontal="center" vertical="center" wrapText="1"/>
    </xf>
    <xf numFmtId="9" fontId="20" fillId="3" borderId="57" xfId="11" applyNumberFormat="1" applyFont="1" applyFill="1" applyBorder="1" applyAlignment="1">
      <alignment horizontal="right" vertical="center"/>
    </xf>
    <xf numFmtId="181" fontId="22" fillId="6" borderId="58" xfId="11" applyNumberFormat="1" applyFont="1" applyFill="1" applyBorder="1" applyAlignment="1">
      <alignment horizontal="center" vertical="center"/>
    </xf>
    <xf numFmtId="0" fontId="17" fillId="0" borderId="0" xfId="11" applyFont="1" applyAlignment="1">
      <alignment horizontal="center" vertical="center"/>
    </xf>
    <xf numFmtId="0" fontId="17" fillId="2" borderId="0" xfId="13" applyFont="1" applyFill="1" applyAlignment="1">
      <alignment vertical="center"/>
    </xf>
    <xf numFmtId="0" fontId="17" fillId="3" borderId="59" xfId="13" applyFont="1" applyFill="1" applyBorder="1" applyAlignment="1">
      <alignment horizontal="center" vertical="center"/>
    </xf>
    <xf numFmtId="0" fontId="19" fillId="2" borderId="60" xfId="13" applyFont="1" applyFill="1" applyBorder="1" applyAlignment="1">
      <alignment vertical="center" shrinkToFit="1"/>
    </xf>
    <xf numFmtId="0" fontId="19" fillId="2" borderId="61" xfId="13" applyFont="1" applyFill="1" applyBorder="1" applyAlignment="1">
      <alignment vertical="center" shrinkToFit="1"/>
    </xf>
    <xf numFmtId="0" fontId="17" fillId="3" borderId="18" xfId="13" applyFont="1" applyFill="1" applyBorder="1" applyAlignment="1">
      <alignment horizontal="right" vertical="center"/>
    </xf>
    <xf numFmtId="0" fontId="17" fillId="2" borderId="18" xfId="13" applyFont="1" applyFill="1" applyBorder="1" applyAlignment="1">
      <alignment horizontal="right" vertical="center"/>
    </xf>
    <xf numFmtId="0" fontId="17" fillId="3" borderId="18" xfId="13" applyFont="1" applyFill="1" applyBorder="1" applyAlignment="1">
      <alignment horizontal="center" vertical="center"/>
    </xf>
    <xf numFmtId="0" fontId="17" fillId="3" borderId="0" xfId="13" applyFont="1" applyFill="1" applyAlignment="1">
      <alignment horizontal="center" vertical="center"/>
    </xf>
    <xf numFmtId="0" fontId="17" fillId="3" borderId="62" xfId="13" applyFont="1" applyFill="1" applyBorder="1" applyAlignment="1">
      <alignment horizontal="center" vertical="center"/>
    </xf>
    <xf numFmtId="0" fontId="17" fillId="2" borderId="61" xfId="13" applyFont="1" applyFill="1" applyBorder="1" applyAlignment="1">
      <alignment horizontal="right" vertical="center"/>
    </xf>
    <xf numFmtId="0" fontId="17" fillId="2" borderId="37" xfId="13" applyFont="1" applyFill="1" applyBorder="1" applyAlignment="1">
      <alignment vertical="center"/>
    </xf>
    <xf numFmtId="0" fontId="17" fillId="2" borderId="37" xfId="13" applyFont="1" applyFill="1" applyBorder="1" applyAlignment="1">
      <alignment horizontal="right" vertical="center"/>
    </xf>
    <xf numFmtId="0" fontId="17" fillId="2" borderId="37" xfId="13" applyFont="1" applyFill="1" applyBorder="1" applyAlignment="1">
      <alignment horizontal="left" vertical="center"/>
    </xf>
    <xf numFmtId="0" fontId="17" fillId="2" borderId="37" xfId="13" applyFont="1" applyFill="1" applyBorder="1" applyAlignment="1">
      <alignment horizontal="center" vertical="center"/>
    </xf>
    <xf numFmtId="0" fontId="17" fillId="2" borderId="63" xfId="13" applyFont="1" applyFill="1" applyBorder="1" applyAlignment="1">
      <alignment horizontal="center" vertical="center"/>
    </xf>
    <xf numFmtId="0" fontId="17" fillId="3" borderId="17" xfId="13" applyFont="1" applyFill="1" applyBorder="1" applyAlignment="1">
      <alignment horizontal="right" vertical="center"/>
    </xf>
    <xf numFmtId="0" fontId="17" fillId="3" borderId="6" xfId="13" applyFont="1" applyFill="1" applyBorder="1" applyAlignment="1">
      <alignment horizontal="right" vertical="center"/>
    </xf>
    <xf numFmtId="0" fontId="17" fillId="3" borderId="15" xfId="13" applyFont="1" applyFill="1" applyBorder="1" applyAlignment="1">
      <alignment horizontal="right" vertical="center"/>
    </xf>
    <xf numFmtId="0" fontId="17" fillId="2" borderId="17" xfId="13" applyFont="1" applyFill="1" applyBorder="1" applyAlignment="1">
      <alignment horizontal="right" vertical="center"/>
    </xf>
    <xf numFmtId="0" fontId="17" fillId="2" borderId="18" xfId="13" applyFont="1" applyFill="1" applyBorder="1" applyAlignment="1">
      <alignment vertical="center"/>
    </xf>
    <xf numFmtId="0" fontId="17" fillId="2" borderId="18" xfId="13" applyFont="1" applyFill="1" applyBorder="1" applyAlignment="1">
      <alignment horizontal="left" vertical="center"/>
    </xf>
    <xf numFmtId="0" fontId="17" fillId="2" borderId="62" xfId="13" applyFont="1" applyFill="1" applyBorder="1" applyAlignment="1">
      <alignment horizontal="center" vertical="center"/>
    </xf>
    <xf numFmtId="0" fontId="17" fillId="3" borderId="8" xfId="13" applyFont="1" applyFill="1" applyBorder="1" applyAlignment="1">
      <alignment horizontal="right" vertical="center"/>
    </xf>
    <xf numFmtId="0" fontId="17" fillId="3" borderId="50" xfId="13" applyFont="1" applyFill="1" applyBorder="1" applyAlignment="1">
      <alignment horizontal="right" vertical="center"/>
    </xf>
    <xf numFmtId="0" fontId="17" fillId="2" borderId="0" xfId="13" applyFont="1" applyFill="1" applyAlignment="1">
      <alignment horizontal="center" vertical="center"/>
    </xf>
    <xf numFmtId="0" fontId="17" fillId="2" borderId="0" xfId="13" applyFont="1" applyFill="1" applyAlignment="1">
      <alignment horizontal="right" vertical="center"/>
    </xf>
    <xf numFmtId="0" fontId="17" fillId="2" borderId="0" xfId="13" applyFont="1" applyFill="1" applyAlignment="1">
      <alignment horizontal="left" vertical="center"/>
    </xf>
    <xf numFmtId="0" fontId="24" fillId="2" borderId="0" xfId="13" applyFont="1" applyFill="1" applyAlignment="1">
      <alignment vertical="center"/>
    </xf>
    <xf numFmtId="0" fontId="4" fillId="0" borderId="0" xfId="8" applyFont="1" applyAlignment="1">
      <alignment horizontal="left" vertical="top"/>
    </xf>
    <xf numFmtId="0" fontId="5" fillId="0" borderId="0" xfId="8" applyFont="1">
      <alignment vertical="center"/>
    </xf>
    <xf numFmtId="0" fontId="59" fillId="0" borderId="0" xfId="8" applyFont="1" applyAlignment="1">
      <alignment horizontal="right" vertical="center"/>
    </xf>
    <xf numFmtId="0" fontId="60" fillId="0" borderId="0" xfId="8" applyFont="1">
      <alignment vertical="center"/>
    </xf>
    <xf numFmtId="0" fontId="60" fillId="0" borderId="0" xfId="8" applyFont="1" applyAlignment="1">
      <alignment horizontal="right" vertical="center"/>
    </xf>
    <xf numFmtId="0" fontId="60" fillId="0" borderId="0" xfId="8" applyFont="1" applyAlignment="1">
      <alignment horizontal="center" vertical="center" shrinkToFit="1"/>
    </xf>
    <xf numFmtId="0" fontId="60" fillId="0" borderId="0" xfId="8" quotePrefix="1" applyFont="1">
      <alignment vertical="center"/>
    </xf>
    <xf numFmtId="0" fontId="60" fillId="0" borderId="0" xfId="8" applyFont="1" applyAlignment="1">
      <alignment horizontal="center" vertical="center"/>
    </xf>
    <xf numFmtId="0" fontId="59" fillId="0" borderId="0" xfId="8" applyFont="1" applyAlignment="1">
      <alignment vertical="center" shrinkToFit="1"/>
    </xf>
    <xf numFmtId="0" fontId="62" fillId="0" borderId="0" xfId="14" applyFont="1">
      <alignment vertical="center"/>
    </xf>
    <xf numFmtId="0" fontId="60" fillId="0" borderId="0" xfId="14" applyFont="1">
      <alignment vertical="center"/>
    </xf>
    <xf numFmtId="0" fontId="60" fillId="0" borderId="0" xfId="14" applyFont="1" applyAlignment="1">
      <alignment horizontal="right" vertical="center"/>
    </xf>
    <xf numFmtId="0" fontId="60" fillId="0" borderId="0" xfId="14" applyFont="1" applyAlignment="1">
      <alignment horizontal="center" vertical="center"/>
    </xf>
    <xf numFmtId="0" fontId="64" fillId="7" borderId="1" xfId="8" applyFont="1" applyFill="1" applyBorder="1" applyAlignment="1">
      <alignment horizontal="center" vertical="center"/>
    </xf>
    <xf numFmtId="0" fontId="27" fillId="0" borderId="0" xfId="7" applyFont="1" applyBorder="1" applyAlignment="1">
      <alignment horizontal="left" vertical="center"/>
    </xf>
    <xf numFmtId="0" fontId="27" fillId="0" borderId="0" xfId="7" applyFont="1" applyBorder="1" applyAlignment="1">
      <alignment horizontal="right" vertical="center"/>
    </xf>
    <xf numFmtId="0" fontId="27" fillId="0" borderId="0" xfId="7" applyFont="1" applyBorder="1">
      <alignment vertical="center"/>
    </xf>
    <xf numFmtId="0" fontId="27" fillId="0" borderId="0" xfId="7" applyFont="1" applyBorder="1" applyAlignment="1">
      <alignment horizontal="center" vertical="center"/>
    </xf>
    <xf numFmtId="0" fontId="29" fillId="0" borderId="0" xfId="7" applyFont="1" applyBorder="1">
      <alignment vertical="center"/>
    </xf>
    <xf numFmtId="0" fontId="28" fillId="0" borderId="0" xfId="7" applyFont="1" applyBorder="1" applyAlignment="1">
      <alignment horizontal="right" vertical="center"/>
    </xf>
    <xf numFmtId="0" fontId="28" fillId="0" borderId="0" xfId="7" applyFont="1" applyBorder="1" applyAlignment="1">
      <alignment horizontal="left" vertical="center"/>
    </xf>
    <xf numFmtId="0" fontId="29" fillId="0" borderId="0" xfId="7" applyFont="1" applyBorder="1" applyAlignment="1">
      <alignment horizontal="center" vertical="center"/>
    </xf>
    <xf numFmtId="0" fontId="29" fillId="0" borderId="45" xfId="7" applyFont="1" applyBorder="1" applyAlignment="1">
      <alignment horizontal="center" vertical="center"/>
    </xf>
    <xf numFmtId="0" fontId="29" fillId="0" borderId="0" xfId="7" applyFont="1" applyBorder="1" applyAlignment="1">
      <alignment horizontal="left" vertical="center"/>
    </xf>
    <xf numFmtId="0" fontId="27" fillId="0" borderId="0" xfId="7" applyFont="1">
      <alignment vertical="center"/>
    </xf>
    <xf numFmtId="0" fontId="3" fillId="0" borderId="0" xfId="7">
      <alignment vertical="center"/>
    </xf>
    <xf numFmtId="0" fontId="3" fillId="0" borderId="0" xfId="7" applyBorder="1">
      <alignment vertical="center"/>
    </xf>
    <xf numFmtId="0" fontId="3" fillId="0" borderId="0" xfId="7" applyBorder="1" applyAlignment="1">
      <alignment horizontal="right" vertical="center"/>
    </xf>
    <xf numFmtId="0" fontId="3" fillId="0" borderId="0" xfId="7" applyBorder="1" applyAlignment="1">
      <alignment horizontal="center" vertical="center"/>
    </xf>
    <xf numFmtId="0" fontId="3" fillId="0" borderId="0" xfId="7" applyAlignment="1">
      <alignment vertical="center" wrapText="1"/>
    </xf>
    <xf numFmtId="0" fontId="28" fillId="0" borderId="0" xfId="7" applyFont="1" applyBorder="1" applyAlignment="1">
      <alignment horizontal="right" vertical="top"/>
    </xf>
    <xf numFmtId="0" fontId="28" fillId="0" borderId="0" xfId="7" applyFont="1">
      <alignment vertical="center"/>
    </xf>
    <xf numFmtId="38" fontId="3" fillId="0" borderId="0" xfId="4" applyFont="1" applyFill="1" applyBorder="1" applyAlignment="1">
      <alignment vertical="center"/>
    </xf>
    <xf numFmtId="0" fontId="32" fillId="0" borderId="0" xfId="7" applyFont="1" applyBorder="1">
      <alignment vertical="center"/>
    </xf>
    <xf numFmtId="0" fontId="28" fillId="0" borderId="0" xfId="7" applyFont="1" applyAlignment="1">
      <alignment horizontal="right" vertical="center"/>
    </xf>
    <xf numFmtId="0" fontId="28" fillId="0" borderId="0" xfId="7" applyFont="1" applyAlignment="1">
      <alignment horizontal="right" vertical="top"/>
    </xf>
    <xf numFmtId="0" fontId="28" fillId="0" borderId="0" xfId="7" applyFont="1" applyAlignment="1">
      <alignment vertical="center" wrapText="1"/>
    </xf>
    <xf numFmtId="0" fontId="3" fillId="0" borderId="73" xfId="7" applyBorder="1" applyAlignment="1">
      <alignment horizontal="center" vertical="center"/>
    </xf>
    <xf numFmtId="0" fontId="28" fillId="0" borderId="6" xfId="7" applyFont="1" applyBorder="1" applyAlignment="1">
      <alignment horizontal="left" vertical="center"/>
    </xf>
    <xf numFmtId="184" fontId="3" fillId="0" borderId="0" xfId="4" applyNumberFormat="1" applyFont="1" applyFill="1" applyBorder="1" applyAlignment="1">
      <alignment vertical="center"/>
    </xf>
    <xf numFmtId="184" fontId="3" fillId="0" borderId="0" xfId="7" applyNumberFormat="1" applyBorder="1">
      <alignment vertical="center"/>
    </xf>
    <xf numFmtId="184" fontId="3" fillId="0" borderId="0" xfId="7" applyNumberFormat="1" applyBorder="1" applyAlignment="1">
      <alignment horizontal="center" vertical="center"/>
    </xf>
    <xf numFmtId="0" fontId="32" fillId="0" borderId="0" xfId="7" applyFont="1" applyBorder="1" applyAlignment="1">
      <alignment horizontal="right" vertical="center"/>
    </xf>
    <xf numFmtId="0" fontId="3" fillId="0" borderId="0" xfId="7" applyBorder="1" applyAlignment="1">
      <alignment horizontal="left" vertical="center"/>
    </xf>
    <xf numFmtId="0" fontId="3" fillId="0" borderId="79" xfId="7" applyBorder="1" applyAlignment="1">
      <alignment horizontal="center" vertical="center"/>
    </xf>
    <xf numFmtId="0" fontId="3" fillId="0" borderId="80" xfId="7" applyBorder="1" applyAlignment="1">
      <alignment horizontal="center" vertical="center"/>
    </xf>
    <xf numFmtId="0" fontId="3" fillId="0" borderId="81" xfId="7" applyBorder="1" applyAlignment="1">
      <alignment horizontal="center" vertical="center"/>
    </xf>
    <xf numFmtId="0" fontId="3" fillId="0" borderId="82" xfId="7" applyBorder="1" applyAlignment="1">
      <alignment horizontal="center" vertical="center"/>
    </xf>
    <xf numFmtId="0" fontId="3" fillId="0" borderId="0" xfId="7" applyAlignment="1">
      <alignment horizontal="center" vertical="center"/>
    </xf>
    <xf numFmtId="0" fontId="3" fillId="0" borderId="0" xfId="7" applyAlignment="1">
      <alignment horizontal="right" vertical="center"/>
    </xf>
    <xf numFmtId="0" fontId="27" fillId="0" borderId="0" xfId="7" applyFont="1" applyBorder="1" applyProtection="1">
      <alignment vertical="center"/>
      <protection locked="0"/>
    </xf>
    <xf numFmtId="0" fontId="27" fillId="0" borderId="0" xfId="7" applyFont="1" applyBorder="1" applyAlignment="1" applyProtection="1">
      <alignment horizontal="left" vertical="center"/>
      <protection locked="0"/>
    </xf>
    <xf numFmtId="0" fontId="36" fillId="0" borderId="0" xfId="7" applyFont="1" applyBorder="1" applyAlignment="1" applyProtection="1">
      <alignment horizontal="right" vertical="center"/>
      <protection locked="0"/>
    </xf>
    <xf numFmtId="0" fontId="36" fillId="0" borderId="0"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0" xfId="7" applyFont="1" applyBorder="1" applyProtection="1">
      <alignment vertical="center"/>
      <protection locked="0"/>
    </xf>
    <xf numFmtId="0" fontId="28" fillId="0" borderId="0" xfId="7" applyFont="1" applyBorder="1" applyAlignment="1" applyProtection="1">
      <alignment horizontal="left" vertical="center"/>
      <protection locked="0"/>
    </xf>
    <xf numFmtId="0" fontId="29" fillId="0" borderId="0" xfId="7" applyFont="1" applyBorder="1" applyAlignment="1" applyProtection="1">
      <alignment horizontal="center" vertical="center"/>
      <protection locked="0"/>
    </xf>
    <xf numFmtId="0" fontId="29" fillId="0" borderId="0" xfId="7" applyFont="1" applyBorder="1" applyAlignment="1" applyProtection="1">
      <alignment horizontal="left" vertical="center"/>
      <protection locked="0"/>
    </xf>
    <xf numFmtId="0" fontId="27" fillId="0" borderId="0" xfId="7" applyFont="1" applyProtection="1">
      <alignment vertical="center"/>
      <protection locked="0"/>
    </xf>
    <xf numFmtId="0" fontId="3" fillId="0" borderId="0" xfId="7" applyProtection="1">
      <alignment vertical="center"/>
      <protection locked="0"/>
    </xf>
    <xf numFmtId="0" fontId="3" fillId="0" borderId="0" xfId="7" applyAlignment="1" applyProtection="1">
      <alignment horizontal="right" vertical="center"/>
      <protection locked="0"/>
    </xf>
    <xf numFmtId="0" fontId="28" fillId="0" borderId="84" xfId="7" applyFont="1" applyBorder="1" applyAlignment="1" applyProtection="1">
      <alignment horizontal="center" vertical="center" wrapText="1"/>
      <protection locked="0"/>
    </xf>
    <xf numFmtId="0" fontId="28" fillId="0" borderId="85" xfId="7" applyFont="1" applyBorder="1" applyProtection="1">
      <alignment vertical="center"/>
      <protection locked="0"/>
    </xf>
    <xf numFmtId="0" fontId="28" fillId="0" borderId="86" xfId="7" applyFont="1" applyBorder="1" applyProtection="1">
      <alignment vertical="center"/>
      <protection locked="0"/>
    </xf>
    <xf numFmtId="38" fontId="28" fillId="0" borderId="87" xfId="4" applyFont="1" applyFill="1" applyBorder="1" applyAlignment="1" applyProtection="1">
      <alignment vertical="center"/>
      <protection locked="0"/>
    </xf>
    <xf numFmtId="0" fontId="28" fillId="0" borderId="7" xfId="7" applyFont="1" applyBorder="1" applyAlignment="1" applyProtection="1">
      <alignment horizontal="center" vertical="center"/>
      <protection locked="0"/>
    </xf>
    <xf numFmtId="186" fontId="28" fillId="0" borderId="6" xfId="4" applyNumberFormat="1" applyFont="1" applyFill="1" applyBorder="1" applyAlignment="1" applyProtection="1">
      <alignment vertical="center"/>
      <protection locked="0"/>
    </xf>
    <xf numFmtId="0" fontId="28" fillId="0" borderId="88" xfId="7" applyFont="1" applyBorder="1" applyAlignment="1" applyProtection="1">
      <alignment horizontal="center" vertical="center"/>
      <protection locked="0"/>
    </xf>
    <xf numFmtId="0" fontId="28" fillId="7" borderId="88" xfId="7" applyFont="1" applyFill="1" applyBorder="1" applyAlignment="1" applyProtection="1">
      <alignment horizontal="center" vertical="center"/>
      <protection hidden="1"/>
    </xf>
    <xf numFmtId="0" fontId="28" fillId="0" borderId="89" xfId="7" applyFont="1" applyBorder="1" applyProtection="1">
      <alignment vertical="center"/>
      <protection locked="0"/>
    </xf>
    <xf numFmtId="0" fontId="28" fillId="0" borderId="38" xfId="7" applyFont="1" applyBorder="1" applyProtection="1">
      <alignment vertical="center"/>
      <protection locked="0"/>
    </xf>
    <xf numFmtId="38" fontId="28" fillId="0" borderId="89" xfId="4" applyFont="1" applyFill="1" applyBorder="1" applyAlignment="1" applyProtection="1">
      <alignment vertical="center"/>
      <protection locked="0"/>
    </xf>
    <xf numFmtId="0" fontId="28" fillId="0" borderId="30" xfId="7" applyFont="1" applyBorder="1" applyAlignment="1" applyProtection="1">
      <alignment horizontal="center" vertical="center"/>
      <protection locked="0"/>
    </xf>
    <xf numFmtId="187" fontId="28" fillId="0" borderId="29" xfId="4" applyNumberFormat="1" applyFont="1" applyFill="1" applyBorder="1" applyAlignment="1" applyProtection="1">
      <alignment vertical="center"/>
      <protection locked="0"/>
    </xf>
    <xf numFmtId="0" fontId="28" fillId="0" borderId="90" xfId="7" applyFont="1" applyBorder="1" applyAlignment="1" applyProtection="1">
      <alignment horizontal="center" vertical="center"/>
      <protection locked="0"/>
    </xf>
    <xf numFmtId="0" fontId="28" fillId="7" borderId="90" xfId="7" applyFont="1" applyFill="1" applyBorder="1" applyAlignment="1" applyProtection="1">
      <alignment horizontal="center" vertical="center"/>
      <protection hidden="1"/>
    </xf>
    <xf numFmtId="40" fontId="28" fillId="0" borderId="29" xfId="4" applyNumberFormat="1" applyFont="1" applyFill="1" applyBorder="1" applyAlignment="1" applyProtection="1">
      <alignment vertical="center"/>
      <protection locked="0"/>
    </xf>
    <xf numFmtId="38" fontId="28" fillId="0" borderId="29" xfId="4" applyFont="1" applyFill="1" applyBorder="1" applyAlignment="1" applyProtection="1">
      <alignment vertical="center"/>
      <protection locked="0"/>
    </xf>
    <xf numFmtId="0" fontId="28" fillId="0" borderId="91" xfId="7" applyFont="1" applyBorder="1" applyProtection="1">
      <alignment vertical="center"/>
      <protection locked="0"/>
    </xf>
    <xf numFmtId="0" fontId="28" fillId="0" borderId="92" xfId="7" applyFont="1" applyBorder="1" applyProtection="1">
      <alignment vertical="center"/>
      <protection locked="0"/>
    </xf>
    <xf numFmtId="38" fontId="28" fillId="0" borderId="91" xfId="4" applyFont="1" applyFill="1" applyBorder="1" applyAlignment="1" applyProtection="1">
      <alignment vertical="center"/>
      <protection locked="0"/>
    </xf>
    <xf numFmtId="0" fontId="28" fillId="0" borderId="93" xfId="7" applyFont="1" applyBorder="1" applyAlignment="1" applyProtection="1">
      <alignment horizontal="center" vertical="center"/>
      <protection locked="0"/>
    </xf>
    <xf numFmtId="38" fontId="28" fillId="0" borderId="94" xfId="4" applyFont="1" applyFill="1" applyBorder="1" applyAlignment="1" applyProtection="1">
      <alignment vertical="center"/>
      <protection locked="0"/>
    </xf>
    <xf numFmtId="0" fontId="28" fillId="0" borderId="95" xfId="7" applyFont="1" applyBorder="1" applyAlignment="1" applyProtection="1">
      <alignment horizontal="center" vertical="center"/>
      <protection locked="0"/>
    </xf>
    <xf numFmtId="0" fontId="28" fillId="7" borderId="95" xfId="7" applyFont="1" applyFill="1" applyBorder="1" applyAlignment="1" applyProtection="1">
      <alignment horizontal="center" vertical="center"/>
      <protection hidden="1"/>
    </xf>
    <xf numFmtId="0" fontId="28" fillId="7" borderId="71" xfId="7" applyFont="1" applyFill="1" applyBorder="1" applyAlignment="1" applyProtection="1">
      <alignment horizontal="center" vertical="center"/>
      <protection hidden="1"/>
    </xf>
    <xf numFmtId="0" fontId="3" fillId="0" borderId="0" xfId="7" applyBorder="1" applyProtection="1">
      <alignment vertical="center"/>
      <protection locked="0"/>
    </xf>
    <xf numFmtId="0" fontId="29" fillId="0" borderId="0" xfId="7" applyFont="1" applyBorder="1" applyAlignment="1" applyProtection="1">
      <alignment vertical="top" wrapText="1"/>
      <protection locked="0"/>
    </xf>
    <xf numFmtId="0" fontId="3" fillId="0" borderId="0" xfId="7" applyBorder="1" applyAlignment="1" applyProtection="1">
      <alignment horizontal="left" vertical="center"/>
      <protection locked="0"/>
    </xf>
    <xf numFmtId="0" fontId="28" fillId="0" borderId="96" xfId="7" applyFont="1" applyBorder="1" applyAlignment="1" applyProtection="1">
      <alignment horizontal="center" vertical="center"/>
      <protection locked="0"/>
    </xf>
    <xf numFmtId="0" fontId="29" fillId="0" borderId="97" xfId="7" applyFont="1" applyBorder="1" applyAlignment="1" applyProtection="1">
      <alignment horizontal="center" vertical="center" wrapText="1"/>
      <protection locked="0"/>
    </xf>
    <xf numFmtId="0" fontId="29" fillId="0" borderId="98" xfId="7" applyFont="1" applyBorder="1" applyAlignment="1" applyProtection="1">
      <alignment horizontal="center" vertical="center" wrapText="1"/>
      <protection locked="0"/>
    </xf>
    <xf numFmtId="0" fontId="3" fillId="0" borderId="85" xfId="7" applyBorder="1" applyAlignment="1" applyProtection="1">
      <alignment horizontal="center" vertical="center"/>
      <protection locked="0"/>
    </xf>
    <xf numFmtId="0" fontId="28" fillId="0" borderId="7" xfId="7" applyFont="1" applyBorder="1" applyProtection="1">
      <alignment vertical="center"/>
      <protection locked="0"/>
    </xf>
    <xf numFmtId="188" fontId="28" fillId="7" borderId="1" xfId="7" applyNumberFormat="1" applyFont="1" applyFill="1" applyBorder="1" applyProtection="1">
      <alignment vertical="center"/>
      <protection hidden="1"/>
    </xf>
    <xf numFmtId="188" fontId="28" fillId="7" borderId="99" xfId="7" applyNumberFormat="1" applyFont="1" applyFill="1" applyBorder="1" applyProtection="1">
      <alignment vertical="center"/>
      <protection hidden="1"/>
    </xf>
    <xf numFmtId="0" fontId="3" fillId="0" borderId="89" xfId="7" applyBorder="1" applyAlignment="1" applyProtection="1">
      <alignment horizontal="center" vertical="center"/>
      <protection locked="0"/>
    </xf>
    <xf numFmtId="0" fontId="28" fillId="0" borderId="30" xfId="7" applyFont="1" applyBorder="1" applyProtection="1">
      <alignment vertical="center"/>
      <protection locked="0"/>
    </xf>
    <xf numFmtId="0" fontId="3" fillId="0" borderId="91" xfId="7" applyBorder="1" applyAlignment="1" applyProtection="1">
      <alignment horizontal="center" vertical="center"/>
      <protection locked="0"/>
    </xf>
    <xf numFmtId="0" fontId="28" fillId="0" borderId="93" xfId="7" applyFont="1" applyBorder="1" applyProtection="1">
      <alignment vertical="center"/>
      <protection locked="0"/>
    </xf>
    <xf numFmtId="0" fontId="28" fillId="0" borderId="100" xfId="7" applyFont="1" applyBorder="1" applyProtection="1">
      <alignment vertical="center"/>
      <protection hidden="1"/>
    </xf>
    <xf numFmtId="188" fontId="28" fillId="0" borderId="101" xfId="7" applyNumberFormat="1" applyFont="1" applyBorder="1" applyProtection="1">
      <alignment vertical="center"/>
      <protection hidden="1"/>
    </xf>
    <xf numFmtId="188" fontId="28" fillId="0" borderId="99" xfId="7" applyNumberFormat="1" applyFont="1" applyBorder="1" applyProtection="1">
      <alignment vertical="center"/>
      <protection hidden="1"/>
    </xf>
    <xf numFmtId="0" fontId="28" fillId="0" borderId="0" xfId="7" applyFont="1" applyProtection="1">
      <alignment vertical="center"/>
      <protection locked="0"/>
    </xf>
    <xf numFmtId="0" fontId="28" fillId="7" borderId="59" xfId="7" applyFont="1" applyFill="1" applyBorder="1" applyAlignment="1" applyProtection="1">
      <alignment horizontal="center" vertical="center"/>
      <protection locked="0"/>
    </xf>
    <xf numFmtId="188" fontId="28" fillId="7" borderId="102" xfId="7" applyNumberFormat="1" applyFont="1" applyFill="1" applyBorder="1" applyProtection="1">
      <alignment vertical="center"/>
      <protection hidden="1"/>
    </xf>
    <xf numFmtId="0" fontId="28" fillId="7" borderId="103" xfId="7" applyFont="1" applyFill="1" applyBorder="1" applyAlignment="1" applyProtection="1">
      <alignment horizontal="center" vertical="center"/>
      <protection locked="0"/>
    </xf>
    <xf numFmtId="0" fontId="28" fillId="0" borderId="89" xfId="7" applyFont="1" applyBorder="1" applyAlignment="1" applyProtection="1">
      <alignment horizontal="center" vertical="center"/>
      <protection locked="0"/>
    </xf>
    <xf numFmtId="0" fontId="28" fillId="7" borderId="105" xfId="7" applyFont="1" applyFill="1" applyBorder="1" applyAlignment="1" applyProtection="1">
      <alignment horizontal="center" vertical="center"/>
      <protection locked="0"/>
    </xf>
    <xf numFmtId="0" fontId="28" fillId="7" borderId="62" xfId="7" applyFont="1" applyFill="1" applyBorder="1" applyAlignment="1" applyProtection="1">
      <alignment horizontal="center" vertical="center"/>
      <protection locked="0"/>
    </xf>
    <xf numFmtId="0" fontId="28" fillId="0" borderId="91" xfId="7" applyFont="1" applyBorder="1" applyAlignment="1" applyProtection="1">
      <alignment horizontal="center" vertical="center"/>
      <protection locked="0"/>
    </xf>
    <xf numFmtId="0" fontId="28" fillId="7" borderId="95" xfId="7" applyFont="1" applyFill="1" applyBorder="1" applyAlignment="1" applyProtection="1">
      <alignment horizontal="center" vertical="center"/>
      <protection locked="0"/>
    </xf>
    <xf numFmtId="0" fontId="28" fillId="7" borderId="106" xfId="7" applyFont="1" applyFill="1" applyBorder="1" applyAlignment="1" applyProtection="1">
      <alignment horizontal="center" vertical="center"/>
      <protection locked="0"/>
    </xf>
    <xf numFmtId="0" fontId="28" fillId="7" borderId="53" xfId="7" applyFont="1" applyFill="1" applyBorder="1" applyAlignment="1" applyProtection="1">
      <alignment horizontal="center" vertical="center"/>
      <protection hidden="1"/>
    </xf>
    <xf numFmtId="0" fontId="3" fillId="0" borderId="108" xfId="7" applyBorder="1" applyAlignment="1" applyProtection="1">
      <alignment horizontal="center" vertical="center"/>
      <protection locked="0"/>
    </xf>
    <xf numFmtId="0" fontId="28" fillId="0" borderId="109" xfId="7" applyFont="1" applyBorder="1" applyAlignment="1" applyProtection="1">
      <alignment horizontal="center" vertical="center"/>
      <protection locked="0"/>
    </xf>
    <xf numFmtId="0" fontId="28" fillId="0" borderId="103" xfId="7" applyFont="1" applyBorder="1" applyAlignment="1" applyProtection="1">
      <alignment horizontal="center" vertical="center"/>
      <protection locked="0"/>
    </xf>
    <xf numFmtId="0" fontId="3" fillId="0" borderId="80" xfId="7" applyBorder="1" applyAlignment="1" applyProtection="1">
      <alignment horizontal="center" vertical="center"/>
      <protection locked="0"/>
    </xf>
    <xf numFmtId="0" fontId="28" fillId="0" borderId="110" xfId="7" applyFont="1" applyBorder="1" applyAlignment="1" applyProtection="1">
      <alignment horizontal="center" vertical="center"/>
      <protection locked="0"/>
    </xf>
    <xf numFmtId="0" fontId="28" fillId="0" borderId="112" xfId="7" applyFont="1" applyBorder="1" applyAlignment="1" applyProtection="1">
      <alignment horizontal="center" vertical="center"/>
      <protection locked="0"/>
    </xf>
    <xf numFmtId="0" fontId="3" fillId="0" borderId="81" xfId="7" applyBorder="1" applyAlignment="1" applyProtection="1">
      <alignment horizontal="center" vertical="center"/>
      <protection locked="0"/>
    </xf>
    <xf numFmtId="0" fontId="28" fillId="0" borderId="113"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3" fillId="0" borderId="115" xfId="7" applyBorder="1" applyAlignment="1" applyProtection="1">
      <alignment horizontal="center" vertical="center"/>
      <protection locked="0"/>
    </xf>
    <xf numFmtId="0" fontId="28" fillId="0" borderId="116" xfId="7" applyFont="1" applyBorder="1" applyAlignment="1" applyProtection="1">
      <alignment horizontal="center" vertical="center"/>
      <protection locked="0"/>
    </xf>
    <xf numFmtId="0" fontId="28" fillId="0" borderId="62"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3" fillId="0" borderId="82" xfId="7" applyBorder="1" applyAlignment="1" applyProtection="1">
      <alignment horizontal="center" vertical="center"/>
      <protection locked="0"/>
    </xf>
    <xf numFmtId="0" fontId="28" fillId="0" borderId="118" xfId="7" applyFont="1" applyBorder="1" applyAlignment="1" applyProtection="1">
      <alignment horizontal="center" vertical="center"/>
      <protection locked="0"/>
    </xf>
    <xf numFmtId="0" fontId="29" fillId="0" borderId="0" xfId="7" applyFont="1" applyProtection="1">
      <alignment vertical="center"/>
      <protection locked="0"/>
    </xf>
    <xf numFmtId="0" fontId="3" fillId="0" borderId="0" xfId="7" applyAlignment="1" applyProtection="1">
      <alignment horizontal="center" vertical="center"/>
      <protection locked="0"/>
    </xf>
    <xf numFmtId="178" fontId="28" fillId="7" borderId="119" xfId="4" applyNumberFormat="1" applyFont="1" applyFill="1" applyBorder="1" applyAlignment="1" applyProtection="1">
      <alignment horizontal="right" vertical="center"/>
      <protection hidden="1"/>
    </xf>
    <xf numFmtId="189" fontId="28" fillId="7" borderId="119" xfId="4" applyNumberFormat="1" applyFont="1" applyFill="1" applyBorder="1" applyAlignment="1" applyProtection="1">
      <alignment horizontal="right" vertical="center"/>
      <protection hidden="1"/>
    </xf>
    <xf numFmtId="0" fontId="28" fillId="0" borderId="0" xfId="7" applyFont="1" applyBorder="1" applyAlignment="1" applyProtection="1">
      <alignment horizontal="right" vertical="center"/>
      <protection locked="0"/>
    </xf>
    <xf numFmtId="0" fontId="32" fillId="0" borderId="0" xfId="7" applyFont="1" applyBorder="1" applyAlignment="1" applyProtection="1">
      <alignment horizontal="left" vertical="center"/>
      <protection locked="0"/>
    </xf>
    <xf numFmtId="0" fontId="28" fillId="0" borderId="34" xfId="7" applyFont="1" applyBorder="1" applyProtection="1">
      <alignment vertical="center"/>
      <protection locked="0"/>
    </xf>
    <xf numFmtId="0" fontId="28" fillId="0" borderId="49" xfId="7" applyFont="1" applyBorder="1" applyProtection="1">
      <alignment vertical="center"/>
      <protection locked="0"/>
    </xf>
    <xf numFmtId="38" fontId="28" fillId="0" borderId="0" xfId="4" applyFont="1" applyFill="1" applyBorder="1" applyAlignment="1" applyProtection="1">
      <alignment vertical="center"/>
      <protection locked="0"/>
    </xf>
    <xf numFmtId="0" fontId="28" fillId="7" borderId="103" xfId="7" applyFont="1" applyFill="1" applyBorder="1" applyAlignment="1" applyProtection="1">
      <alignment horizontal="center" vertical="center"/>
      <protection hidden="1"/>
    </xf>
    <xf numFmtId="0" fontId="28" fillId="0" borderId="90" xfId="7" applyFont="1" applyBorder="1" applyProtection="1">
      <alignment vertical="center"/>
      <protection locked="0"/>
    </xf>
    <xf numFmtId="38" fontId="28" fillId="0" borderId="38" xfId="4" applyFont="1" applyFill="1" applyBorder="1" applyAlignment="1" applyProtection="1">
      <alignment vertical="center"/>
      <protection locked="0"/>
    </xf>
    <xf numFmtId="0" fontId="28" fillId="0" borderId="38" xfId="7" applyFont="1" applyBorder="1" applyAlignment="1" applyProtection="1">
      <alignment horizontal="center" vertical="center"/>
      <protection locked="0"/>
    </xf>
    <xf numFmtId="0" fontId="28" fillId="0" borderId="95" xfId="7" applyFont="1" applyBorder="1" applyProtection="1">
      <alignment vertical="center"/>
      <protection locked="0"/>
    </xf>
    <xf numFmtId="38" fontId="28" fillId="0" borderId="18" xfId="4" applyFont="1" applyFill="1" applyBorder="1" applyAlignment="1" applyProtection="1">
      <alignment vertical="center"/>
      <protection locked="0"/>
    </xf>
    <xf numFmtId="0" fontId="28" fillId="0" borderId="18" xfId="7" applyFont="1" applyBorder="1" applyAlignment="1" applyProtection="1">
      <alignment horizontal="center" vertical="center"/>
      <protection locked="0"/>
    </xf>
    <xf numFmtId="38" fontId="28" fillId="0" borderId="17" xfId="4" applyFont="1" applyFill="1" applyBorder="1" applyAlignment="1" applyProtection="1">
      <alignment vertical="center"/>
      <protection locked="0"/>
    </xf>
    <xf numFmtId="0" fontId="29" fillId="0" borderId="45" xfId="7" applyFont="1" applyBorder="1" applyAlignment="1" applyProtection="1">
      <alignment vertical="center" wrapText="1"/>
      <protection locked="0"/>
    </xf>
    <xf numFmtId="0" fontId="28" fillId="0" borderId="120" xfId="7" applyFont="1" applyBorder="1" applyAlignment="1" applyProtection="1">
      <alignment horizontal="center" vertical="center" wrapText="1"/>
      <protection locked="0"/>
    </xf>
    <xf numFmtId="0" fontId="28" fillId="0" borderId="102" xfId="7" applyFont="1" applyBorder="1" applyAlignment="1" applyProtection="1">
      <alignment horizontal="center" vertical="center" wrapText="1"/>
      <protection locked="0"/>
    </xf>
    <xf numFmtId="0" fontId="32" fillId="0" borderId="0" xfId="7" applyFont="1" applyProtection="1">
      <alignment vertical="center"/>
      <protection locked="0"/>
    </xf>
    <xf numFmtId="0" fontId="3" fillId="0" borderId="121" xfId="7" applyBorder="1" applyAlignment="1" applyProtection="1">
      <alignment horizontal="center" vertical="center"/>
      <protection locked="0"/>
    </xf>
    <xf numFmtId="0" fontId="3" fillId="0" borderId="96" xfId="7" applyBorder="1" applyAlignment="1" applyProtection="1">
      <alignment horizontal="center" vertical="center"/>
      <protection locked="0"/>
    </xf>
    <xf numFmtId="0" fontId="28" fillId="0" borderId="122" xfId="7" applyFont="1" applyBorder="1" applyProtection="1">
      <alignment vertical="center"/>
      <protection locked="0"/>
    </xf>
    <xf numFmtId="0" fontId="28" fillId="0" borderId="40" xfId="7" applyFont="1" applyBorder="1" applyAlignment="1" applyProtection="1">
      <alignment horizontal="center" vertical="center"/>
      <protection locked="0"/>
    </xf>
    <xf numFmtId="189" fontId="28" fillId="7" borderId="98" xfId="4" applyNumberFormat="1" applyFont="1" applyFill="1" applyBorder="1" applyAlignment="1" applyProtection="1">
      <alignment vertical="center"/>
      <protection locked="0"/>
    </xf>
    <xf numFmtId="189" fontId="28" fillId="7" borderId="123" xfId="4" applyNumberFormat="1" applyFont="1" applyFill="1" applyBorder="1" applyAlignment="1" applyProtection="1">
      <alignment vertical="center"/>
      <protection hidden="1"/>
    </xf>
    <xf numFmtId="0" fontId="28" fillId="0" borderId="1" xfId="7" applyFont="1" applyBorder="1" applyAlignment="1" applyProtection="1">
      <alignment horizontal="center" vertical="center"/>
      <protection locked="0"/>
    </xf>
    <xf numFmtId="189" fontId="28" fillId="7" borderId="99" xfId="4" applyNumberFormat="1" applyFont="1" applyFill="1" applyBorder="1" applyAlignment="1" applyProtection="1">
      <alignment vertical="center"/>
      <protection locked="0"/>
    </xf>
    <xf numFmtId="189" fontId="28" fillId="7" borderId="124" xfId="4" applyNumberFormat="1" applyFont="1" applyFill="1" applyBorder="1" applyAlignment="1" applyProtection="1">
      <alignment vertical="center"/>
      <protection hidden="1"/>
    </xf>
    <xf numFmtId="0" fontId="28" fillId="0" borderId="19" xfId="7" applyFont="1" applyBorder="1" applyProtection="1">
      <alignment vertical="center"/>
      <protection locked="0"/>
    </xf>
    <xf numFmtId="0" fontId="28" fillId="0" borderId="100" xfId="7" applyFont="1" applyBorder="1" applyAlignment="1" applyProtection="1">
      <alignment horizontal="center" vertical="center"/>
      <protection locked="0"/>
    </xf>
    <xf numFmtId="189" fontId="28" fillId="0" borderId="116" xfId="4" applyNumberFormat="1" applyFont="1" applyFill="1" applyBorder="1" applyAlignment="1" applyProtection="1">
      <alignment vertical="center"/>
      <protection locked="0"/>
    </xf>
    <xf numFmtId="189" fontId="28" fillId="0" borderId="125" xfId="4" applyNumberFormat="1" applyFont="1" applyFill="1" applyBorder="1" applyAlignment="1" applyProtection="1">
      <alignment vertical="center"/>
      <protection locked="0"/>
    </xf>
    <xf numFmtId="0" fontId="28" fillId="0" borderId="45" xfId="7" applyFont="1" applyBorder="1" applyProtection="1">
      <alignment vertical="center"/>
      <protection locked="0"/>
    </xf>
    <xf numFmtId="0" fontId="28" fillId="0" borderId="42" xfId="7" applyFont="1" applyBorder="1" applyProtection="1">
      <alignment vertical="center"/>
      <protection locked="0"/>
    </xf>
    <xf numFmtId="0" fontId="28" fillId="0" borderId="97" xfId="7" applyFont="1" applyBorder="1" applyAlignment="1" applyProtection="1">
      <alignment horizontal="center" vertical="center"/>
      <protection locked="0"/>
    </xf>
    <xf numFmtId="189" fontId="28" fillId="0" borderId="126" xfId="4" applyNumberFormat="1" applyFont="1" applyFill="1" applyBorder="1" applyAlignment="1" applyProtection="1">
      <alignment vertical="center"/>
      <protection locked="0"/>
    </xf>
    <xf numFmtId="38" fontId="28" fillId="7" borderId="106" xfId="4" applyFont="1" applyFill="1" applyBorder="1" applyAlignment="1" applyProtection="1">
      <alignment horizontal="center" vertical="center"/>
      <protection locked="0"/>
    </xf>
    <xf numFmtId="189" fontId="28" fillId="7" borderId="106" xfId="4" applyNumberFormat="1" applyFont="1" applyFill="1" applyBorder="1" applyAlignment="1" applyProtection="1">
      <alignment vertical="center"/>
      <protection hidden="1"/>
    </xf>
    <xf numFmtId="0" fontId="32" fillId="0" borderId="87" xfId="7" applyFont="1" applyBorder="1" applyProtection="1">
      <alignment vertical="center"/>
      <protection locked="0"/>
    </xf>
    <xf numFmtId="0" fontId="28" fillId="0" borderId="88" xfId="7" applyFont="1" applyBorder="1" applyAlignment="1" applyProtection="1">
      <alignment vertical="center" wrapText="1"/>
      <protection locked="0"/>
    </xf>
    <xf numFmtId="189" fontId="28" fillId="0" borderId="40" xfId="4" applyNumberFormat="1" applyFont="1" applyFill="1" applyBorder="1" applyAlignment="1" applyProtection="1">
      <alignment vertical="center"/>
      <protection locked="0"/>
    </xf>
    <xf numFmtId="189" fontId="28" fillId="0" borderId="6" xfId="4" applyNumberFormat="1" applyFont="1" applyFill="1" applyBorder="1" applyAlignment="1" applyProtection="1">
      <alignment vertical="center"/>
      <protection locked="0"/>
    </xf>
    <xf numFmtId="189" fontId="28" fillId="7" borderId="127" xfId="4" applyNumberFormat="1" applyFont="1" applyFill="1" applyBorder="1" applyAlignment="1" applyProtection="1">
      <alignment vertical="center"/>
      <protection hidden="1"/>
    </xf>
    <xf numFmtId="0" fontId="3" fillId="0" borderId="87" xfId="7" applyBorder="1" applyAlignment="1" applyProtection="1">
      <alignment horizontal="center" vertical="center"/>
      <protection locked="0"/>
    </xf>
    <xf numFmtId="0" fontId="28" fillId="0" borderId="88" xfId="7" applyFont="1" applyBorder="1" applyProtection="1">
      <alignment vertical="center"/>
      <protection locked="0"/>
    </xf>
    <xf numFmtId="189" fontId="28" fillId="0" borderId="128" xfId="4" applyNumberFormat="1" applyFont="1" applyFill="1" applyBorder="1" applyAlignment="1" applyProtection="1">
      <alignment vertical="center"/>
      <protection locked="0"/>
    </xf>
    <xf numFmtId="189" fontId="28" fillId="0" borderId="129" xfId="4" applyNumberFormat="1" applyFont="1" applyFill="1" applyBorder="1" applyAlignment="1" applyProtection="1">
      <alignment vertical="center"/>
      <protection locked="0"/>
    </xf>
    <xf numFmtId="189" fontId="28" fillId="7" borderId="130" xfId="4" applyNumberFormat="1" applyFont="1" applyFill="1" applyBorder="1" applyAlignment="1" applyProtection="1">
      <alignment vertical="center"/>
      <protection hidden="1"/>
    </xf>
    <xf numFmtId="0" fontId="3" fillId="0" borderId="87" xfId="7" applyBorder="1" applyProtection="1">
      <alignment vertical="center"/>
      <protection locked="0"/>
    </xf>
    <xf numFmtId="189" fontId="28" fillId="0" borderId="131" xfId="4" applyNumberFormat="1" applyFont="1" applyFill="1" applyBorder="1" applyAlignment="1" applyProtection="1">
      <alignment vertical="center"/>
      <protection locked="0"/>
    </xf>
    <xf numFmtId="189" fontId="28" fillId="0" borderId="14" xfId="4" applyNumberFormat="1" applyFont="1" applyFill="1" applyBorder="1" applyAlignment="1" applyProtection="1">
      <alignment vertical="center"/>
      <protection locked="0"/>
    </xf>
    <xf numFmtId="189" fontId="28" fillId="7" borderId="132" xfId="4" applyNumberFormat="1" applyFont="1" applyFill="1" applyBorder="1" applyAlignment="1" applyProtection="1">
      <alignment vertical="center"/>
      <protection hidden="1"/>
    </xf>
    <xf numFmtId="189" fontId="28" fillId="0" borderId="28" xfId="4" applyNumberFormat="1" applyFont="1" applyFill="1" applyBorder="1" applyAlignment="1" applyProtection="1">
      <alignment vertical="center"/>
      <protection locked="0"/>
    </xf>
    <xf numFmtId="189" fontId="28" fillId="0" borderId="17" xfId="4" applyNumberFormat="1" applyFont="1" applyFill="1" applyBorder="1" applyAlignment="1" applyProtection="1">
      <alignment vertical="center"/>
      <protection locked="0"/>
    </xf>
    <xf numFmtId="189" fontId="28" fillId="7" borderId="133" xfId="4" applyNumberFormat="1" applyFont="1" applyFill="1" applyBorder="1" applyAlignment="1" applyProtection="1">
      <alignment vertical="center"/>
      <protection hidden="1"/>
    </xf>
    <xf numFmtId="189" fontId="28" fillId="0" borderId="134" xfId="4" applyNumberFormat="1" applyFont="1" applyFill="1" applyBorder="1" applyAlignment="1" applyProtection="1">
      <alignment vertical="center"/>
      <protection locked="0"/>
    </xf>
    <xf numFmtId="189" fontId="28" fillId="0" borderId="135" xfId="4" applyNumberFormat="1" applyFont="1" applyFill="1" applyBorder="1" applyAlignment="1" applyProtection="1">
      <alignment vertical="center"/>
      <protection locked="0"/>
    </xf>
    <xf numFmtId="189" fontId="28" fillId="0" borderId="136" xfId="4" applyNumberFormat="1" applyFont="1" applyFill="1" applyBorder="1" applyAlignment="1" applyProtection="1">
      <alignment vertical="center"/>
      <protection locked="0"/>
    </xf>
    <xf numFmtId="189" fontId="28" fillId="0" borderId="11" xfId="4" applyNumberFormat="1" applyFont="1" applyFill="1" applyBorder="1" applyAlignment="1" applyProtection="1">
      <alignment vertical="center"/>
      <protection locked="0"/>
    </xf>
    <xf numFmtId="0" fontId="32" fillId="0" borderId="107" xfId="7" applyFont="1" applyBorder="1" applyProtection="1">
      <alignment vertical="center"/>
      <protection locked="0"/>
    </xf>
    <xf numFmtId="0" fontId="28" fillId="0" borderId="53" xfId="7" applyFont="1" applyBorder="1" applyProtection="1">
      <alignment vertical="center"/>
      <protection locked="0"/>
    </xf>
    <xf numFmtId="189" fontId="28" fillId="0" borderId="137" xfId="4" applyNumberFormat="1" applyFont="1" applyFill="1" applyBorder="1" applyAlignment="1" applyProtection="1">
      <alignment vertical="center"/>
      <protection locked="0"/>
    </xf>
    <xf numFmtId="189" fontId="28" fillId="0" borderId="138" xfId="4" applyNumberFormat="1" applyFont="1" applyFill="1" applyBorder="1" applyAlignment="1" applyProtection="1">
      <alignment vertical="center"/>
      <protection locked="0"/>
    </xf>
    <xf numFmtId="189" fontId="28" fillId="7" borderId="139" xfId="4" applyNumberFormat="1" applyFont="1" applyFill="1" applyBorder="1" applyAlignment="1" applyProtection="1">
      <alignment vertical="center"/>
      <protection hidden="1"/>
    </xf>
    <xf numFmtId="189" fontId="28" fillId="7" borderId="140" xfId="4" applyNumberFormat="1" applyFont="1" applyFill="1" applyBorder="1" applyAlignment="1" applyProtection="1">
      <alignment vertical="center"/>
      <protection hidden="1"/>
    </xf>
    <xf numFmtId="0" fontId="28" fillId="0" borderId="0" xfId="7" applyFont="1" applyAlignment="1" applyProtection="1">
      <alignment horizontal="right" vertical="center"/>
      <protection locked="0"/>
    </xf>
    <xf numFmtId="189" fontId="3" fillId="0" borderId="83" xfId="4" applyNumberFormat="1" applyFont="1" applyFill="1" applyBorder="1" applyAlignment="1" applyProtection="1">
      <alignment vertical="center"/>
      <protection locked="0"/>
    </xf>
    <xf numFmtId="0" fontId="3" fillId="0" borderId="0" xfId="7" applyBorder="1" applyAlignment="1" applyProtection="1">
      <alignment horizontal="right" vertical="center"/>
      <protection locked="0"/>
    </xf>
    <xf numFmtId="189" fontId="3" fillId="0" borderId="0" xfId="4" applyNumberFormat="1" applyFont="1" applyFill="1" applyBorder="1" applyAlignment="1" applyProtection="1">
      <alignment vertical="center"/>
      <protection locked="0"/>
    </xf>
    <xf numFmtId="0" fontId="27" fillId="0" borderId="29" xfId="7" applyFont="1" applyBorder="1" applyProtection="1">
      <alignment vertical="center"/>
      <protection locked="0"/>
    </xf>
    <xf numFmtId="0" fontId="29" fillId="0" borderId="38" xfId="7" applyFont="1" applyBorder="1" applyProtection="1">
      <alignment vertical="center"/>
      <protection locked="0"/>
    </xf>
    <xf numFmtId="0" fontId="3" fillId="0" borderId="38" xfId="7" applyBorder="1" applyProtection="1">
      <alignment vertical="center"/>
      <protection locked="0"/>
    </xf>
    <xf numFmtId="0" fontId="3" fillId="0" borderId="38" xfId="7" applyBorder="1" applyAlignment="1" applyProtection="1">
      <alignment horizontal="right" vertical="center"/>
      <protection locked="0"/>
    </xf>
    <xf numFmtId="0" fontId="3" fillId="0" borderId="30" xfId="7" applyBorder="1" applyProtection="1">
      <alignment vertical="center"/>
      <protection locked="0"/>
    </xf>
    <xf numFmtId="0" fontId="3" fillId="0" borderId="64" xfId="7" applyBorder="1" applyProtection="1">
      <alignment vertical="center"/>
      <protection locked="0"/>
    </xf>
    <xf numFmtId="0" fontId="3" fillId="0" borderId="65" xfId="7" applyBorder="1" applyProtection="1">
      <alignment vertical="center"/>
      <protection locked="0"/>
    </xf>
    <xf numFmtId="0" fontId="3" fillId="0" borderId="66" xfId="7" applyBorder="1" applyProtection="1">
      <alignment vertical="center"/>
      <protection locked="0"/>
    </xf>
    <xf numFmtId="0" fontId="3" fillId="0" borderId="67" xfId="7" applyBorder="1" applyAlignment="1" applyProtection="1">
      <alignment horizontal="center" vertical="top"/>
      <protection locked="0"/>
    </xf>
    <xf numFmtId="0" fontId="32" fillId="0" borderId="69" xfId="7" applyFont="1" applyBorder="1" applyAlignment="1" applyProtection="1">
      <alignment horizontal="center" vertical="center"/>
      <protection locked="0"/>
    </xf>
    <xf numFmtId="0" fontId="32" fillId="0" borderId="12" xfId="7" applyFont="1" applyBorder="1" applyProtection="1">
      <alignment vertical="center"/>
      <protection locked="0"/>
    </xf>
    <xf numFmtId="0" fontId="32" fillId="0" borderId="70" xfId="7" applyFont="1" applyBorder="1" applyProtection="1">
      <alignment vertical="center"/>
      <protection locked="0"/>
    </xf>
    <xf numFmtId="0" fontId="3" fillId="0" borderId="0" xfId="7" applyBorder="1" applyAlignment="1" applyProtection="1">
      <alignment horizontal="centerContinuous" vertical="center"/>
      <protection locked="0"/>
    </xf>
    <xf numFmtId="0" fontId="3" fillId="0" borderId="0" xfId="7" applyBorder="1" applyAlignment="1" applyProtection="1">
      <alignment horizontal="center" vertical="center"/>
      <protection locked="0"/>
    </xf>
    <xf numFmtId="0" fontId="3" fillId="0" borderId="88" xfId="7" applyBorder="1" applyAlignment="1" applyProtection="1">
      <alignment horizontal="center" vertical="center"/>
      <protection locked="0"/>
    </xf>
    <xf numFmtId="0" fontId="3" fillId="0" borderId="90" xfId="7" applyBorder="1" applyAlignment="1" applyProtection="1">
      <alignment horizontal="center" vertical="center"/>
      <protection locked="0"/>
    </xf>
    <xf numFmtId="0" fontId="3" fillId="0" borderId="38" xfId="7" applyBorder="1" applyAlignment="1" applyProtection="1">
      <alignment horizontal="left" vertical="center"/>
      <protection locked="0"/>
    </xf>
    <xf numFmtId="0" fontId="3" fillId="0" borderId="38"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3" fillId="0" borderId="92" xfId="7" applyBorder="1" applyAlignment="1" applyProtection="1">
      <alignment horizontal="left" vertical="center"/>
      <protection locked="0"/>
    </xf>
    <xf numFmtId="0" fontId="3" fillId="0" borderId="92" xfId="7" applyBorder="1" applyAlignment="1" applyProtection="1">
      <alignment horizontal="center" vertical="center"/>
      <protection locked="0"/>
    </xf>
    <xf numFmtId="0" fontId="3" fillId="0" borderId="0" xfId="7" applyAlignment="1" applyProtection="1">
      <alignment horizontal="left" vertical="center"/>
      <protection locked="0"/>
    </xf>
    <xf numFmtId="0" fontId="3" fillId="0" borderId="59" xfId="7" applyBorder="1" applyAlignment="1" applyProtection="1">
      <alignment horizontal="center" vertical="center"/>
      <protection locked="0"/>
    </xf>
    <xf numFmtId="0" fontId="3" fillId="0" borderId="120" xfId="7" applyBorder="1" applyAlignment="1" applyProtection="1">
      <alignment horizontal="center" vertical="center"/>
      <protection locked="0"/>
    </xf>
    <xf numFmtId="0" fontId="3" fillId="0" borderId="102" xfId="7" applyBorder="1" applyAlignment="1" applyProtection="1">
      <alignment horizontal="center" vertical="center"/>
      <protection locked="0"/>
    </xf>
    <xf numFmtId="0" fontId="3" fillId="0" borderId="79" xfId="7" applyBorder="1" applyAlignment="1" applyProtection="1">
      <alignment horizontal="center" vertical="center"/>
      <protection locked="0"/>
    </xf>
    <xf numFmtId="0" fontId="3" fillId="0" borderId="40" xfId="7" applyBorder="1" applyAlignment="1" applyProtection="1">
      <alignment horizontal="center" vertical="center"/>
      <protection locked="0"/>
    </xf>
    <xf numFmtId="0" fontId="3" fillId="0" borderId="141" xfId="7" applyBorder="1" applyAlignment="1" applyProtection="1">
      <alignment horizontal="center" vertical="center"/>
      <protection locked="0"/>
    </xf>
    <xf numFmtId="0" fontId="3" fillId="0" borderId="142" xfId="7" applyBorder="1" applyAlignment="1" applyProtection="1">
      <alignment horizontal="center" vertical="center"/>
      <protection locked="0"/>
    </xf>
    <xf numFmtId="0" fontId="3" fillId="0" borderId="131" xfId="7" applyBorder="1" applyAlignment="1" applyProtection="1">
      <alignment horizontal="center" vertical="center"/>
      <protection locked="0"/>
    </xf>
    <xf numFmtId="0" fontId="3" fillId="0" borderId="143" xfId="7" applyBorder="1" applyAlignment="1" applyProtection="1">
      <alignment horizontal="center" vertical="center"/>
      <protection locked="0"/>
    </xf>
    <xf numFmtId="0" fontId="3" fillId="0" borderId="144" xfId="7" applyBorder="1" applyAlignment="1" applyProtection="1">
      <alignment horizontal="center" vertical="center"/>
      <protection locked="0"/>
    </xf>
    <xf numFmtId="0" fontId="3" fillId="0" borderId="113" xfId="7" applyBorder="1" applyAlignment="1" applyProtection="1">
      <alignment horizontal="center" vertical="center"/>
      <protection locked="0"/>
    </xf>
    <xf numFmtId="0" fontId="3" fillId="0" borderId="77" xfId="7" applyBorder="1" applyAlignment="1" applyProtection="1">
      <alignment horizontal="center" vertical="center"/>
      <protection locked="0"/>
    </xf>
    <xf numFmtId="0" fontId="3" fillId="0" borderId="1" xfId="7" applyBorder="1" applyAlignment="1" applyProtection="1">
      <alignment horizontal="center" vertical="center"/>
      <protection locked="0"/>
    </xf>
    <xf numFmtId="0" fontId="3" fillId="0" borderId="99" xfId="7" applyBorder="1" applyAlignment="1" applyProtection="1">
      <alignment horizontal="center" vertical="center"/>
      <protection locked="0"/>
    </xf>
    <xf numFmtId="0" fontId="3" fillId="0" borderId="73" xfId="7" applyBorder="1" applyAlignment="1" applyProtection="1">
      <alignment horizontal="center" vertical="center"/>
      <protection locked="0"/>
    </xf>
    <xf numFmtId="0" fontId="3" fillId="0" borderId="28" xfId="7" applyBorder="1" applyAlignment="1" applyProtection="1">
      <alignment horizontal="center" vertical="center"/>
      <protection locked="0"/>
    </xf>
    <xf numFmtId="0" fontId="3" fillId="0" borderId="116" xfId="7" applyBorder="1" applyAlignment="1" applyProtection="1">
      <alignment horizontal="center" vertical="center"/>
      <protection locked="0"/>
    </xf>
    <xf numFmtId="0" fontId="36" fillId="0" borderId="0" xfId="7" applyFont="1" applyBorder="1" applyAlignment="1">
      <alignment horizontal="right" vertical="center"/>
    </xf>
    <xf numFmtId="0" fontId="27" fillId="0" borderId="45" xfId="7" applyFont="1" applyBorder="1" applyAlignment="1">
      <alignment horizontal="center" vertical="center"/>
    </xf>
    <xf numFmtId="0" fontId="28" fillId="0" borderId="0" xfId="7" applyFont="1" applyBorder="1">
      <alignment vertical="center"/>
    </xf>
    <xf numFmtId="0" fontId="3" fillId="0" borderId="0" xfId="7" applyBorder="1" applyAlignment="1">
      <alignment vertical="top"/>
    </xf>
    <xf numFmtId="0" fontId="32" fillId="0" borderId="0" xfId="7" applyFont="1" applyBorder="1" applyAlignment="1">
      <alignment vertical="top"/>
    </xf>
    <xf numFmtId="38" fontId="32" fillId="0" borderId="0" xfId="4" applyFont="1" applyFill="1" applyBorder="1" applyAlignment="1">
      <alignment horizontal="right" vertical="center"/>
    </xf>
    <xf numFmtId="0" fontId="28" fillId="0" borderId="7" xfId="7" applyFont="1" applyBorder="1">
      <alignment vertical="center"/>
    </xf>
    <xf numFmtId="0" fontId="38" fillId="0" borderId="18" xfId="7" applyFont="1" applyBorder="1">
      <alignment vertical="center"/>
    </xf>
    <xf numFmtId="0" fontId="28" fillId="0" borderId="18" xfId="7" applyFont="1" applyBorder="1">
      <alignment vertical="center"/>
    </xf>
    <xf numFmtId="0" fontId="28" fillId="0" borderId="19" xfId="7" applyFont="1" applyBorder="1">
      <alignment vertical="center"/>
    </xf>
    <xf numFmtId="0" fontId="28" fillId="0" borderId="61" xfId="7" applyFont="1" applyBorder="1" applyAlignment="1">
      <alignment horizontal="center" vertical="center"/>
    </xf>
    <xf numFmtId="0" fontId="28" fillId="0" borderId="145" xfId="7" applyFont="1" applyBorder="1" applyAlignment="1">
      <alignment horizontal="left" vertical="center"/>
    </xf>
    <xf numFmtId="0" fontId="28" fillId="0" borderId="146" xfId="7" applyFont="1" applyBorder="1" applyAlignment="1">
      <alignment horizontal="left" vertical="center"/>
    </xf>
    <xf numFmtId="0" fontId="38" fillId="0" borderId="38" xfId="7" applyFont="1" applyBorder="1">
      <alignment vertical="center"/>
    </xf>
    <xf numFmtId="0" fontId="28" fillId="0" borderId="38" xfId="7" applyFont="1" applyBorder="1">
      <alignment vertical="center"/>
    </xf>
    <xf numFmtId="0" fontId="28" fillId="0" borderId="30" xfId="7" applyFont="1" applyBorder="1">
      <alignment vertical="center"/>
    </xf>
    <xf numFmtId="0" fontId="28" fillId="0" borderId="30" xfId="7" applyFont="1" applyBorder="1" applyAlignment="1">
      <alignment horizontal="left" vertical="center"/>
    </xf>
    <xf numFmtId="0" fontId="38" fillId="0" borderId="0" xfId="7" applyFont="1" applyAlignment="1">
      <alignment vertical="top"/>
    </xf>
    <xf numFmtId="0" fontId="3" fillId="0" borderId="0" xfId="7" applyAlignment="1">
      <alignment vertical="top"/>
    </xf>
    <xf numFmtId="0" fontId="28" fillId="0" borderId="6" xfId="7" applyFont="1" applyBorder="1" applyAlignment="1">
      <alignment vertical="top"/>
    </xf>
    <xf numFmtId="0" fontId="32" fillId="0" borderId="18" xfId="7" applyFont="1" applyBorder="1">
      <alignment vertical="center"/>
    </xf>
    <xf numFmtId="0" fontId="32" fillId="0" borderId="19" xfId="7" applyFont="1" applyBorder="1">
      <alignment vertical="center"/>
    </xf>
    <xf numFmtId="0" fontId="28" fillId="0" borderId="15" xfId="7" applyFont="1" applyBorder="1" applyAlignment="1">
      <alignment vertical="top"/>
    </xf>
    <xf numFmtId="0" fontId="28" fillId="0" borderId="34" xfId="7" applyFont="1" applyBorder="1">
      <alignment vertical="center"/>
    </xf>
    <xf numFmtId="0" fontId="28" fillId="0" borderId="0" xfId="7" applyFont="1" applyBorder="1" applyAlignment="1">
      <alignment horizontal="center" vertical="center"/>
    </xf>
    <xf numFmtId="0" fontId="28" fillId="0" borderId="7" xfId="7" applyFont="1" applyBorder="1" applyAlignment="1">
      <alignment horizontal="left" vertical="center"/>
    </xf>
    <xf numFmtId="0" fontId="28" fillId="0" borderId="17" xfId="7" applyFont="1" applyBorder="1" applyAlignment="1">
      <alignment horizontal="left" vertical="center"/>
    </xf>
    <xf numFmtId="0" fontId="28" fillId="0" borderId="18" xfId="7" applyFont="1" applyBorder="1" applyAlignment="1">
      <alignment horizontal="center" vertical="center"/>
    </xf>
    <xf numFmtId="0" fontId="28" fillId="0" borderId="19" xfId="7" applyFont="1" applyBorder="1" applyAlignment="1">
      <alignment horizontal="center" vertical="center"/>
    </xf>
    <xf numFmtId="0" fontId="28" fillId="0" borderId="7" xfId="7" applyFont="1" applyBorder="1" applyAlignment="1">
      <alignment horizontal="center" vertical="center"/>
    </xf>
    <xf numFmtId="0" fontId="28" fillId="0" borderId="6" xfId="7" applyFont="1" applyBorder="1">
      <alignment vertical="center"/>
    </xf>
    <xf numFmtId="0" fontId="28" fillId="0" borderId="6" xfId="7" applyFont="1" applyBorder="1" applyAlignment="1">
      <alignment horizontal="center" vertical="center"/>
    </xf>
    <xf numFmtId="0" fontId="28" fillId="0" borderId="15" xfId="7" applyFont="1" applyBorder="1" applyAlignment="1">
      <alignment horizontal="center" vertical="center"/>
    </xf>
    <xf numFmtId="0" fontId="28" fillId="0" borderId="16" xfId="7" applyFont="1" applyBorder="1">
      <alignment vertical="center"/>
    </xf>
    <xf numFmtId="0" fontId="41" fillId="0" borderId="0" xfId="7" applyFont="1" applyBorder="1" applyAlignment="1" applyProtection="1">
      <alignment horizontal="left" vertical="center"/>
      <protection locked="0"/>
    </xf>
    <xf numFmtId="0" fontId="36" fillId="0" borderId="0" xfId="7" applyFont="1" applyBorder="1" applyProtection="1">
      <alignment vertical="center"/>
      <protection locked="0"/>
    </xf>
    <xf numFmtId="0" fontId="36" fillId="0" borderId="0" xfId="7" applyFont="1" applyBorder="1" applyAlignment="1" applyProtection="1">
      <alignment horizontal="center" vertical="center"/>
      <protection locked="0"/>
    </xf>
    <xf numFmtId="0" fontId="41" fillId="0" borderId="0" xfId="7" applyFont="1" applyBorder="1" applyAlignment="1" applyProtection="1">
      <alignment horizontal="right" vertical="center"/>
      <protection locked="0"/>
    </xf>
    <xf numFmtId="0" fontId="3" fillId="0" borderId="147" xfId="7" applyBorder="1" applyAlignment="1" applyProtection="1">
      <alignment vertical="center" wrapText="1"/>
      <protection locked="0"/>
    </xf>
    <xf numFmtId="38" fontId="3" fillId="7" borderId="123" xfId="4" applyFont="1" applyFill="1" applyBorder="1" applyProtection="1">
      <alignment vertical="center"/>
      <protection hidden="1"/>
    </xf>
    <xf numFmtId="0" fontId="3" fillId="0" borderId="79" xfId="7" applyBorder="1" applyAlignment="1" applyProtection="1">
      <alignment vertical="center" wrapText="1"/>
      <protection locked="0"/>
    </xf>
    <xf numFmtId="38" fontId="3" fillId="7" borderId="124" xfId="4" applyFont="1" applyFill="1" applyBorder="1" applyProtection="1">
      <alignment vertical="center"/>
      <protection hidden="1"/>
    </xf>
    <xf numFmtId="38" fontId="3" fillId="7" borderId="149" xfId="4" applyFont="1" applyFill="1" applyBorder="1" applyProtection="1">
      <alignment vertical="center"/>
      <protection hidden="1"/>
    </xf>
    <xf numFmtId="0" fontId="3" fillId="0" borderId="150" xfId="7" applyBorder="1" applyAlignment="1" applyProtection="1">
      <alignment vertical="center" wrapText="1"/>
      <protection locked="0"/>
    </xf>
    <xf numFmtId="0" fontId="3" fillId="0" borderId="151" xfId="7" applyBorder="1" applyAlignment="1" applyProtection="1">
      <alignment horizontal="center" vertical="center"/>
      <protection locked="0"/>
    </xf>
    <xf numFmtId="38" fontId="3" fillId="7" borderId="125" xfId="4" applyFont="1" applyFill="1" applyBorder="1" applyProtection="1">
      <alignment vertical="center"/>
      <protection hidden="1"/>
    </xf>
    <xf numFmtId="38" fontId="3" fillId="7" borderId="155" xfId="4" applyFont="1" applyFill="1" applyBorder="1" applyProtection="1">
      <alignment vertical="center"/>
      <protection hidden="1"/>
    </xf>
    <xf numFmtId="0" fontId="3" fillId="0" borderId="141" xfId="7" applyBorder="1" applyAlignment="1" applyProtection="1">
      <alignment vertical="center" wrapText="1"/>
      <protection locked="0"/>
    </xf>
    <xf numFmtId="38" fontId="3" fillId="7" borderId="159" xfId="4" applyFont="1" applyFill="1" applyBorder="1" applyProtection="1">
      <alignment vertical="center"/>
      <protection hidden="1"/>
    </xf>
    <xf numFmtId="38" fontId="3" fillId="7" borderId="162" xfId="4" applyFont="1" applyFill="1" applyBorder="1" applyProtection="1">
      <alignment vertical="center"/>
      <protection hidden="1"/>
    </xf>
    <xf numFmtId="0" fontId="3" fillId="0" borderId="79" xfId="7" applyBorder="1" applyProtection="1">
      <alignment vertical="center"/>
      <protection locked="0"/>
    </xf>
    <xf numFmtId="38" fontId="3" fillId="7" borderId="165" xfId="4" applyFont="1" applyFill="1" applyBorder="1" applyProtection="1">
      <alignment vertical="center"/>
      <protection hidden="1"/>
    </xf>
    <xf numFmtId="0" fontId="3" fillId="0" borderId="147" xfId="7" applyBorder="1" applyProtection="1">
      <alignment vertical="center"/>
      <protection locked="0"/>
    </xf>
    <xf numFmtId="38" fontId="3" fillId="7" borderId="169" xfId="4" applyFont="1" applyFill="1" applyBorder="1" applyProtection="1">
      <alignment vertical="center"/>
      <protection hidden="1"/>
    </xf>
    <xf numFmtId="0" fontId="3" fillId="0" borderId="171" xfId="7" applyBorder="1" applyAlignment="1" applyProtection="1">
      <alignment vertical="center" wrapText="1"/>
      <protection locked="0"/>
    </xf>
    <xf numFmtId="38" fontId="3" fillId="7" borderId="172" xfId="4" applyFont="1" applyFill="1" applyBorder="1" applyProtection="1">
      <alignment vertical="center"/>
      <protection hidden="1"/>
    </xf>
    <xf numFmtId="0" fontId="3" fillId="0" borderId="150" xfId="7" applyBorder="1" applyProtection="1">
      <alignment vertical="center"/>
      <protection locked="0"/>
    </xf>
    <xf numFmtId="0" fontId="3" fillId="0" borderId="176" xfId="7" applyBorder="1" applyProtection="1">
      <alignment vertical="center"/>
      <protection locked="0"/>
    </xf>
    <xf numFmtId="0" fontId="10" fillId="0" borderId="0" xfId="7" applyFont="1" applyProtection="1">
      <alignment vertical="center"/>
      <protection locked="0"/>
    </xf>
    <xf numFmtId="0" fontId="4" fillId="0" borderId="0" xfId="7" applyFont="1" applyProtection="1">
      <alignment vertical="center"/>
      <protection locked="0"/>
    </xf>
    <xf numFmtId="0" fontId="28" fillId="0" borderId="147" xfId="7" applyFont="1" applyBorder="1" applyAlignment="1" applyProtection="1">
      <alignment vertical="center" wrapText="1"/>
      <protection locked="0"/>
    </xf>
    <xf numFmtId="0" fontId="29" fillId="0" borderId="98" xfId="7" applyFont="1" applyBorder="1" applyAlignment="1" applyProtection="1">
      <alignment vertical="center" wrapText="1"/>
      <protection locked="0"/>
    </xf>
    <xf numFmtId="0" fontId="28" fillId="0" borderId="96" xfId="7" applyFont="1" applyBorder="1" applyProtection="1">
      <alignment vertical="center"/>
      <protection locked="0"/>
    </xf>
    <xf numFmtId="0" fontId="28" fillId="0" borderId="148" xfId="7" applyFont="1" applyBorder="1" applyProtection="1">
      <alignment vertical="center"/>
      <protection locked="0"/>
    </xf>
    <xf numFmtId="0" fontId="28" fillId="0" borderId="79" xfId="7" applyFont="1" applyBorder="1" applyAlignment="1" applyProtection="1">
      <alignment vertical="center" wrapText="1"/>
      <protection locked="0"/>
    </xf>
    <xf numFmtId="0" fontId="29" fillId="0" borderId="99" xfId="7" applyFont="1" applyBorder="1" applyAlignment="1" applyProtection="1">
      <alignment vertical="center" wrapText="1"/>
      <protection locked="0"/>
    </xf>
    <xf numFmtId="0" fontId="28" fillId="0" borderId="89" xfId="7" quotePrefix="1" applyFont="1" applyBorder="1" applyProtection="1">
      <alignment vertical="center"/>
      <protection locked="0"/>
    </xf>
    <xf numFmtId="0" fontId="28" fillId="0" borderId="150" xfId="7" applyFont="1" applyBorder="1" applyAlignment="1" applyProtection="1">
      <alignment vertical="center" wrapText="1"/>
      <protection locked="0"/>
    </xf>
    <xf numFmtId="0" fontId="29" fillId="0" borderId="151" xfId="7" applyFont="1" applyBorder="1" applyAlignment="1" applyProtection="1">
      <alignment horizontal="center" vertical="center"/>
      <protection locked="0"/>
    </xf>
    <xf numFmtId="0" fontId="28" fillId="0" borderId="107" xfId="7" applyFont="1" applyBorder="1" applyAlignment="1" applyProtection="1">
      <alignment horizontal="left" vertical="center"/>
      <protection locked="0"/>
    </xf>
    <xf numFmtId="0" fontId="28" fillId="0" borderId="51" xfId="7" applyFont="1" applyBorder="1" applyAlignment="1" applyProtection="1">
      <alignment vertical="center" wrapText="1"/>
      <protection locked="0"/>
    </xf>
    <xf numFmtId="0" fontId="28" fillId="0" borderId="53" xfId="7" applyFont="1" applyBorder="1" applyAlignment="1" applyProtection="1">
      <alignment vertical="center" wrapText="1"/>
      <protection locked="0"/>
    </xf>
    <xf numFmtId="38" fontId="3" fillId="7" borderId="106" xfId="4" applyFont="1" applyFill="1" applyBorder="1" applyProtection="1">
      <alignment vertical="center"/>
      <protection hidden="1"/>
    </xf>
    <xf numFmtId="0" fontId="28" fillId="0" borderId="154" xfId="7" applyFont="1" applyBorder="1" applyProtection="1">
      <alignment vertical="center"/>
      <protection locked="0"/>
    </xf>
    <xf numFmtId="0" fontId="28" fillId="0" borderId="158" xfId="7" applyFont="1" applyBorder="1" applyProtection="1">
      <alignment vertical="center"/>
      <protection locked="0"/>
    </xf>
    <xf numFmtId="0" fontId="28" fillId="0" borderId="160" xfId="7" applyFont="1" applyBorder="1" applyAlignment="1" applyProtection="1">
      <alignment vertical="center" wrapText="1"/>
      <protection locked="0"/>
    </xf>
    <xf numFmtId="0" fontId="28" fillId="0" borderId="161" xfId="7" applyFont="1" applyBorder="1" applyAlignment="1" applyProtection="1">
      <alignment vertical="center" wrapText="1"/>
      <protection locked="0"/>
    </xf>
    <xf numFmtId="0" fontId="28" fillId="0" borderId="79" xfId="7" applyFont="1" applyBorder="1" applyProtection="1">
      <alignment vertical="center"/>
      <protection locked="0"/>
    </xf>
    <xf numFmtId="0" fontId="28" fillId="0" borderId="163" xfId="7" applyFont="1" applyBorder="1" applyAlignment="1" applyProtection="1">
      <alignment vertical="center" wrapText="1"/>
      <protection locked="0"/>
    </xf>
    <xf numFmtId="0" fontId="28" fillId="0" borderId="164" xfId="7" applyFont="1" applyBorder="1" applyAlignment="1" applyProtection="1">
      <alignment vertical="center" wrapText="1"/>
      <protection locked="0"/>
    </xf>
    <xf numFmtId="0" fontId="28" fillId="0" borderId="89" xfId="7" applyFont="1" applyBorder="1" applyAlignment="1" applyProtection="1">
      <alignment vertical="center" wrapText="1"/>
      <protection locked="0"/>
    </xf>
    <xf numFmtId="0" fontId="28" fillId="0" borderId="38" xfId="7" applyFont="1" applyBorder="1" applyAlignment="1" applyProtection="1">
      <alignment vertical="center" wrapText="1"/>
      <protection locked="0"/>
    </xf>
    <xf numFmtId="0" fontId="28" fillId="0" borderId="90" xfId="7" applyFont="1" applyBorder="1" applyAlignment="1" applyProtection="1">
      <alignment vertical="center" wrapText="1"/>
      <protection locked="0"/>
    </xf>
    <xf numFmtId="0" fontId="29" fillId="0" borderId="126" xfId="7" applyFont="1" applyBorder="1" applyAlignment="1" applyProtection="1">
      <alignment vertical="center" wrapText="1"/>
      <protection locked="0"/>
    </xf>
    <xf numFmtId="0" fontId="28" fillId="0" borderId="92" xfId="7" applyFont="1" applyBorder="1" applyAlignment="1" applyProtection="1">
      <alignment vertical="center" wrapText="1"/>
      <protection locked="0"/>
    </xf>
    <xf numFmtId="0" fontId="28" fillId="0" borderId="95" xfId="7" applyFont="1" applyBorder="1" applyAlignment="1" applyProtection="1">
      <alignment vertical="center" wrapText="1"/>
      <protection locked="0"/>
    </xf>
    <xf numFmtId="0" fontId="28" fillId="0" borderId="147" xfId="7" applyFont="1" applyBorder="1" applyProtection="1">
      <alignment vertical="center"/>
      <protection locked="0"/>
    </xf>
    <xf numFmtId="0" fontId="28" fillId="0" borderId="167" xfId="7" applyFont="1" applyBorder="1" applyAlignment="1" applyProtection="1">
      <alignment vertical="center" wrapText="1"/>
      <protection locked="0"/>
    </xf>
    <xf numFmtId="0" fontId="28" fillId="0" borderId="87" xfId="7" applyFont="1" applyBorder="1" applyProtection="1">
      <alignment vertical="center"/>
      <protection locked="0"/>
    </xf>
    <xf numFmtId="0" fontId="28" fillId="0" borderId="170" xfId="7" applyFont="1" applyBorder="1" applyAlignment="1" applyProtection="1">
      <alignment vertical="center" wrapText="1"/>
      <protection locked="0"/>
    </xf>
    <xf numFmtId="0" fontId="28" fillId="0" borderId="150" xfId="7" applyFont="1" applyBorder="1" applyProtection="1">
      <alignment vertical="center"/>
      <protection locked="0"/>
    </xf>
    <xf numFmtId="0" fontId="29" fillId="0" borderId="170" xfId="7" applyFont="1" applyBorder="1" applyAlignment="1" applyProtection="1">
      <alignment vertical="center" wrapText="1"/>
      <protection locked="0"/>
    </xf>
    <xf numFmtId="0" fontId="29" fillId="0" borderId="90" xfId="7" applyFont="1" applyBorder="1" applyAlignment="1" applyProtection="1">
      <alignment vertical="center" wrapText="1"/>
      <protection locked="0"/>
    </xf>
    <xf numFmtId="0" fontId="3" fillId="0" borderId="124" xfId="7" applyBorder="1" applyProtection="1">
      <alignment vertical="center"/>
      <protection locked="0"/>
    </xf>
    <xf numFmtId="0" fontId="29" fillId="0" borderId="178" xfId="7" applyFont="1" applyBorder="1" applyAlignment="1" applyProtection="1">
      <alignment vertical="center" wrapText="1"/>
      <protection locked="0"/>
    </xf>
    <xf numFmtId="38" fontId="3" fillId="7" borderId="179" xfId="4" applyFont="1" applyFill="1" applyBorder="1" applyProtection="1">
      <alignment vertical="center"/>
      <protection hidden="1"/>
    </xf>
    <xf numFmtId="0" fontId="3" fillId="0" borderId="45" xfId="7" applyBorder="1" applyProtection="1">
      <alignment vertical="center"/>
      <protection locked="0"/>
    </xf>
    <xf numFmtId="0" fontId="28" fillId="0" borderId="0" xfId="7" applyFont="1" applyBorder="1" applyAlignment="1" applyProtection="1">
      <alignment horizontal="left" vertical="center" wrapText="1"/>
      <protection locked="0"/>
    </xf>
    <xf numFmtId="0" fontId="11" fillId="0" borderId="0" xfId="7" applyFont="1" applyProtection="1">
      <alignment vertical="center"/>
      <protection locked="0"/>
    </xf>
    <xf numFmtId="0" fontId="44" fillId="0" borderId="0" xfId="7" applyFont="1" applyProtection="1">
      <alignment vertical="center"/>
      <protection locked="0"/>
    </xf>
    <xf numFmtId="0" fontId="42" fillId="0" borderId="0" xfId="7" applyFont="1" applyBorder="1" applyAlignment="1" applyProtection="1">
      <alignment horizontal="center" vertical="center"/>
      <protection locked="0"/>
    </xf>
    <xf numFmtId="178" fontId="28" fillId="0" borderId="183" xfId="4" applyNumberFormat="1" applyFont="1" applyFill="1" applyBorder="1" applyAlignment="1" applyProtection="1">
      <alignment vertical="center"/>
      <protection locked="0"/>
    </xf>
    <xf numFmtId="0" fontId="28" fillId="0" borderId="184" xfId="7" applyFont="1" applyBorder="1" applyAlignment="1" applyProtection="1">
      <alignment vertical="center" shrinkToFit="1"/>
      <protection locked="0"/>
    </xf>
    <xf numFmtId="178" fontId="28" fillId="0" borderId="23" xfId="4" applyNumberFormat="1" applyFont="1" applyFill="1" applyBorder="1" applyAlignment="1" applyProtection="1">
      <alignment vertical="center"/>
      <protection hidden="1"/>
    </xf>
    <xf numFmtId="0" fontId="28" fillId="0" borderId="185" xfId="7" applyFont="1" applyBorder="1" applyAlignment="1" applyProtection="1">
      <alignment vertical="center" shrinkToFit="1"/>
      <protection locked="0"/>
    </xf>
    <xf numFmtId="0" fontId="28" fillId="0" borderId="187" xfId="7" applyFont="1" applyBorder="1" applyAlignment="1" applyProtection="1">
      <alignment vertical="center" shrinkToFit="1"/>
      <protection locked="0"/>
    </xf>
    <xf numFmtId="0" fontId="28" fillId="0" borderId="188" xfId="7" applyFont="1" applyBorder="1" applyProtection="1">
      <alignment vertical="center"/>
      <protection locked="0"/>
    </xf>
    <xf numFmtId="178" fontId="28" fillId="7" borderId="189" xfId="4" applyNumberFormat="1" applyFont="1" applyFill="1" applyBorder="1" applyAlignment="1" applyProtection="1">
      <alignment vertical="center"/>
      <protection hidden="1"/>
    </xf>
    <xf numFmtId="0" fontId="28" fillId="0" borderId="190" xfId="7" applyFont="1" applyBorder="1" applyProtection="1">
      <alignment vertical="center"/>
      <protection locked="0"/>
    </xf>
    <xf numFmtId="0" fontId="28" fillId="0" borderId="191" xfId="7" applyFont="1" applyBorder="1" applyProtection="1">
      <alignment vertical="center"/>
      <protection locked="0"/>
    </xf>
    <xf numFmtId="178" fontId="28" fillId="7" borderId="192" xfId="4" applyNumberFormat="1" applyFont="1" applyFill="1" applyBorder="1" applyAlignment="1" applyProtection="1">
      <alignment vertical="center"/>
      <protection hidden="1"/>
    </xf>
    <xf numFmtId="0" fontId="28" fillId="0" borderId="193" xfId="7" applyFont="1" applyBorder="1" applyProtection="1">
      <alignment vertical="center"/>
      <protection locked="0"/>
    </xf>
    <xf numFmtId="0" fontId="28" fillId="9" borderId="194" xfId="7" applyFont="1" applyFill="1" applyBorder="1" applyProtection="1">
      <alignment vertical="center"/>
      <protection locked="0"/>
    </xf>
    <xf numFmtId="0" fontId="28" fillId="9" borderId="195" xfId="7" applyFont="1" applyFill="1" applyBorder="1" applyProtection="1">
      <alignment vertical="center"/>
      <protection locked="0"/>
    </xf>
    <xf numFmtId="178" fontId="28" fillId="0" borderId="60" xfId="4" applyNumberFormat="1" applyFont="1" applyFill="1" applyBorder="1" applyAlignment="1" applyProtection="1">
      <alignment vertical="center"/>
      <protection locked="0"/>
    </xf>
    <xf numFmtId="0" fontId="28" fillId="0" borderId="196" xfId="7" applyFont="1" applyBorder="1" applyAlignment="1" applyProtection="1">
      <alignment vertical="center" shrinkToFit="1"/>
      <protection locked="0"/>
    </xf>
    <xf numFmtId="178" fontId="28" fillId="0" borderId="183" xfId="4" applyNumberFormat="1" applyFont="1" applyFill="1" applyBorder="1" applyAlignment="1" applyProtection="1">
      <alignment vertical="center"/>
      <protection hidden="1"/>
    </xf>
    <xf numFmtId="0" fontId="28" fillId="0" borderId="175" xfId="7" applyFont="1" applyBorder="1" applyProtection="1">
      <alignment vertical="center"/>
      <protection locked="0"/>
    </xf>
    <xf numFmtId="0" fontId="28" fillId="0" borderId="176" xfId="7" applyFont="1" applyBorder="1" applyProtection="1">
      <alignment vertical="center"/>
      <protection locked="0"/>
    </xf>
    <xf numFmtId="178" fontId="28" fillId="7" borderId="198" xfId="4" applyNumberFormat="1" applyFont="1" applyFill="1" applyBorder="1" applyAlignment="1" applyProtection="1">
      <alignment vertical="center"/>
      <protection hidden="1"/>
    </xf>
    <xf numFmtId="0" fontId="28" fillId="0" borderId="174" xfId="7" applyFont="1" applyBorder="1" applyProtection="1">
      <alignment vertical="center"/>
      <protection locked="0"/>
    </xf>
    <xf numFmtId="0" fontId="28" fillId="10" borderId="194" xfId="7" applyFont="1" applyFill="1" applyBorder="1" applyProtection="1">
      <alignment vertical="center"/>
      <protection locked="0"/>
    </xf>
    <xf numFmtId="0" fontId="28" fillId="10" borderId="195" xfId="7" applyFont="1" applyFill="1" applyBorder="1" applyProtection="1">
      <alignment vertical="center"/>
      <protection locked="0"/>
    </xf>
    <xf numFmtId="178" fontId="28" fillId="7" borderId="197" xfId="4" applyNumberFormat="1" applyFont="1" applyFill="1" applyBorder="1" applyAlignment="1" applyProtection="1">
      <alignment vertical="center"/>
      <protection hidden="1"/>
    </xf>
    <xf numFmtId="38" fontId="28" fillId="8" borderId="177" xfId="4" applyFont="1" applyFill="1" applyBorder="1" applyAlignment="1" applyProtection="1">
      <alignment vertical="center"/>
      <protection locked="0"/>
    </xf>
    <xf numFmtId="0" fontId="34" fillId="0" borderId="0" xfId="7" applyFont="1" applyBorder="1" applyAlignment="1" applyProtection="1">
      <alignment horizontal="right" vertical="center"/>
      <protection locked="0"/>
    </xf>
    <xf numFmtId="0" fontId="28" fillId="9" borderId="87" xfId="7" applyFont="1" applyFill="1" applyBorder="1" applyProtection="1">
      <alignment vertical="center"/>
      <protection locked="0"/>
    </xf>
    <xf numFmtId="0" fontId="28" fillId="9" borderId="0" xfId="7" applyFont="1" applyFill="1" applyBorder="1" applyProtection="1">
      <alignment vertical="center"/>
      <protection locked="0"/>
    </xf>
    <xf numFmtId="178" fontId="28" fillId="0" borderId="6" xfId="4" applyNumberFormat="1" applyFont="1" applyFill="1" applyBorder="1" applyAlignment="1" applyProtection="1">
      <alignment vertical="center"/>
      <protection locked="0"/>
    </xf>
    <xf numFmtId="0" fontId="28" fillId="0" borderId="141" xfId="7" applyFont="1" applyBorder="1" applyAlignment="1" applyProtection="1">
      <alignment vertical="center" shrinkToFit="1"/>
      <protection locked="0"/>
    </xf>
    <xf numFmtId="178" fontId="28" fillId="7" borderId="84" xfId="4" applyNumberFormat="1" applyFont="1" applyFill="1" applyBorder="1" applyAlignment="1" applyProtection="1">
      <alignment vertical="center"/>
      <protection hidden="1"/>
    </xf>
    <xf numFmtId="0" fontId="28" fillId="0" borderId="102" xfId="7" applyFont="1" applyBorder="1" applyProtection="1">
      <alignment vertical="center"/>
      <protection locked="0"/>
    </xf>
    <xf numFmtId="0" fontId="37" fillId="0" borderId="51" xfId="7" applyFont="1" applyBorder="1" applyProtection="1">
      <alignment vertical="center"/>
      <protection locked="0"/>
    </xf>
    <xf numFmtId="0" fontId="36" fillId="0" borderId="51" xfId="7" applyFont="1" applyBorder="1" applyProtection="1">
      <alignment vertical="center"/>
      <protection locked="0"/>
    </xf>
    <xf numFmtId="0" fontId="41" fillId="0" borderId="51" xfId="7" applyFont="1" applyBorder="1" applyAlignment="1" applyProtection="1">
      <alignment horizontal="right" vertical="center"/>
      <protection locked="0"/>
    </xf>
    <xf numFmtId="193" fontId="28" fillId="0" borderId="6" xfId="4" applyNumberFormat="1" applyFont="1" applyFill="1" applyBorder="1" applyAlignment="1" applyProtection="1">
      <alignment vertical="center"/>
      <protection locked="0"/>
    </xf>
    <xf numFmtId="0" fontId="41" fillId="0" borderId="0" xfId="7" quotePrefix="1" applyFont="1" applyBorder="1" applyAlignment="1" applyProtection="1">
      <alignment horizontal="right" vertical="center"/>
      <protection locked="0"/>
    </xf>
    <xf numFmtId="0" fontId="41" fillId="0" borderId="0" xfId="15" applyFont="1" applyBorder="1" applyProtection="1">
      <alignment vertical="center"/>
      <protection locked="0"/>
    </xf>
    <xf numFmtId="0" fontId="41" fillId="0" borderId="0" xfId="7" applyFont="1" applyBorder="1" applyProtection="1">
      <alignment vertical="center"/>
      <protection locked="0"/>
    </xf>
    <xf numFmtId="0" fontId="41" fillId="0" borderId="0" xfId="7" quotePrefix="1" applyFont="1" applyBorder="1" applyProtection="1">
      <alignment vertical="center"/>
      <protection locked="0"/>
    </xf>
    <xf numFmtId="0" fontId="3" fillId="0" borderId="44" xfId="7" applyBorder="1" applyAlignment="1" applyProtection="1">
      <alignment horizontal="center" vertical="center" wrapText="1"/>
      <protection locked="0"/>
    </xf>
    <xf numFmtId="0" fontId="3" fillId="0" borderId="60" xfId="7" applyBorder="1" applyProtection="1">
      <alignment vertical="center"/>
      <protection locked="0"/>
    </xf>
    <xf numFmtId="0" fontId="28" fillId="0" borderId="200" xfId="7" applyFont="1" applyBorder="1" applyAlignment="1" applyProtection="1">
      <alignment horizontal="center" vertical="center"/>
      <protection locked="0"/>
    </xf>
    <xf numFmtId="178" fontId="3" fillId="0" borderId="60" xfId="4" applyNumberFormat="1" applyFont="1" applyFill="1" applyBorder="1" applyAlignment="1" applyProtection="1">
      <alignment vertical="center"/>
      <protection hidden="1"/>
    </xf>
    <xf numFmtId="0" fontId="3" fillId="0" borderId="196" xfId="7" applyBorder="1" applyAlignment="1" applyProtection="1">
      <alignment vertical="center" shrinkToFit="1"/>
      <protection locked="0"/>
    </xf>
    <xf numFmtId="0" fontId="3" fillId="0" borderId="46" xfId="7" applyBorder="1" applyAlignment="1" applyProtection="1">
      <alignment horizontal="center" vertical="center" wrapText="1"/>
      <protection locked="0"/>
    </xf>
    <xf numFmtId="0" fontId="3" fillId="0" borderId="23" xfId="7" applyBorder="1" applyProtection="1">
      <alignment vertical="center"/>
      <protection locked="0"/>
    </xf>
    <xf numFmtId="0" fontId="28" fillId="0" borderId="25" xfId="7" applyFont="1" applyBorder="1" applyAlignment="1" applyProtection="1">
      <alignment horizontal="center" vertical="center"/>
      <protection locked="0"/>
    </xf>
    <xf numFmtId="178" fontId="3" fillId="0" borderId="23" xfId="4" applyNumberFormat="1" applyFont="1" applyFill="1" applyBorder="1" applyAlignment="1" applyProtection="1">
      <alignment vertical="center"/>
      <protection hidden="1"/>
    </xf>
    <xf numFmtId="0" fontId="3" fillId="0" borderId="185" xfId="7" applyBorder="1" applyAlignment="1" applyProtection="1">
      <alignment vertical="center" shrinkToFit="1"/>
      <protection locked="0"/>
    </xf>
    <xf numFmtId="0" fontId="28" fillId="0" borderId="201" xfId="7" applyFont="1" applyBorder="1" applyAlignment="1" applyProtection="1">
      <alignment vertical="center" wrapText="1"/>
      <protection locked="0"/>
    </xf>
    <xf numFmtId="0" fontId="28" fillId="0" borderId="202" xfId="7" applyFont="1" applyBorder="1" applyAlignment="1" applyProtection="1">
      <alignment vertical="center" wrapText="1"/>
      <protection locked="0"/>
    </xf>
    <xf numFmtId="0" fontId="28" fillId="0" borderId="203" xfId="7" applyFont="1" applyBorder="1" applyAlignment="1" applyProtection="1">
      <alignment vertical="center" wrapText="1"/>
      <protection locked="0"/>
    </xf>
    <xf numFmtId="0" fontId="3" fillId="0" borderId="186" xfId="7" applyBorder="1" applyAlignment="1" applyProtection="1">
      <alignment horizontal="center" vertical="center" wrapText="1"/>
      <protection locked="0"/>
    </xf>
    <xf numFmtId="0" fontId="28" fillId="0" borderId="204" xfId="7" applyFont="1" applyBorder="1" applyProtection="1">
      <alignment vertical="center"/>
      <protection locked="0"/>
    </xf>
    <xf numFmtId="0" fontId="3" fillId="7" borderId="198" xfId="7" applyFill="1" applyBorder="1" applyProtection="1">
      <alignment vertical="center"/>
      <protection hidden="1"/>
    </xf>
    <xf numFmtId="0" fontId="3" fillId="0" borderId="204" xfId="7" applyBorder="1" applyAlignment="1" applyProtection="1">
      <alignment horizontal="center" vertical="center"/>
      <protection locked="0"/>
    </xf>
    <xf numFmtId="178" fontId="3" fillId="7" borderId="198" xfId="4" applyNumberFormat="1" applyFont="1" applyFill="1" applyBorder="1" applyAlignment="1" applyProtection="1">
      <alignment vertical="center"/>
      <protection hidden="1"/>
    </xf>
    <xf numFmtId="0" fontId="3" fillId="0" borderId="174" xfId="7" applyBorder="1" applyAlignment="1" applyProtection="1">
      <alignment horizontal="center" vertical="center"/>
      <protection locked="0"/>
    </xf>
    <xf numFmtId="0" fontId="36" fillId="0" borderId="140" xfId="7" applyFont="1" applyBorder="1" applyAlignment="1" applyProtection="1">
      <alignment horizontal="center" vertical="center"/>
      <protection locked="0"/>
    </xf>
    <xf numFmtId="0" fontId="42" fillId="0" borderId="0" xfId="7" applyFont="1" applyBorder="1" applyAlignment="1" applyProtection="1">
      <alignment horizontal="left" vertical="center"/>
      <protection locked="0"/>
    </xf>
    <xf numFmtId="0" fontId="18" fillId="0" borderId="0" xfId="7" applyFont="1" applyBorder="1" applyAlignment="1" applyProtection="1">
      <alignment horizontal="left" vertical="center"/>
      <protection locked="0"/>
    </xf>
    <xf numFmtId="0" fontId="3" fillId="0" borderId="205" xfId="7" applyBorder="1" applyProtection="1">
      <alignment vertical="center"/>
      <protection locked="0"/>
    </xf>
    <xf numFmtId="0" fontId="3" fillId="0" borderId="206" xfId="7" applyBorder="1" applyProtection="1">
      <alignment vertical="center"/>
      <protection locked="0"/>
    </xf>
    <xf numFmtId="0" fontId="3" fillId="0" borderId="207" xfId="7" applyBorder="1" applyProtection="1">
      <alignment vertical="center"/>
      <protection locked="0"/>
    </xf>
    <xf numFmtId="0" fontId="3" fillId="0" borderId="208" xfId="7" applyBorder="1" applyProtection="1">
      <alignment vertical="center"/>
      <protection locked="0"/>
    </xf>
    <xf numFmtId="0" fontId="3" fillId="0" borderId="209" xfId="7" applyBorder="1" applyProtection="1">
      <alignment vertical="center"/>
      <protection locked="0"/>
    </xf>
    <xf numFmtId="38" fontId="27" fillId="0" borderId="127" xfId="4" applyFont="1" applyFill="1" applyBorder="1" applyProtection="1">
      <alignment vertical="center"/>
      <protection locked="0"/>
    </xf>
    <xf numFmtId="0" fontId="3" fillId="0" borderId="210" xfId="7" applyBorder="1" applyProtection="1">
      <alignment vertical="center"/>
      <protection locked="0"/>
    </xf>
    <xf numFmtId="0" fontId="3" fillId="0" borderId="211" xfId="7" applyBorder="1" applyProtection="1">
      <alignment vertical="center"/>
      <protection locked="0"/>
    </xf>
    <xf numFmtId="0" fontId="3" fillId="0" borderId="212" xfId="7" applyBorder="1" applyProtection="1">
      <alignment vertical="center"/>
      <protection locked="0"/>
    </xf>
    <xf numFmtId="0" fontId="3" fillId="0" borderId="213" xfId="7" applyBorder="1" applyProtection="1">
      <alignment vertical="center"/>
      <protection locked="0"/>
    </xf>
    <xf numFmtId="0" fontId="3" fillId="0" borderId="110" xfId="7" applyBorder="1" applyProtection="1">
      <alignment vertical="center"/>
      <protection locked="0"/>
    </xf>
    <xf numFmtId="38" fontId="27" fillId="0" borderId="130" xfId="4" applyFont="1" applyFill="1" applyBorder="1" applyProtection="1">
      <alignment vertical="center"/>
      <protection locked="0"/>
    </xf>
    <xf numFmtId="38" fontId="27" fillId="0" borderId="132" xfId="4" applyFont="1" applyFill="1" applyBorder="1" applyProtection="1">
      <alignment vertical="center"/>
      <protection locked="0"/>
    </xf>
    <xf numFmtId="0" fontId="3" fillId="0" borderId="171" xfId="7" applyBorder="1" applyProtection="1">
      <alignment vertical="center"/>
      <protection locked="0"/>
    </xf>
    <xf numFmtId="0" fontId="3" fillId="0" borderId="215" xfId="7" applyBorder="1" applyProtection="1">
      <alignment vertical="center"/>
      <protection locked="0"/>
    </xf>
    <xf numFmtId="0" fontId="3" fillId="0" borderId="216" xfId="7" applyBorder="1" applyProtection="1">
      <alignment vertical="center"/>
      <protection locked="0"/>
    </xf>
    <xf numFmtId="0" fontId="3" fillId="0" borderId="217" xfId="7" applyBorder="1" applyProtection="1">
      <alignment vertical="center"/>
      <protection locked="0"/>
    </xf>
    <xf numFmtId="0" fontId="3" fillId="0" borderId="218" xfId="7" applyBorder="1" applyProtection="1">
      <alignment vertical="center"/>
      <protection locked="0"/>
    </xf>
    <xf numFmtId="0" fontId="3" fillId="0" borderId="219" xfId="7" applyBorder="1" applyProtection="1">
      <alignment vertical="center"/>
      <protection locked="0"/>
    </xf>
    <xf numFmtId="38" fontId="27" fillId="0" borderId="133" xfId="4" applyFont="1" applyFill="1" applyBorder="1" applyProtection="1">
      <alignment vertical="center"/>
      <protection locked="0"/>
    </xf>
    <xf numFmtId="38" fontId="27" fillId="0" borderId="149" xfId="4" applyFont="1" applyFill="1" applyBorder="1" applyProtection="1">
      <alignment vertical="center"/>
      <protection locked="0"/>
    </xf>
    <xf numFmtId="0" fontId="3" fillId="0" borderId="220" xfId="7" applyBorder="1" applyProtection="1">
      <alignment vertical="center"/>
      <protection locked="0"/>
    </xf>
    <xf numFmtId="0" fontId="3" fillId="0" borderId="221" xfId="7" applyBorder="1" applyProtection="1">
      <alignment vertical="center"/>
      <protection locked="0"/>
    </xf>
    <xf numFmtId="0" fontId="3" fillId="0" borderId="141" xfId="7" applyBorder="1" applyProtection="1">
      <alignment vertical="center"/>
      <protection locked="0"/>
    </xf>
    <xf numFmtId="0" fontId="3" fillId="0" borderId="222" xfId="7" applyBorder="1" applyAlignment="1" applyProtection="1">
      <alignment horizontal="right" vertical="center"/>
      <protection locked="0"/>
    </xf>
    <xf numFmtId="0" fontId="3" fillId="0" borderId="73" xfId="7" applyBorder="1" applyProtection="1">
      <alignment vertical="center"/>
      <protection locked="0"/>
    </xf>
    <xf numFmtId="0" fontId="3" fillId="0" borderId="223" xfId="7" applyBorder="1" applyProtection="1">
      <alignment vertical="center"/>
      <protection locked="0"/>
    </xf>
    <xf numFmtId="0" fontId="27" fillId="0" borderId="79" xfId="7" applyFont="1" applyBorder="1" applyAlignment="1" applyProtection="1">
      <alignment vertical="center" wrapText="1"/>
      <protection locked="0"/>
    </xf>
    <xf numFmtId="9" fontId="54" fillId="0" borderId="87" xfId="2" applyFont="1" applyFill="1" applyBorder="1" applyProtection="1">
      <alignment vertical="center"/>
      <protection locked="0"/>
    </xf>
    <xf numFmtId="0" fontId="3" fillId="0" borderId="104" xfId="7" applyBorder="1" applyProtection="1">
      <alignment vertical="center"/>
      <protection locked="0"/>
    </xf>
    <xf numFmtId="0" fontId="3" fillId="0" borderId="40" xfId="7" applyBorder="1" applyProtection="1">
      <alignment vertical="center"/>
      <protection locked="0"/>
    </xf>
    <xf numFmtId="0" fontId="3" fillId="0" borderId="225" xfId="7" applyBorder="1" applyProtection="1">
      <alignment vertical="center"/>
      <protection locked="0"/>
    </xf>
    <xf numFmtId="0" fontId="3" fillId="0" borderId="28" xfId="7" applyBorder="1" applyProtection="1">
      <alignment vertical="center"/>
      <protection locked="0"/>
    </xf>
    <xf numFmtId="0" fontId="3" fillId="0" borderId="19" xfId="7" applyBorder="1" applyProtection="1">
      <alignment vertical="center"/>
      <protection locked="0"/>
    </xf>
    <xf numFmtId="0" fontId="3" fillId="0" borderId="151" xfId="7" applyBorder="1" applyAlignment="1" applyProtection="1">
      <alignment vertical="center" wrapText="1"/>
      <protection locked="0"/>
    </xf>
    <xf numFmtId="0" fontId="27" fillId="0" borderId="45" xfId="7" applyFont="1" applyBorder="1" applyProtection="1">
      <alignment vertical="center"/>
      <protection locked="0"/>
    </xf>
    <xf numFmtId="0" fontId="27" fillId="0" borderId="0" xfId="7" applyFont="1" applyBorder="1" applyAlignment="1" applyProtection="1">
      <alignment horizontal="right" vertical="center"/>
      <protection locked="0"/>
    </xf>
    <xf numFmtId="38" fontId="27" fillId="0" borderId="0" xfId="4" applyFont="1" applyFill="1" applyBorder="1" applyProtection="1">
      <alignment vertical="center"/>
      <protection locked="0"/>
    </xf>
    <xf numFmtId="0" fontId="18" fillId="0" borderId="0" xfId="7" applyFont="1" applyBorder="1" applyProtection="1">
      <alignment vertical="center"/>
      <protection locked="0"/>
    </xf>
    <xf numFmtId="0" fontId="18" fillId="0" borderId="0" xfId="7" applyFont="1" applyProtection="1">
      <alignment vertical="center"/>
      <protection locked="0"/>
    </xf>
    <xf numFmtId="0" fontId="3" fillId="0" borderId="121" xfId="7" applyBorder="1" applyProtection="1">
      <alignment vertical="center"/>
      <protection locked="0"/>
    </xf>
    <xf numFmtId="0" fontId="3" fillId="0" borderId="122" xfId="7" applyBorder="1" applyProtection="1">
      <alignment vertical="center"/>
      <protection locked="0"/>
    </xf>
    <xf numFmtId="0" fontId="3" fillId="0" borderId="226" xfId="7" applyBorder="1" applyProtection="1">
      <alignment vertical="center"/>
      <protection locked="0"/>
    </xf>
    <xf numFmtId="0" fontId="3" fillId="0" borderId="85" xfId="7" applyBorder="1" applyProtection="1">
      <alignment vertical="center"/>
      <protection locked="0"/>
    </xf>
    <xf numFmtId="0" fontId="3" fillId="0" borderId="16" xfId="7" applyBorder="1" applyProtection="1">
      <alignment vertical="center"/>
      <protection locked="0"/>
    </xf>
    <xf numFmtId="0" fontId="3" fillId="0" borderId="39" xfId="7" applyBorder="1" applyProtection="1">
      <alignment vertical="center"/>
      <protection locked="0"/>
    </xf>
    <xf numFmtId="0" fontId="3" fillId="0" borderId="49" xfId="7" applyBorder="1" applyProtection="1">
      <alignment vertical="center"/>
      <protection locked="0"/>
    </xf>
    <xf numFmtId="38" fontId="27" fillId="0" borderId="172" xfId="4" applyFont="1" applyFill="1" applyBorder="1" applyProtection="1">
      <alignment vertical="center"/>
      <protection locked="0"/>
    </xf>
    <xf numFmtId="0" fontId="3" fillId="0" borderId="134" xfId="7" applyBorder="1" applyProtection="1">
      <alignment vertical="center"/>
      <protection locked="0"/>
    </xf>
    <xf numFmtId="0" fontId="3" fillId="0" borderId="224" xfId="7" applyBorder="1" applyAlignment="1" applyProtection="1">
      <alignment horizontal="centerContinuous" vertical="center"/>
      <protection locked="0"/>
    </xf>
    <xf numFmtId="0" fontId="3" fillId="0" borderId="111" xfId="7" applyBorder="1" applyAlignment="1" applyProtection="1">
      <alignment horizontal="centerContinuous" vertical="center"/>
      <protection locked="0"/>
    </xf>
    <xf numFmtId="0" fontId="3" fillId="0" borderId="51" xfId="7" applyBorder="1" applyProtection="1">
      <alignment vertical="center"/>
      <protection locked="0"/>
    </xf>
    <xf numFmtId="0" fontId="37" fillId="0" borderId="0" xfId="7" applyFont="1" applyBorder="1" applyProtection="1">
      <alignment vertical="center"/>
      <protection locked="0"/>
    </xf>
    <xf numFmtId="0" fontId="36" fillId="0" borderId="119" xfId="7" applyFont="1" applyBorder="1" applyAlignment="1" applyProtection="1">
      <alignment horizontal="center" vertical="center"/>
      <protection locked="0"/>
    </xf>
    <xf numFmtId="0" fontId="36" fillId="0" borderId="140" xfId="7" applyFont="1" applyBorder="1" applyAlignment="1" applyProtection="1">
      <alignment horizontal="center" vertical="center" shrinkToFit="1"/>
      <protection locked="0"/>
    </xf>
    <xf numFmtId="0" fontId="3" fillId="0" borderId="231" xfId="7" applyBorder="1" applyProtection="1">
      <alignment vertical="center"/>
      <protection locked="0"/>
    </xf>
    <xf numFmtId="0" fontId="3" fillId="0" borderId="232" xfId="7" applyBorder="1" applyProtection="1">
      <alignment vertical="center"/>
      <protection locked="0"/>
    </xf>
    <xf numFmtId="0" fontId="3" fillId="0" borderId="233" xfId="7" applyBorder="1" applyProtection="1">
      <alignment vertical="center"/>
      <protection locked="0"/>
    </xf>
    <xf numFmtId="0" fontId="3" fillId="0" borderId="234" xfId="7" applyBorder="1" applyProtection="1">
      <alignment vertical="center"/>
      <protection locked="0"/>
    </xf>
    <xf numFmtId="0" fontId="3" fillId="0" borderId="75" xfId="7" applyBorder="1" applyProtection="1">
      <alignment vertical="center"/>
      <protection locked="0"/>
    </xf>
    <xf numFmtId="0" fontId="3" fillId="0" borderId="219" xfId="7" quotePrefix="1" applyBorder="1" applyProtection="1">
      <alignment vertical="center"/>
      <protection locked="0"/>
    </xf>
    <xf numFmtId="0" fontId="3" fillId="0" borderId="113" xfId="7" applyBorder="1" applyProtection="1">
      <alignment vertical="center"/>
      <protection locked="0"/>
    </xf>
    <xf numFmtId="0" fontId="3" fillId="0" borderId="135" xfId="7" applyBorder="1" applyProtection="1">
      <alignment vertical="center"/>
      <protection locked="0"/>
    </xf>
    <xf numFmtId="0" fontId="3" fillId="0" borderId="236" xfId="7" applyBorder="1" applyProtection="1">
      <alignment vertical="center"/>
      <protection locked="0"/>
    </xf>
    <xf numFmtId="0" fontId="3" fillId="0" borderId="129" xfId="7" applyBorder="1" applyProtection="1">
      <alignment vertical="center"/>
      <protection locked="0"/>
    </xf>
    <xf numFmtId="0" fontId="3" fillId="0" borderId="237" xfId="7" applyBorder="1" applyProtection="1">
      <alignment vertical="center"/>
      <protection locked="0"/>
    </xf>
    <xf numFmtId="0" fontId="3" fillId="0" borderId="238" xfId="7" applyBorder="1" applyProtection="1">
      <alignment vertical="center"/>
      <protection locked="0"/>
    </xf>
    <xf numFmtId="38" fontId="27" fillId="0" borderId="239" xfId="4" applyFont="1" applyFill="1" applyBorder="1" applyProtection="1">
      <alignment vertical="center"/>
      <protection locked="0"/>
    </xf>
    <xf numFmtId="0" fontId="3" fillId="0" borderId="151" xfId="7" applyBorder="1" applyProtection="1">
      <alignment vertical="center"/>
      <protection locked="0"/>
    </xf>
    <xf numFmtId="0" fontId="3" fillId="0" borderId="7" xfId="7" applyBorder="1" applyProtection="1">
      <alignment vertical="center"/>
      <protection locked="0"/>
    </xf>
    <xf numFmtId="0" fontId="3" fillId="0" borderId="240" xfId="7" applyBorder="1" applyAlignment="1" applyProtection="1">
      <alignment horizontal="left" vertical="center"/>
      <protection locked="0"/>
    </xf>
    <xf numFmtId="0" fontId="3" fillId="0" borderId="210" xfId="7" applyBorder="1" applyAlignment="1" applyProtection="1">
      <alignment horizontal="left" vertical="center"/>
      <protection locked="0"/>
    </xf>
    <xf numFmtId="0" fontId="3" fillId="0" borderId="214" xfId="7" applyBorder="1" applyAlignment="1" applyProtection="1">
      <alignment horizontal="left" vertical="center"/>
      <protection locked="0"/>
    </xf>
    <xf numFmtId="0" fontId="3" fillId="0" borderId="114" xfId="7" applyBorder="1" applyAlignment="1" applyProtection="1">
      <alignment horizontal="centerContinuous" vertical="center"/>
      <protection locked="0"/>
    </xf>
    <xf numFmtId="0" fontId="3" fillId="0" borderId="0" xfId="7" applyBorder="1" applyAlignment="1" applyProtection="1">
      <alignment horizontal="center" vertical="center" wrapText="1"/>
      <protection locked="0"/>
    </xf>
    <xf numFmtId="38" fontId="28" fillId="7" borderId="123" xfId="4" applyFont="1" applyFill="1" applyBorder="1" applyProtection="1">
      <alignment vertical="center"/>
      <protection hidden="1"/>
    </xf>
    <xf numFmtId="0" fontId="29" fillId="0" borderId="87" xfId="7" applyFont="1" applyBorder="1" applyProtection="1">
      <alignment vertical="center"/>
      <protection locked="0"/>
    </xf>
    <xf numFmtId="38" fontId="28" fillId="7" borderId="124" xfId="4" applyFont="1" applyFill="1" applyBorder="1" applyProtection="1">
      <alignment vertical="center"/>
      <protection hidden="1"/>
    </xf>
    <xf numFmtId="38" fontId="28" fillId="7" borderId="106" xfId="4" applyFont="1" applyFill="1" applyBorder="1" applyProtection="1">
      <alignment vertical="center"/>
      <protection hidden="1"/>
    </xf>
    <xf numFmtId="38" fontId="28" fillId="7" borderId="155" xfId="4" applyFont="1" applyFill="1" applyBorder="1" applyProtection="1">
      <alignment vertical="center"/>
      <protection hidden="1"/>
    </xf>
    <xf numFmtId="38" fontId="28" fillId="7" borderId="159" xfId="4" applyFont="1" applyFill="1" applyBorder="1" applyProtection="1">
      <alignment vertical="center"/>
      <protection hidden="1"/>
    </xf>
    <xf numFmtId="38" fontId="28" fillId="7" borderId="149" xfId="4" applyFont="1" applyFill="1" applyBorder="1" applyProtection="1">
      <alignment vertical="center"/>
      <protection hidden="1"/>
    </xf>
    <xf numFmtId="38" fontId="28" fillId="7" borderId="162" xfId="4" applyFont="1" applyFill="1" applyBorder="1" applyProtection="1">
      <alignment vertical="center"/>
      <protection hidden="1"/>
    </xf>
    <xf numFmtId="38" fontId="28" fillId="7" borderId="165" xfId="4" applyFont="1" applyFill="1" applyBorder="1" applyProtection="1">
      <alignment vertical="center"/>
      <protection hidden="1"/>
    </xf>
    <xf numFmtId="38" fontId="28" fillId="7" borderId="125" xfId="4" applyFont="1" applyFill="1" applyBorder="1" applyProtection="1">
      <alignment vertical="center"/>
      <protection hidden="1"/>
    </xf>
    <xf numFmtId="38" fontId="28" fillId="7" borderId="169" xfId="4" applyFont="1" applyFill="1" applyBorder="1" applyProtection="1">
      <alignment vertical="center"/>
      <protection hidden="1"/>
    </xf>
    <xf numFmtId="38" fontId="28" fillId="7" borderId="172" xfId="4" applyFont="1" applyFill="1" applyBorder="1" applyProtection="1">
      <alignment vertical="center"/>
      <protection hidden="1"/>
    </xf>
    <xf numFmtId="38" fontId="28" fillId="0" borderId="124" xfId="4" applyFont="1" applyFill="1" applyBorder="1" applyProtection="1">
      <alignment vertical="center"/>
      <protection locked="0"/>
    </xf>
    <xf numFmtId="38" fontId="28" fillId="7" borderId="179" xfId="4" applyFont="1" applyFill="1" applyBorder="1" applyProtection="1">
      <alignment vertical="center"/>
      <protection hidden="1"/>
    </xf>
    <xf numFmtId="0" fontId="28" fillId="0" borderId="83" xfId="7" applyFont="1" applyBorder="1" applyProtection="1">
      <alignment vertical="center"/>
      <protection locked="0"/>
    </xf>
    <xf numFmtId="0" fontId="41" fillId="0" borderId="0" xfId="7" applyFont="1" applyBorder="1" applyAlignment="1" applyProtection="1">
      <alignment horizontal="center" vertical="center"/>
      <protection locked="0"/>
    </xf>
    <xf numFmtId="0" fontId="46" fillId="0" borderId="0" xfId="7" applyFont="1" applyBorder="1" applyAlignment="1" applyProtection="1">
      <alignment horizontal="right" vertical="center"/>
      <protection locked="0"/>
    </xf>
    <xf numFmtId="0" fontId="46" fillId="0" borderId="0" xfId="7" applyFont="1" applyBorder="1" applyProtection="1">
      <alignment vertical="center"/>
      <protection locked="0"/>
    </xf>
    <xf numFmtId="181" fontId="54" fillId="0" borderId="60" xfId="4" applyNumberFormat="1" applyFont="1" applyFill="1" applyBorder="1" applyAlignment="1" applyProtection="1">
      <alignment vertical="center"/>
      <protection locked="0"/>
    </xf>
    <xf numFmtId="181" fontId="54" fillId="0" borderId="23" xfId="4" applyNumberFormat="1" applyFont="1" applyFill="1" applyBorder="1" applyAlignment="1" applyProtection="1">
      <alignment vertical="center"/>
      <protection locked="0"/>
    </xf>
    <xf numFmtId="181" fontId="3" fillId="7" borderId="198" xfId="4" applyNumberFormat="1" applyFont="1" applyFill="1" applyBorder="1" applyAlignment="1" applyProtection="1">
      <alignment vertical="center"/>
      <protection hidden="1"/>
    </xf>
    <xf numFmtId="0" fontId="60" fillId="0" borderId="0" xfId="8" applyFont="1" applyAlignment="1">
      <alignment horizontal="justify" vertical="center"/>
    </xf>
    <xf numFmtId="0" fontId="68" fillId="0" borderId="0" xfId="8" applyFont="1" applyAlignment="1">
      <alignment horizontal="center" vertical="center"/>
    </xf>
    <xf numFmtId="0" fontId="59" fillId="0" borderId="242" xfId="8" applyFont="1" applyBorder="1" applyAlignment="1">
      <alignment horizontal="center" vertical="center" wrapText="1"/>
    </xf>
    <xf numFmtId="0" fontId="59" fillId="0" borderId="243" xfId="8" applyFont="1" applyBorder="1" applyAlignment="1">
      <alignment horizontal="center" vertical="center" wrapText="1"/>
    </xf>
    <xf numFmtId="0" fontId="59" fillId="0" borderId="244" xfId="8" applyFont="1" applyBorder="1" applyAlignment="1">
      <alignment horizontal="center" vertical="center" wrapText="1"/>
    </xf>
    <xf numFmtId="0" fontId="59" fillId="0" borderId="245" xfId="8" applyFont="1" applyBorder="1" applyAlignment="1">
      <alignment horizontal="center" vertical="center" wrapText="1"/>
    </xf>
    <xf numFmtId="0" fontId="59" fillId="0" borderId="246" xfId="8" applyFont="1" applyBorder="1" applyAlignment="1">
      <alignment horizontal="center" vertical="center" wrapText="1"/>
    </xf>
    <xf numFmtId="178" fontId="59" fillId="0" borderId="244" xfId="8" applyNumberFormat="1" applyFont="1" applyBorder="1" applyAlignment="1">
      <alignment horizontal="right" vertical="center" wrapText="1"/>
    </xf>
    <xf numFmtId="0" fontId="59" fillId="0" borderId="247" xfId="8" applyFont="1" applyBorder="1" applyAlignment="1">
      <alignment horizontal="right" vertical="center" wrapText="1"/>
    </xf>
    <xf numFmtId="0" fontId="59" fillId="0" borderId="1" xfId="8" applyFont="1" applyBorder="1" applyAlignment="1">
      <alignment horizontal="center" vertical="center" wrapText="1"/>
    </xf>
    <xf numFmtId="0" fontId="59" fillId="0" borderId="29" xfId="8" applyFont="1" applyBorder="1" applyAlignment="1">
      <alignment horizontal="center" vertical="center" wrapText="1"/>
    </xf>
    <xf numFmtId="0" fontId="59" fillId="0" borderId="38" xfId="8" applyFont="1" applyBorder="1" applyAlignment="1">
      <alignment horizontal="center" vertical="center" wrapText="1"/>
    </xf>
    <xf numFmtId="178" fontId="59" fillId="0" borderId="1" xfId="8" applyNumberFormat="1" applyFont="1" applyBorder="1" applyAlignment="1">
      <alignment horizontal="right" vertical="center" wrapText="1"/>
    </xf>
    <xf numFmtId="0" fontId="59" fillId="0" borderId="30" xfId="8" applyFont="1" applyBorder="1" applyAlignment="1">
      <alignment horizontal="right" vertical="center" wrapText="1"/>
    </xf>
    <xf numFmtId="0" fontId="59" fillId="0" borderId="120" xfId="8" applyFont="1" applyBorder="1" applyAlignment="1">
      <alignment horizontal="center" vertical="center" wrapText="1"/>
    </xf>
    <xf numFmtId="178" fontId="59" fillId="0" borderId="120" xfId="8" applyNumberFormat="1" applyFont="1" applyBorder="1" applyAlignment="1">
      <alignment horizontal="right" vertical="center" wrapText="1"/>
    </xf>
    <xf numFmtId="0" fontId="59" fillId="0" borderId="120" xfId="8" applyFont="1" applyBorder="1" applyAlignment="1">
      <alignment horizontal="right" vertical="center" wrapText="1"/>
    </xf>
    <xf numFmtId="0" fontId="3" fillId="0" borderId="0" xfId="9">
      <alignment vertical="center"/>
    </xf>
    <xf numFmtId="0" fontId="5" fillId="0" borderId="0" xfId="9" applyFont="1" applyAlignment="1">
      <alignment horizontal="right" vertical="center"/>
    </xf>
    <xf numFmtId="0" fontId="5" fillId="4" borderId="7" xfId="9" applyFont="1" applyFill="1" applyBorder="1" applyAlignment="1">
      <alignment horizontal="left" vertical="center" wrapText="1"/>
    </xf>
    <xf numFmtId="56" fontId="5" fillId="4" borderId="0" xfId="9" applyNumberFormat="1" applyFont="1" applyFill="1" applyAlignment="1">
      <alignment horizontal="center" vertical="center" wrapText="1"/>
    </xf>
    <xf numFmtId="0" fontId="9" fillId="4" borderId="0" xfId="9" applyFont="1" applyFill="1">
      <alignment vertical="center"/>
    </xf>
    <xf numFmtId="0" fontId="9" fillId="4" borderId="0" xfId="9" applyFont="1" applyFill="1" applyAlignment="1">
      <alignment horizontal="center" vertical="center"/>
    </xf>
    <xf numFmtId="0" fontId="5" fillId="4" borderId="0" xfId="9" applyFont="1" applyFill="1">
      <alignment vertical="center"/>
    </xf>
    <xf numFmtId="0" fontId="5" fillId="4" borderId="31" xfId="9" applyFont="1" applyFill="1" applyBorder="1" applyAlignment="1">
      <alignment horizontal="center" vertical="center" wrapText="1"/>
    </xf>
    <xf numFmtId="0" fontId="5" fillId="4" borderId="6" xfId="9" applyFont="1" applyFill="1" applyBorder="1" applyAlignment="1">
      <alignment horizontal="right" vertical="center" wrapText="1"/>
    </xf>
    <xf numFmtId="178" fontId="5" fillId="4" borderId="0" xfId="9" applyNumberFormat="1" applyFont="1" applyFill="1" applyAlignment="1">
      <alignment horizontal="center" vertical="center" wrapText="1"/>
    </xf>
    <xf numFmtId="0" fontId="5" fillId="4" borderId="0" xfId="9" applyFont="1" applyFill="1" applyAlignment="1">
      <alignment horizontal="left" vertical="center" wrapText="1"/>
    </xf>
    <xf numFmtId="0" fontId="5" fillId="4" borderId="32" xfId="9" applyFont="1" applyFill="1" applyBorder="1" applyAlignment="1">
      <alignment horizontal="right" vertical="center" wrapText="1"/>
    </xf>
    <xf numFmtId="0" fontId="5" fillId="4" borderId="33" xfId="9" applyFont="1" applyFill="1" applyBorder="1" applyAlignment="1">
      <alignment horizontal="left" vertical="center" wrapText="1"/>
    </xf>
    <xf numFmtId="56" fontId="5" fillId="4" borderId="0" xfId="9" applyNumberFormat="1" applyFont="1" applyFill="1" applyAlignment="1">
      <alignment horizontal="right" vertical="center" wrapText="1"/>
    </xf>
    <xf numFmtId="178" fontId="5" fillId="4" borderId="0" xfId="9" quotePrefix="1" applyNumberFormat="1" applyFont="1" applyFill="1" applyAlignment="1">
      <alignment horizontal="center" vertical="center" wrapText="1"/>
    </xf>
    <xf numFmtId="0" fontId="5" fillId="4" borderId="15" xfId="9" applyFont="1" applyFill="1" applyBorder="1" applyAlignment="1">
      <alignment horizontal="center" vertical="top" wrapText="1"/>
    </xf>
    <xf numFmtId="178" fontId="5" fillId="4" borderId="34" xfId="9" applyNumberFormat="1" applyFont="1" applyFill="1" applyBorder="1" applyAlignment="1">
      <alignment horizontal="center" vertical="center" wrapText="1"/>
    </xf>
    <xf numFmtId="0" fontId="5" fillId="4" borderId="34" xfId="9" applyFont="1" applyFill="1" applyBorder="1" applyAlignment="1">
      <alignment horizontal="center" vertical="top" wrapText="1"/>
    </xf>
    <xf numFmtId="0" fontId="5" fillId="4" borderId="35" xfId="9" applyFont="1" applyFill="1" applyBorder="1" applyAlignment="1">
      <alignment horizontal="center" vertical="top" wrapText="1"/>
    </xf>
    <xf numFmtId="0" fontId="5" fillId="4" borderId="36" xfId="9" applyFont="1" applyFill="1" applyBorder="1" applyAlignment="1">
      <alignment horizontal="center" vertical="top" wrapText="1"/>
    </xf>
    <xf numFmtId="56" fontId="5" fillId="4" borderId="34" xfId="9" applyNumberFormat="1" applyFont="1" applyFill="1" applyBorder="1" applyAlignment="1">
      <alignment horizontal="center" vertical="center" wrapText="1"/>
    </xf>
    <xf numFmtId="0" fontId="5" fillId="4" borderId="16" xfId="9" applyFont="1" applyFill="1" applyBorder="1" applyAlignment="1">
      <alignment horizontal="right" vertical="top" wrapText="1"/>
    </xf>
    <xf numFmtId="0" fontId="5" fillId="4" borderId="0" xfId="9" applyFont="1" applyFill="1" applyAlignment="1">
      <alignment horizontal="center" vertical="top" wrapText="1"/>
    </xf>
    <xf numFmtId="0" fontId="5" fillId="4" borderId="0" xfId="9" applyFont="1" applyFill="1" applyAlignment="1">
      <alignment horizontal="right" vertical="top" wrapText="1"/>
    </xf>
    <xf numFmtId="0" fontId="5" fillId="4" borderId="0" xfId="9" applyFont="1" applyFill="1" applyAlignment="1">
      <alignment horizontal="right" vertical="center"/>
    </xf>
    <xf numFmtId="0" fontId="11" fillId="4" borderId="0" xfId="9" applyFont="1" applyFill="1" applyAlignment="1">
      <alignment vertical="top" wrapText="1"/>
    </xf>
    <xf numFmtId="0" fontId="11" fillId="4" borderId="0" xfId="9" applyFont="1" applyFill="1">
      <alignment vertical="center"/>
    </xf>
    <xf numFmtId="0" fontId="11" fillId="4" borderId="0" xfId="9" applyFont="1" applyFill="1" applyAlignment="1">
      <alignment horizontal="left" vertical="center"/>
    </xf>
    <xf numFmtId="0" fontId="57" fillId="0" borderId="28" xfId="8" applyFont="1" applyBorder="1" applyAlignment="1">
      <alignment horizontal="center" vertical="center" wrapText="1"/>
    </xf>
    <xf numFmtId="0" fontId="57" fillId="0" borderId="18" xfId="8" applyFont="1" applyBorder="1" applyAlignment="1">
      <alignment horizontal="left" vertical="center" wrapText="1"/>
    </xf>
    <xf numFmtId="0" fontId="57" fillId="0" borderId="34" xfId="8" applyFont="1" applyBorder="1" applyAlignment="1">
      <alignment vertical="top" wrapText="1"/>
    </xf>
    <xf numFmtId="0" fontId="59" fillId="0" borderId="0" xfId="8" applyFont="1" applyAlignment="1">
      <alignment horizontal="justify" vertical="center"/>
    </xf>
    <xf numFmtId="0" fontId="60" fillId="0" borderId="0" xfId="8" applyFont="1" applyAlignment="1">
      <alignment horizontal="left" vertical="center" indent="1"/>
    </xf>
    <xf numFmtId="0" fontId="62" fillId="0" borderId="140" xfId="8" applyFont="1" applyBorder="1" applyAlignment="1">
      <alignment horizontal="center" vertical="center" wrapText="1"/>
    </xf>
    <xf numFmtId="0" fontId="62" fillId="0" borderId="123" xfId="8" applyFont="1" applyBorder="1" applyAlignment="1">
      <alignment horizontal="center" vertical="center" wrapText="1"/>
    </xf>
    <xf numFmtId="0" fontId="62" fillId="0" borderId="250" xfId="8" applyFont="1" applyBorder="1" applyAlignment="1">
      <alignment horizontal="center" vertical="center" wrapText="1"/>
    </xf>
    <xf numFmtId="0" fontId="62" fillId="0" borderId="148" xfId="8" applyFont="1" applyBorder="1" applyAlignment="1">
      <alignment horizontal="center" vertical="center" wrapText="1"/>
    </xf>
    <xf numFmtId="0" fontId="62" fillId="0" borderId="251" xfId="8" applyFont="1" applyBorder="1" applyAlignment="1">
      <alignment horizontal="center" vertical="center" wrapText="1"/>
    </xf>
    <xf numFmtId="0" fontId="62" fillId="0" borderId="252" xfId="8" applyFont="1" applyBorder="1" applyAlignment="1">
      <alignment horizontal="center" vertical="center" wrapText="1"/>
    </xf>
    <xf numFmtId="0" fontId="62" fillId="0" borderId="106" xfId="8" applyFont="1" applyBorder="1" applyAlignment="1">
      <alignment horizontal="center" vertical="center" wrapText="1"/>
    </xf>
    <xf numFmtId="0" fontId="62" fillId="0" borderId="253" xfId="8" applyFont="1" applyBorder="1" applyAlignment="1">
      <alignment horizontal="center" vertical="center" wrapText="1"/>
    </xf>
    <xf numFmtId="0" fontId="62" fillId="0" borderId="53" xfId="8" applyFont="1" applyBorder="1" applyAlignment="1">
      <alignment horizontal="center" vertical="center" wrapText="1"/>
    </xf>
    <xf numFmtId="0" fontId="62" fillId="0" borderId="254" xfId="8" applyFont="1" applyBorder="1" applyAlignment="1">
      <alignment horizontal="center" vertical="center" wrapText="1"/>
    </xf>
    <xf numFmtId="0" fontId="62" fillId="0" borderId="255" xfId="8" applyFont="1" applyBorder="1" applyAlignment="1">
      <alignment horizontal="center" vertical="center" wrapText="1"/>
    </xf>
    <xf numFmtId="0" fontId="62" fillId="0" borderId="0" xfId="8" applyFont="1" applyAlignment="1">
      <alignment horizontal="justify" vertical="center"/>
    </xf>
    <xf numFmtId="0" fontId="62" fillId="0" borderId="256" xfId="8" applyFont="1" applyBorder="1" applyAlignment="1">
      <alignment horizontal="center" vertical="center" wrapText="1"/>
    </xf>
    <xf numFmtId="0" fontId="62" fillId="0" borderId="71" xfId="8" applyFont="1" applyBorder="1" applyAlignment="1">
      <alignment horizontal="center" vertical="center" wrapText="1"/>
    </xf>
    <xf numFmtId="0" fontId="3" fillId="0" borderId="0" xfId="8" applyFont="1">
      <alignment vertical="center"/>
    </xf>
    <xf numFmtId="38" fontId="3" fillId="0" borderId="0" xfId="5" applyFont="1">
      <alignment vertical="center"/>
    </xf>
    <xf numFmtId="0" fontId="3" fillId="0" borderId="0" xfId="8" applyFont="1" applyAlignment="1">
      <alignment horizontal="right" vertical="center"/>
    </xf>
    <xf numFmtId="0" fontId="3" fillId="0" borderId="1" xfId="8" applyFont="1" applyBorder="1" applyAlignment="1">
      <alignment horizontal="center" vertical="center"/>
    </xf>
    <xf numFmtId="0" fontId="3" fillId="0" borderId="30" xfId="8" applyFont="1" applyBorder="1" applyAlignment="1">
      <alignment horizontal="center" vertical="center"/>
    </xf>
    <xf numFmtId="38" fontId="3" fillId="0" borderId="1" xfId="5" applyFont="1" applyBorder="1" applyAlignment="1">
      <alignment horizontal="center" vertical="center"/>
    </xf>
    <xf numFmtId="0" fontId="3" fillId="0" borderId="1" xfId="8" applyFont="1" applyBorder="1">
      <alignment vertical="center"/>
    </xf>
    <xf numFmtId="0" fontId="3" fillId="0" borderId="1" xfId="8" applyFont="1" applyBorder="1" applyAlignment="1">
      <alignment vertical="center" wrapText="1"/>
    </xf>
    <xf numFmtId="38" fontId="3" fillId="0" borderId="1" xfId="5" applyFont="1" applyBorder="1">
      <alignment vertical="center"/>
    </xf>
    <xf numFmtId="0" fontId="3" fillId="0" borderId="30" xfId="8" applyFont="1" applyBorder="1">
      <alignment vertical="center"/>
    </xf>
    <xf numFmtId="0" fontId="3" fillId="0" borderId="28" xfId="8" applyFont="1" applyBorder="1">
      <alignment vertical="center"/>
    </xf>
    <xf numFmtId="0" fontId="3" fillId="0" borderId="28" xfId="8" applyFont="1" applyBorder="1" applyAlignment="1">
      <alignment horizontal="center" vertical="center"/>
    </xf>
    <xf numFmtId="0" fontId="3" fillId="0" borderId="28" xfId="8" applyFont="1" applyBorder="1" applyAlignment="1">
      <alignment vertical="center" wrapText="1"/>
    </xf>
    <xf numFmtId="38" fontId="3" fillId="0" borderId="28" xfId="5" applyFont="1" applyBorder="1">
      <alignment vertical="center"/>
    </xf>
    <xf numFmtId="0" fontId="3" fillId="0" borderId="19" xfId="8" applyFont="1" applyBorder="1">
      <alignment vertical="center"/>
    </xf>
    <xf numFmtId="38" fontId="3" fillId="0" borderId="244" xfId="5" applyFont="1" applyBorder="1">
      <alignment vertical="center"/>
    </xf>
    <xf numFmtId="0" fontId="3" fillId="0" borderId="0" xfId="8" applyFont="1" applyAlignment="1">
      <alignment horizontal="center" vertical="center"/>
    </xf>
    <xf numFmtId="38" fontId="3" fillId="0" borderId="0" xfId="5" applyFont="1" applyBorder="1">
      <alignment vertical="center"/>
    </xf>
    <xf numFmtId="38" fontId="3" fillId="0" borderId="0" xfId="5" applyFont="1" applyBorder="1" applyAlignment="1">
      <alignment horizontal="center" vertical="center" wrapText="1"/>
    </xf>
    <xf numFmtId="0" fontId="3" fillId="0" borderId="0" xfId="8" applyFont="1" applyAlignment="1">
      <alignment vertical="center" wrapText="1"/>
    </xf>
    <xf numFmtId="0" fontId="3" fillId="0" borderId="34" xfId="8" applyFont="1" applyBorder="1">
      <alignment vertical="center"/>
    </xf>
    <xf numFmtId="0" fontId="3" fillId="0" borderId="34" xfId="8" applyFont="1" applyBorder="1" applyAlignment="1">
      <alignment horizontal="center" vertical="center"/>
    </xf>
    <xf numFmtId="0" fontId="3" fillId="0" borderId="34" xfId="8" applyFont="1" applyBorder="1" applyAlignment="1">
      <alignment vertical="center" wrapText="1"/>
    </xf>
    <xf numFmtId="38" fontId="3" fillId="0" borderId="34" xfId="5" applyFont="1" applyBorder="1">
      <alignment vertical="center"/>
    </xf>
    <xf numFmtId="38" fontId="3" fillId="0" borderId="34" xfId="5" applyFont="1" applyBorder="1" applyAlignment="1">
      <alignment vertical="center" wrapText="1"/>
    </xf>
    <xf numFmtId="0" fontId="27" fillId="0" borderId="1" xfId="8" applyFont="1" applyBorder="1">
      <alignment vertical="center"/>
    </xf>
    <xf numFmtId="38" fontId="27" fillId="0" borderId="1" xfId="5" applyFont="1" applyBorder="1" applyAlignment="1">
      <alignment vertical="center"/>
    </xf>
    <xf numFmtId="0" fontId="3" fillId="0" borderId="18" xfId="8" applyFont="1" applyBorder="1" applyAlignment="1">
      <alignment horizontal="center" vertical="center"/>
    </xf>
    <xf numFmtId="38" fontId="3" fillId="0" borderId="18" xfId="5" applyFont="1" applyBorder="1">
      <alignment vertical="center"/>
    </xf>
    <xf numFmtId="38" fontId="3" fillId="0" borderId="18" xfId="5" applyFont="1" applyBorder="1" applyAlignment="1">
      <alignment horizontal="center" vertical="center" wrapText="1"/>
    </xf>
    <xf numFmtId="0" fontId="3" fillId="0" borderId="18" xfId="8" applyFont="1" applyBorder="1" applyAlignment="1">
      <alignment vertical="center" wrapText="1"/>
    </xf>
    <xf numFmtId="38" fontId="3" fillId="0" borderId="28" xfId="5" applyFont="1" applyBorder="1" applyAlignment="1">
      <alignment vertical="center" shrinkToFit="1"/>
    </xf>
    <xf numFmtId="0" fontId="3" fillId="0" borderId="19" xfId="8" applyFont="1" applyBorder="1" applyAlignment="1">
      <alignment vertical="center" shrinkToFit="1"/>
    </xf>
    <xf numFmtId="38" fontId="3" fillId="0" borderId="28" xfId="5" applyFont="1" applyBorder="1" applyAlignment="1">
      <alignment horizontal="center" vertical="center"/>
    </xf>
    <xf numFmtId="38" fontId="3" fillId="0" borderId="0" xfId="5" applyFont="1" applyBorder="1" applyAlignment="1">
      <alignment vertical="center" shrinkToFit="1"/>
    </xf>
    <xf numFmtId="38" fontId="3" fillId="0" borderId="0" xfId="5" applyFont="1" applyBorder="1" applyAlignment="1">
      <alignment vertical="center" wrapText="1" shrinkToFit="1"/>
    </xf>
    <xf numFmtId="0" fontId="3" fillId="0" borderId="0" xfId="8" applyFont="1" applyAlignment="1">
      <alignment vertical="center" shrinkToFit="1"/>
    </xf>
    <xf numFmtId="38" fontId="3" fillId="0" borderId="0" xfId="5" applyFont="1" applyBorder="1" applyAlignment="1">
      <alignment horizontal="center" vertical="center"/>
    </xf>
    <xf numFmtId="0" fontId="5" fillId="0" borderId="0" xfId="12" applyFont="1">
      <alignment vertical="center"/>
    </xf>
    <xf numFmtId="0" fontId="4" fillId="0" borderId="0" xfId="12" applyFont="1">
      <alignment vertical="center"/>
    </xf>
    <xf numFmtId="0" fontId="48" fillId="0" borderId="0" xfId="12" applyFont="1" applyAlignment="1">
      <alignment horizontal="center" vertical="center"/>
    </xf>
    <xf numFmtId="0" fontId="6" fillId="0" borderId="0" xfId="12" applyFont="1" applyAlignment="1">
      <alignment horizontal="right" vertical="center"/>
    </xf>
    <xf numFmtId="0" fontId="6" fillId="0" borderId="0" xfId="12" applyFont="1">
      <alignment vertical="center"/>
    </xf>
    <xf numFmtId="0" fontId="5" fillId="0" borderId="0" xfId="12" applyFont="1" applyAlignment="1">
      <alignment horizontal="right" vertical="center"/>
    </xf>
    <xf numFmtId="0" fontId="70" fillId="0" borderId="0" xfId="8" applyFont="1">
      <alignment vertical="center"/>
    </xf>
    <xf numFmtId="0" fontId="56" fillId="0" borderId="0" xfId="8" applyFont="1">
      <alignment vertical="center"/>
    </xf>
    <xf numFmtId="0" fontId="56" fillId="0" borderId="0" xfId="8" applyFont="1" applyAlignment="1">
      <alignment vertical="center" wrapText="1"/>
    </xf>
    <xf numFmtId="0" fontId="71" fillId="0" borderId="0" xfId="8" applyFont="1">
      <alignment vertical="center"/>
    </xf>
    <xf numFmtId="0" fontId="72" fillId="0" borderId="0" xfId="8" applyFont="1">
      <alignment vertical="center"/>
    </xf>
    <xf numFmtId="0" fontId="73" fillId="0" borderId="0" xfId="8" applyFont="1">
      <alignment vertical="center"/>
    </xf>
    <xf numFmtId="0" fontId="74" fillId="0" borderId="0" xfId="8" applyFont="1" applyAlignment="1">
      <alignment horizontal="center" vertical="center" wrapText="1"/>
    </xf>
    <xf numFmtId="0" fontId="75" fillId="0" borderId="0" xfId="9" applyFont="1" applyAlignment="1">
      <alignment horizontal="center" vertical="center" shrinkToFit="1"/>
    </xf>
    <xf numFmtId="0" fontId="56" fillId="0" borderId="34" xfId="8" applyFont="1" applyBorder="1">
      <alignment vertical="center"/>
    </xf>
    <xf numFmtId="0" fontId="60" fillId="0" borderId="0" xfId="8" applyFont="1" applyAlignment="1">
      <alignment vertical="top"/>
    </xf>
    <xf numFmtId="0" fontId="5" fillId="0" borderId="345" xfId="12" applyFont="1" applyBorder="1" applyAlignment="1">
      <alignment horizontal="center" vertical="center"/>
    </xf>
    <xf numFmtId="0" fontId="60" fillId="0" borderId="0" xfId="8" quotePrefix="1" applyFont="1" applyAlignment="1">
      <alignment vertical="top"/>
    </xf>
    <xf numFmtId="0" fontId="3" fillId="0" borderId="0" xfId="8" applyFont="1" applyProtection="1">
      <alignment vertical="center"/>
      <protection locked="0"/>
    </xf>
    <xf numFmtId="0" fontId="3" fillId="0" borderId="71" xfId="8" applyFont="1" applyBorder="1" applyAlignment="1" applyProtection="1">
      <alignment horizontal="right" vertical="center"/>
      <protection locked="0"/>
    </xf>
    <xf numFmtId="0" fontId="29" fillId="0" borderId="0" xfId="8" applyFont="1" applyProtection="1">
      <alignment vertical="center"/>
      <protection locked="0"/>
    </xf>
    <xf numFmtId="0" fontId="29" fillId="0" borderId="77" xfId="8" applyFont="1" applyBorder="1" applyAlignment="1" applyProtection="1">
      <alignment horizontal="center" vertical="center"/>
      <protection locked="0"/>
    </xf>
    <xf numFmtId="0" fontId="29" fillId="0" borderId="1" xfId="8" applyFont="1" applyBorder="1" applyAlignment="1" applyProtection="1">
      <alignment horizontal="center" vertical="center"/>
      <protection locked="0"/>
    </xf>
    <xf numFmtId="0" fontId="29" fillId="0" borderId="99" xfId="8" applyFont="1" applyBorder="1" applyAlignment="1" applyProtection="1">
      <alignment horizontal="center" vertical="center"/>
      <protection locked="0"/>
    </xf>
    <xf numFmtId="0" fontId="29" fillId="0" borderId="78" xfId="8" applyFont="1" applyBorder="1" applyAlignment="1" applyProtection="1">
      <alignment horizontal="center" vertical="center"/>
      <protection locked="0"/>
    </xf>
    <xf numFmtId="0" fontId="29" fillId="0" borderId="101" xfId="8" applyFont="1" applyBorder="1" applyAlignment="1" applyProtection="1">
      <alignment horizontal="center" vertical="center"/>
      <protection locked="0"/>
    </xf>
    <xf numFmtId="0" fontId="29" fillId="11" borderId="101" xfId="8" applyFont="1" applyFill="1" applyBorder="1" applyAlignment="1" applyProtection="1">
      <alignment horizontal="center" vertical="center"/>
      <protection locked="0"/>
    </xf>
    <xf numFmtId="0" fontId="29" fillId="11" borderId="36" xfId="8" applyFont="1" applyFill="1" applyBorder="1" applyAlignment="1" applyProtection="1">
      <alignment horizontal="center" vertical="center"/>
      <protection locked="0"/>
    </xf>
    <xf numFmtId="0" fontId="29" fillId="11" borderId="257" xfId="8" applyFont="1" applyFill="1" applyBorder="1" applyAlignment="1" applyProtection="1">
      <alignment vertical="center" shrinkToFit="1"/>
      <protection locked="0"/>
    </xf>
    <xf numFmtId="4" fontId="29" fillId="11" borderId="222" xfId="8" applyNumberFormat="1" applyFont="1" applyFill="1" applyBorder="1" applyAlignment="1" applyProtection="1">
      <alignment horizontal="right" vertical="center"/>
      <protection locked="0"/>
    </xf>
    <xf numFmtId="4" fontId="29" fillId="11" borderId="39" xfId="8" applyNumberFormat="1" applyFont="1" applyFill="1" applyBorder="1" applyAlignment="1" applyProtection="1">
      <alignment horizontal="right" vertical="center"/>
      <protection locked="0"/>
    </xf>
    <xf numFmtId="4" fontId="29" fillId="11" borderId="171" xfId="8" applyNumberFormat="1" applyFont="1" applyFill="1" applyBorder="1" applyAlignment="1" applyProtection="1">
      <alignment horizontal="right" vertical="center"/>
      <protection locked="0"/>
    </xf>
    <xf numFmtId="0" fontId="29" fillId="11" borderId="34" xfId="8" applyFont="1" applyFill="1" applyBorder="1" applyAlignment="1" applyProtection="1">
      <alignment horizontal="right" vertical="center"/>
      <protection locked="0"/>
    </xf>
    <xf numFmtId="0" fontId="29" fillId="11" borderId="258" xfId="8" applyFont="1" applyFill="1" applyBorder="1" applyAlignment="1" applyProtection="1">
      <alignment horizontal="center" vertical="center"/>
      <protection locked="0"/>
    </xf>
    <xf numFmtId="0" fontId="29" fillId="11" borderId="259" xfId="8" applyFont="1" applyFill="1" applyBorder="1" applyAlignment="1" applyProtection="1">
      <alignment vertical="center" shrinkToFit="1"/>
      <protection locked="0"/>
    </xf>
    <xf numFmtId="4" fontId="29" fillId="11" borderId="77" xfId="8" applyNumberFormat="1" applyFont="1" applyFill="1" applyBorder="1" applyAlignment="1" applyProtection="1">
      <alignment horizontal="right" vertical="center"/>
      <protection locked="0"/>
    </xf>
    <xf numFmtId="4" fontId="29" fillId="11" borderId="1" xfId="8" applyNumberFormat="1" applyFont="1" applyFill="1" applyBorder="1" applyAlignment="1" applyProtection="1">
      <alignment horizontal="right" vertical="center"/>
      <protection locked="0"/>
    </xf>
    <xf numFmtId="4" fontId="29" fillId="11" borderId="99" xfId="8" applyNumberFormat="1" applyFont="1" applyFill="1" applyBorder="1" applyAlignment="1" applyProtection="1">
      <alignment horizontal="right" vertical="center"/>
      <protection locked="0"/>
    </xf>
    <xf numFmtId="0" fontId="29" fillId="11" borderId="77" xfId="8" applyFont="1" applyFill="1" applyBorder="1" applyAlignment="1" applyProtection="1">
      <alignment horizontal="right" vertical="center"/>
      <protection locked="0"/>
    </xf>
    <xf numFmtId="0" fontId="29" fillId="11" borderId="38" xfId="8" applyFont="1" applyFill="1" applyBorder="1" applyAlignment="1" applyProtection="1">
      <alignment horizontal="right" vertical="center"/>
      <protection locked="0"/>
    </xf>
    <xf numFmtId="0" fontId="29" fillId="11" borderId="124" xfId="8" applyFont="1" applyFill="1" applyBorder="1" applyProtection="1">
      <alignment vertical="center"/>
      <protection locked="0"/>
    </xf>
    <xf numFmtId="0" fontId="29" fillId="11" borderId="18" xfId="8" applyFont="1" applyFill="1" applyBorder="1" applyAlignment="1" applyProtection="1">
      <alignment horizontal="right" vertical="center"/>
      <protection locked="0"/>
    </xf>
    <xf numFmtId="0" fontId="29" fillId="0" borderId="265" xfId="8" applyFont="1" applyBorder="1" applyProtection="1">
      <alignment vertical="center"/>
      <protection locked="0"/>
    </xf>
    <xf numFmtId="0" fontId="29" fillId="11" borderId="266" xfId="8" applyFont="1" applyFill="1" applyBorder="1" applyAlignment="1" applyProtection="1">
      <alignment horizontal="center" vertical="center"/>
      <protection locked="0"/>
    </xf>
    <xf numFmtId="0" fontId="29" fillId="11" borderId="267" xfId="8" applyFont="1" applyFill="1" applyBorder="1" applyAlignment="1" applyProtection="1">
      <alignment vertical="center" shrinkToFit="1"/>
      <protection locked="0"/>
    </xf>
    <xf numFmtId="0" fontId="29" fillId="11" borderId="269" xfId="8" applyFont="1" applyFill="1" applyBorder="1" applyProtection="1">
      <alignment vertical="center"/>
      <protection locked="0"/>
    </xf>
    <xf numFmtId="0" fontId="29" fillId="11" borderId="99" xfId="8" applyFont="1" applyFill="1" applyBorder="1" applyProtection="1">
      <alignment vertical="center"/>
      <protection locked="0"/>
    </xf>
    <xf numFmtId="0" fontId="29" fillId="0" borderId="140" xfId="8" applyFont="1" applyBorder="1" applyProtection="1">
      <alignment vertical="center"/>
      <protection locked="0"/>
    </xf>
    <xf numFmtId="0" fontId="29" fillId="0" borderId="272" xfId="8" applyFont="1" applyBorder="1" applyProtection="1">
      <alignment vertical="center"/>
      <protection locked="0"/>
    </xf>
    <xf numFmtId="0" fontId="29" fillId="0" borderId="85" xfId="8" applyFont="1" applyBorder="1" applyAlignment="1" applyProtection="1">
      <alignment vertical="top"/>
      <protection locked="0"/>
    </xf>
    <xf numFmtId="4" fontId="29" fillId="7" borderId="16" xfId="5" applyNumberFormat="1" applyFont="1" applyFill="1" applyBorder="1" applyAlignment="1" applyProtection="1">
      <alignment vertical="top"/>
      <protection hidden="1"/>
    </xf>
    <xf numFmtId="0" fontId="29" fillId="0" borderId="172" xfId="8" applyFont="1" applyBorder="1" applyProtection="1">
      <alignment vertical="center"/>
      <protection locked="0"/>
    </xf>
    <xf numFmtId="0" fontId="29" fillId="0" borderId="29" xfId="8" applyFont="1" applyBorder="1" applyAlignment="1" applyProtection="1">
      <alignment horizontal="left" vertical="top"/>
      <protection locked="0"/>
    </xf>
    <xf numFmtId="0" fontId="29" fillId="0" borderId="124" xfId="8" applyFont="1" applyBorder="1" applyProtection="1">
      <alignment vertical="center"/>
      <protection locked="0"/>
    </xf>
    <xf numFmtId="0" fontId="29" fillId="0" borderId="94" xfId="8" applyFont="1" applyBorder="1" applyAlignment="1" applyProtection="1">
      <alignment horizontal="left"/>
      <protection locked="0"/>
    </xf>
    <xf numFmtId="0" fontId="29" fillId="0" borderId="125" xfId="8" applyFont="1" applyBorder="1" applyProtection="1">
      <alignment vertical="center"/>
      <protection locked="0"/>
    </xf>
    <xf numFmtId="0" fontId="29" fillId="0" borderId="41" xfId="8" applyFont="1" applyBorder="1" applyProtection="1">
      <alignment vertical="center"/>
      <protection locked="0"/>
    </xf>
    <xf numFmtId="38" fontId="29" fillId="0" borderId="0" xfId="5"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11" borderId="222" xfId="8" applyFont="1" applyFill="1" applyBorder="1" applyAlignment="1" applyProtection="1">
      <alignment horizontal="right" vertical="center"/>
      <protection locked="0"/>
    </xf>
    <xf numFmtId="0" fontId="29" fillId="11" borderId="171" xfId="8" applyFont="1" applyFill="1" applyBorder="1" applyProtection="1">
      <alignment vertical="center"/>
      <protection locked="0"/>
    </xf>
    <xf numFmtId="0" fontId="29" fillId="0" borderId="90" xfId="8" applyFont="1" applyBorder="1" applyProtection="1">
      <alignment vertical="center"/>
      <protection locked="0"/>
    </xf>
    <xf numFmtId="0" fontId="29" fillId="0" borderId="126" xfId="8" applyFont="1" applyBorder="1" applyProtection="1">
      <alignment vertical="center"/>
      <protection locked="0"/>
    </xf>
    <xf numFmtId="0" fontId="29" fillId="0" borderId="149" xfId="8" applyFont="1" applyBorder="1" applyProtection="1">
      <alignment vertical="center"/>
      <protection locked="0"/>
    </xf>
    <xf numFmtId="0" fontId="29" fillId="0" borderId="71" xfId="8" applyFont="1" applyBorder="1" applyProtection="1">
      <alignment vertical="center"/>
      <protection locked="0"/>
    </xf>
    <xf numFmtId="0" fontId="3" fillId="0" borderId="53" xfId="8" applyFont="1" applyBorder="1" applyProtection="1">
      <alignment vertical="center"/>
      <protection locked="0"/>
    </xf>
    <xf numFmtId="0" fontId="3" fillId="7" borderId="119" xfId="8" applyFont="1" applyFill="1" applyBorder="1" applyProtection="1">
      <alignment vertical="center"/>
      <protection locked="0"/>
    </xf>
    <xf numFmtId="0" fontId="29" fillId="0" borderId="77" xfId="8" applyFont="1" applyBorder="1" applyAlignment="1" applyProtection="1">
      <alignment horizontal="center" vertical="center" wrapText="1"/>
      <protection locked="0"/>
    </xf>
    <xf numFmtId="0" fontId="29" fillId="0" borderId="116" xfId="8" applyFont="1" applyBorder="1" applyAlignment="1" applyProtection="1">
      <alignment horizontal="center" vertical="center" wrapText="1"/>
      <protection locked="0"/>
    </xf>
    <xf numFmtId="0" fontId="29" fillId="0" borderId="126" xfId="8" applyFont="1" applyBorder="1" applyAlignment="1" applyProtection="1">
      <alignment horizontal="center" vertical="center"/>
      <protection locked="0"/>
    </xf>
    <xf numFmtId="0" fontId="29" fillId="0" borderId="125" xfId="8" applyFont="1" applyBorder="1" applyAlignment="1" applyProtection="1">
      <alignment horizontal="center" vertical="center"/>
      <protection locked="0"/>
    </xf>
    <xf numFmtId="0" fontId="29" fillId="11" borderId="36" xfId="8" applyFont="1" applyFill="1" applyBorder="1" applyAlignment="1" applyProtection="1">
      <alignment horizontal="center" vertical="center" shrinkToFit="1"/>
      <protection locked="0"/>
    </xf>
    <xf numFmtId="40" fontId="29" fillId="11" borderId="72" xfId="5" applyNumberFormat="1" applyFont="1" applyFill="1" applyBorder="1" applyAlignment="1" applyProtection="1">
      <alignment horizontal="right" vertical="center"/>
      <protection locked="0"/>
    </xf>
    <xf numFmtId="40" fontId="29" fillId="11" borderId="171" xfId="5" applyNumberFormat="1" applyFont="1" applyFill="1" applyBorder="1" applyAlignment="1" applyProtection="1">
      <alignment horizontal="right" vertical="center"/>
      <protection locked="0"/>
    </xf>
    <xf numFmtId="0" fontId="29" fillId="11" borderId="172" xfId="5" applyNumberFormat="1" applyFont="1" applyFill="1" applyBorder="1" applyAlignment="1" applyProtection="1">
      <alignment vertical="center"/>
      <protection locked="0"/>
    </xf>
    <xf numFmtId="40" fontId="29" fillId="11" borderId="222" xfId="5" applyNumberFormat="1" applyFont="1" applyFill="1" applyBorder="1" applyAlignment="1" applyProtection="1">
      <alignment horizontal="right" vertical="center"/>
      <protection locked="0"/>
    </xf>
    <xf numFmtId="0" fontId="29" fillId="11" borderId="258" xfId="8" applyFont="1" applyFill="1" applyBorder="1" applyAlignment="1" applyProtection="1">
      <alignment horizontal="center" vertical="center" shrinkToFit="1"/>
      <protection locked="0"/>
    </xf>
    <xf numFmtId="40" fontId="29" fillId="11" borderId="77" xfId="5" applyNumberFormat="1" applyFont="1" applyFill="1" applyBorder="1" applyAlignment="1" applyProtection="1">
      <alignment horizontal="right" vertical="center"/>
      <protection locked="0"/>
    </xf>
    <xf numFmtId="40" fontId="29" fillId="11" borderId="99" xfId="5" applyNumberFormat="1" applyFont="1" applyFill="1" applyBorder="1" applyAlignment="1" applyProtection="1">
      <alignment horizontal="right" vertical="center"/>
      <protection locked="0"/>
    </xf>
    <xf numFmtId="0" fontId="29" fillId="11" borderId="124" xfId="5" applyNumberFormat="1" applyFont="1" applyFill="1" applyBorder="1" applyAlignment="1" applyProtection="1">
      <alignment vertical="center"/>
      <protection locked="0"/>
    </xf>
    <xf numFmtId="0" fontId="29" fillId="11" borderId="273" xfId="8" applyFont="1" applyFill="1" applyBorder="1" applyAlignment="1" applyProtection="1">
      <alignment horizontal="center" vertical="center" shrinkToFit="1"/>
      <protection locked="0"/>
    </xf>
    <xf numFmtId="0" fontId="29" fillId="11" borderId="274" xfId="8" applyFont="1" applyFill="1" applyBorder="1" applyAlignment="1" applyProtection="1">
      <alignment vertical="center" shrinkToFit="1"/>
      <protection locked="0"/>
    </xf>
    <xf numFmtId="40" fontId="29" fillId="11" borderId="78" xfId="5" applyNumberFormat="1" applyFont="1" applyFill="1" applyBorder="1" applyAlignment="1" applyProtection="1">
      <alignment horizontal="right" vertical="center"/>
      <protection locked="0"/>
    </xf>
    <xf numFmtId="40" fontId="29" fillId="11" borderId="126" xfId="5" applyNumberFormat="1" applyFont="1" applyFill="1" applyBorder="1" applyAlignment="1" applyProtection="1">
      <alignment horizontal="right" vertical="center"/>
      <protection locked="0"/>
    </xf>
    <xf numFmtId="0" fontId="29" fillId="11" borderId="266" xfId="8" applyFont="1" applyFill="1" applyBorder="1" applyAlignment="1" applyProtection="1">
      <alignment horizontal="center" vertical="center" shrinkToFit="1"/>
      <protection locked="0"/>
    </xf>
    <xf numFmtId="40" fontId="29" fillId="11" borderId="268" xfId="5" applyNumberFormat="1" applyFont="1" applyFill="1" applyBorder="1" applyAlignment="1" applyProtection="1">
      <alignment horizontal="right" vertical="center"/>
      <protection locked="0"/>
    </xf>
    <xf numFmtId="40" fontId="29" fillId="11" borderId="269" xfId="5" applyNumberFormat="1" applyFont="1" applyFill="1" applyBorder="1" applyAlignment="1" applyProtection="1">
      <alignment horizontal="right" vertical="center"/>
      <protection locked="0"/>
    </xf>
    <xf numFmtId="0" fontId="29" fillId="11" borderId="179" xfId="5" applyNumberFormat="1" applyFont="1" applyFill="1" applyBorder="1" applyAlignment="1" applyProtection="1">
      <alignment vertical="center"/>
      <protection locked="0"/>
    </xf>
    <xf numFmtId="40" fontId="29" fillId="11" borderId="73" xfId="5" applyNumberFormat="1" applyFont="1" applyFill="1" applyBorder="1" applyAlignment="1" applyProtection="1">
      <alignment horizontal="right" vertical="center"/>
      <protection locked="0"/>
    </xf>
    <xf numFmtId="40" fontId="29" fillId="11" borderId="116" xfId="5" applyNumberFormat="1" applyFont="1" applyFill="1" applyBorder="1" applyAlignment="1" applyProtection="1">
      <alignment horizontal="right" vertical="center"/>
      <protection locked="0"/>
    </xf>
    <xf numFmtId="0" fontId="29" fillId="0" borderId="107" xfId="8" applyFont="1" applyBorder="1" applyAlignment="1" applyProtection="1">
      <alignment vertical="top"/>
      <protection locked="0"/>
    </xf>
    <xf numFmtId="40" fontId="29" fillId="7" borderId="52" xfId="5" applyNumberFormat="1" applyFont="1" applyFill="1" applyBorder="1" applyAlignment="1" applyProtection="1">
      <alignment vertical="top"/>
      <protection hidden="1"/>
    </xf>
    <xf numFmtId="0" fontId="29" fillId="0" borderId="51" xfId="8" applyFont="1" applyBorder="1" applyAlignment="1" applyProtection="1">
      <alignment vertical="top"/>
      <protection locked="0"/>
    </xf>
    <xf numFmtId="40" fontId="29" fillId="7" borderId="51" xfId="5" applyNumberFormat="1" applyFont="1" applyFill="1" applyBorder="1" applyAlignment="1" applyProtection="1">
      <alignment vertical="top"/>
      <protection hidden="1"/>
    </xf>
    <xf numFmtId="0" fontId="29" fillId="11" borderId="275" xfId="8" applyFont="1" applyFill="1" applyBorder="1" applyAlignment="1" applyProtection="1">
      <alignment horizontal="center" vertical="center" shrinkToFit="1"/>
      <protection locked="0"/>
    </xf>
    <xf numFmtId="0" fontId="29" fillId="11" borderId="276" xfId="8" applyFont="1" applyFill="1" applyBorder="1" applyAlignment="1" applyProtection="1">
      <alignment vertical="center" shrinkToFit="1"/>
      <protection locked="0"/>
    </xf>
    <xf numFmtId="191" fontId="29" fillId="11" borderId="72" xfId="8" applyNumberFormat="1" applyFont="1" applyFill="1" applyBorder="1" applyAlignment="1" applyProtection="1">
      <alignment horizontal="right" vertical="center"/>
      <protection locked="0"/>
    </xf>
    <xf numFmtId="191" fontId="29" fillId="11" borderId="98" xfId="5" applyNumberFormat="1" applyFont="1" applyFill="1" applyBorder="1" applyAlignment="1" applyProtection="1">
      <alignment horizontal="right" vertical="center"/>
      <protection locked="0"/>
    </xf>
    <xf numFmtId="191" fontId="29" fillId="11" borderId="77" xfId="8" applyNumberFormat="1" applyFont="1" applyFill="1" applyBorder="1" applyAlignment="1" applyProtection="1">
      <alignment horizontal="right" vertical="center"/>
      <protection locked="0"/>
    </xf>
    <xf numFmtId="191" fontId="29" fillId="11" borderId="99" xfId="8" applyNumberFormat="1" applyFont="1" applyFill="1" applyBorder="1" applyAlignment="1" applyProtection="1">
      <alignment horizontal="right" vertical="center"/>
      <protection locked="0"/>
    </xf>
    <xf numFmtId="191" fontId="29" fillId="11" borderId="78" xfId="8" applyNumberFormat="1" applyFont="1" applyFill="1" applyBorder="1" applyAlignment="1" applyProtection="1">
      <alignment horizontal="right" vertical="center"/>
      <protection locked="0"/>
    </xf>
    <xf numFmtId="191" fontId="29" fillId="11" borderId="126" xfId="8" applyNumberFormat="1" applyFont="1" applyFill="1" applyBorder="1" applyAlignment="1" applyProtection="1">
      <alignment horizontal="right" vertical="center"/>
      <protection locked="0"/>
    </xf>
    <xf numFmtId="0" fontId="3" fillId="0" borderId="119" xfId="8" applyFont="1" applyBorder="1" applyProtection="1">
      <alignment vertical="center"/>
      <protection locked="0"/>
    </xf>
    <xf numFmtId="0" fontId="3" fillId="0" borderId="83" xfId="8" applyFont="1" applyBorder="1" applyProtection="1">
      <alignment vertical="center"/>
      <protection locked="0"/>
    </xf>
    <xf numFmtId="0" fontId="3" fillId="0" borderId="71" xfId="8" applyFont="1" applyBorder="1" applyProtection="1">
      <alignment vertical="center"/>
      <protection locked="0"/>
    </xf>
    <xf numFmtId="38" fontId="29" fillId="11" borderId="172" xfId="5" applyFont="1" applyFill="1" applyBorder="1" applyAlignment="1" applyProtection="1">
      <alignment vertical="center"/>
      <protection locked="0"/>
    </xf>
    <xf numFmtId="0" fontId="29" fillId="11" borderId="172" xfId="8" applyFont="1" applyFill="1" applyBorder="1" applyAlignment="1" applyProtection="1">
      <alignment vertical="center" shrinkToFit="1"/>
      <protection locked="0"/>
    </xf>
    <xf numFmtId="38" fontId="29" fillId="11" borderId="124" xfId="5" applyFont="1" applyFill="1" applyBorder="1" applyAlignment="1" applyProtection="1">
      <alignment vertical="center"/>
      <protection locked="0"/>
    </xf>
    <xf numFmtId="0" fontId="29" fillId="11" borderId="124" xfId="8" applyFont="1" applyFill="1" applyBorder="1" applyAlignment="1" applyProtection="1">
      <alignment vertical="center" shrinkToFit="1"/>
      <protection locked="0"/>
    </xf>
    <xf numFmtId="38" fontId="29" fillId="11" borderId="125" xfId="5" applyFont="1" applyFill="1" applyBorder="1" applyAlignment="1" applyProtection="1">
      <alignment vertical="center"/>
      <protection locked="0"/>
    </xf>
    <xf numFmtId="0" fontId="29" fillId="11" borderId="125" xfId="8" applyFont="1" applyFill="1" applyBorder="1" applyAlignment="1" applyProtection="1">
      <alignment vertical="center" shrinkToFit="1"/>
      <protection locked="0"/>
    </xf>
    <xf numFmtId="181" fontId="29" fillId="11" borderId="179" xfId="5" applyNumberFormat="1" applyFont="1" applyFill="1" applyBorder="1" applyAlignment="1" applyProtection="1">
      <alignment vertical="center"/>
      <protection locked="0"/>
    </xf>
    <xf numFmtId="0" fontId="29" fillId="11" borderId="179" xfId="8" applyFont="1" applyFill="1" applyBorder="1" applyAlignment="1" applyProtection="1">
      <alignment vertical="center" shrinkToFit="1"/>
      <protection locked="0"/>
    </xf>
    <xf numFmtId="0" fontId="29" fillId="0" borderId="123" xfId="8" applyFont="1" applyBorder="1" applyProtection="1">
      <alignment vertical="center"/>
      <protection locked="0"/>
    </xf>
    <xf numFmtId="0" fontId="29" fillId="0" borderId="140" xfId="8" quotePrefix="1" applyFont="1" applyBorder="1" applyProtection="1">
      <alignment vertical="center"/>
      <protection locked="0"/>
    </xf>
    <xf numFmtId="0" fontId="29" fillId="0" borderId="149" xfId="8" applyFont="1" applyBorder="1" applyAlignment="1" applyProtection="1">
      <alignment horizontal="center" vertical="center"/>
      <protection locked="0"/>
    </xf>
    <xf numFmtId="0" fontId="29" fillId="11" borderId="277" xfId="8" applyFont="1" applyFill="1" applyBorder="1" applyAlignment="1" applyProtection="1">
      <alignment horizontal="center" vertical="center" shrinkToFit="1"/>
      <protection locked="0"/>
    </xf>
    <xf numFmtId="38" fontId="29" fillId="11" borderId="123" xfId="5" applyFont="1" applyFill="1" applyBorder="1" applyAlignment="1" applyProtection="1">
      <alignment vertical="center"/>
      <protection locked="0"/>
    </xf>
    <xf numFmtId="0" fontId="29" fillId="11" borderId="123" xfId="8" applyFont="1" applyFill="1" applyBorder="1" applyAlignment="1" applyProtection="1">
      <alignment vertical="center" shrinkToFit="1"/>
      <protection locked="0"/>
    </xf>
    <xf numFmtId="0" fontId="3" fillId="0" borderId="0" xfId="8" applyFont="1" applyProtection="1">
      <alignment vertical="center"/>
      <protection hidden="1"/>
    </xf>
    <xf numFmtId="0" fontId="3" fillId="7" borderId="107" xfId="8" applyFont="1" applyFill="1" applyBorder="1" applyProtection="1">
      <alignment vertical="center"/>
      <protection locked="0"/>
    </xf>
    <xf numFmtId="0" fontId="29" fillId="11" borderId="101" xfId="8" applyFont="1" applyFill="1" applyBorder="1" applyAlignment="1" applyProtection="1">
      <alignment horizontal="center" vertical="center" shrinkToFit="1"/>
      <protection locked="0"/>
    </xf>
    <xf numFmtId="4" fontId="29" fillId="11" borderId="72" xfId="8" applyNumberFormat="1" applyFont="1" applyFill="1" applyBorder="1" applyAlignment="1" applyProtection="1">
      <alignment horizontal="right" vertical="center"/>
      <protection locked="0"/>
    </xf>
    <xf numFmtId="4" fontId="29" fillId="11" borderId="97" xfId="8" applyNumberFormat="1" applyFont="1" applyFill="1" applyBorder="1" applyAlignment="1" applyProtection="1">
      <alignment horizontal="right" vertical="center"/>
      <protection locked="0"/>
    </xf>
    <xf numFmtId="0" fontId="29" fillId="11" borderId="123" xfId="8" applyFont="1" applyFill="1" applyBorder="1" applyAlignment="1" applyProtection="1">
      <alignment horizontal="right" vertical="center"/>
      <protection locked="0"/>
    </xf>
    <xf numFmtId="0" fontId="29" fillId="11" borderId="172" xfId="8" applyFont="1" applyFill="1" applyBorder="1" applyProtection="1">
      <alignment vertical="center"/>
      <protection locked="0"/>
    </xf>
    <xf numFmtId="0" fontId="29" fillId="11" borderId="124" xfId="8" applyFont="1" applyFill="1" applyBorder="1" applyAlignment="1" applyProtection="1">
      <alignment horizontal="right" vertical="center"/>
      <protection locked="0"/>
    </xf>
    <xf numFmtId="4" fontId="29" fillId="11" borderId="73" xfId="8" applyNumberFormat="1" applyFont="1" applyFill="1" applyBorder="1" applyAlignment="1" applyProtection="1">
      <alignment horizontal="right" vertical="center"/>
      <protection locked="0"/>
    </xf>
    <xf numFmtId="4" fontId="29" fillId="11" borderId="28" xfId="8" applyNumberFormat="1" applyFont="1" applyFill="1" applyBorder="1" applyAlignment="1" applyProtection="1">
      <alignment horizontal="right" vertical="center"/>
      <protection locked="0"/>
    </xf>
    <xf numFmtId="0" fontId="29" fillId="11" borderId="149" xfId="8" applyFont="1" applyFill="1" applyBorder="1" applyAlignment="1" applyProtection="1">
      <alignment horizontal="right" vertical="center"/>
      <protection locked="0"/>
    </xf>
    <xf numFmtId="4" fontId="29" fillId="11" borderId="78" xfId="8" applyNumberFormat="1" applyFont="1" applyFill="1" applyBorder="1" applyAlignment="1" applyProtection="1">
      <alignment horizontal="right" vertical="center"/>
      <protection locked="0"/>
    </xf>
    <xf numFmtId="4" fontId="29" fillId="11" borderId="101" xfId="8" applyNumberFormat="1" applyFont="1" applyFill="1" applyBorder="1" applyAlignment="1" applyProtection="1">
      <alignment horizontal="right" vertical="center"/>
      <protection locked="0"/>
    </xf>
    <xf numFmtId="0" fontId="29" fillId="11" borderId="125" xfId="8" applyFont="1" applyFill="1" applyBorder="1" applyAlignment="1" applyProtection="1">
      <alignment horizontal="right" vertical="center"/>
      <protection locked="0"/>
    </xf>
    <xf numFmtId="40" fontId="29" fillId="7" borderId="53" xfId="5" applyNumberFormat="1" applyFont="1" applyFill="1" applyBorder="1" applyAlignment="1" applyProtection="1">
      <alignment vertical="top"/>
      <protection hidden="1"/>
    </xf>
    <xf numFmtId="40" fontId="29" fillId="0" borderId="84" xfId="5" applyNumberFormat="1" applyFont="1" applyFill="1" applyBorder="1" applyAlignment="1" applyProtection="1">
      <alignment vertical="center"/>
      <protection hidden="1"/>
    </xf>
    <xf numFmtId="40" fontId="29" fillId="0" borderId="83" xfId="5" applyNumberFormat="1" applyFont="1" applyFill="1" applyBorder="1" applyAlignment="1" applyProtection="1">
      <alignment vertical="center"/>
      <protection hidden="1"/>
    </xf>
    <xf numFmtId="192" fontId="29" fillId="7" borderId="52" xfId="5" applyNumberFormat="1" applyFont="1" applyFill="1" applyBorder="1" applyAlignment="1" applyProtection="1">
      <alignment vertical="top"/>
      <protection hidden="1"/>
    </xf>
    <xf numFmtId="192" fontId="29" fillId="7" borderId="53" xfId="5" applyNumberFormat="1" applyFont="1" applyFill="1" applyBorder="1" applyAlignment="1" applyProtection="1">
      <alignment vertical="top"/>
      <protection hidden="1"/>
    </xf>
    <xf numFmtId="0" fontId="29" fillId="11" borderId="16" xfId="8" applyFont="1" applyFill="1" applyBorder="1" applyAlignment="1" applyProtection="1">
      <alignment horizontal="center" vertical="center"/>
      <protection locked="0"/>
    </xf>
    <xf numFmtId="0" fontId="29" fillId="11" borderId="39" xfId="8" applyFont="1" applyFill="1" applyBorder="1" applyAlignment="1" applyProtection="1">
      <alignment horizontal="center" vertical="center"/>
      <protection locked="0"/>
    </xf>
    <xf numFmtId="0" fontId="29" fillId="11" borderId="39" xfId="8" applyFont="1" applyFill="1" applyBorder="1" applyAlignment="1" applyProtection="1">
      <alignment horizontal="right" vertical="center"/>
      <protection locked="0"/>
    </xf>
    <xf numFmtId="0" fontId="29" fillId="11" borderId="30" xfId="8" applyFont="1" applyFill="1" applyBorder="1" applyAlignment="1" applyProtection="1">
      <alignment horizontal="center" vertical="center"/>
      <protection locked="0"/>
    </xf>
    <xf numFmtId="0" fontId="29" fillId="11" borderId="1" xfId="8" applyFont="1" applyFill="1" applyBorder="1" applyAlignment="1" applyProtection="1">
      <alignment horizontal="center" vertical="center"/>
      <protection locked="0"/>
    </xf>
    <xf numFmtId="0" fontId="29" fillId="11" borderId="1" xfId="8" applyFont="1" applyFill="1" applyBorder="1" applyAlignment="1" applyProtection="1">
      <alignment horizontal="right" vertical="center"/>
      <protection locked="0"/>
    </xf>
    <xf numFmtId="0" fontId="29" fillId="11" borderId="19" xfId="8" applyFont="1" applyFill="1" applyBorder="1" applyAlignment="1" applyProtection="1">
      <alignment horizontal="center" vertical="center"/>
      <protection locked="0"/>
    </xf>
    <xf numFmtId="0" fontId="29" fillId="11" borderId="28" xfId="8" applyFont="1" applyFill="1" applyBorder="1" applyAlignment="1" applyProtection="1">
      <alignment horizontal="center" vertical="center"/>
      <protection locked="0"/>
    </xf>
    <xf numFmtId="0" fontId="29" fillId="11" borderId="28" xfId="8" applyFont="1" applyFill="1" applyBorder="1" applyAlignment="1" applyProtection="1">
      <alignment horizontal="right" vertical="center"/>
      <protection locked="0"/>
    </xf>
    <xf numFmtId="0" fontId="29" fillId="11" borderId="72" xfId="8" applyFont="1" applyFill="1" applyBorder="1" applyAlignment="1" applyProtection="1">
      <alignment horizontal="center" vertical="center" shrinkToFit="1"/>
      <protection locked="0"/>
    </xf>
    <xf numFmtId="0" fontId="29" fillId="11" borderId="16" xfId="8" applyFont="1" applyFill="1" applyBorder="1" applyAlignment="1" applyProtection="1">
      <alignment horizontal="center" vertical="center" shrinkToFit="1"/>
      <protection locked="0"/>
    </xf>
    <xf numFmtId="0" fontId="29" fillId="11" borderId="39" xfId="8" applyFont="1" applyFill="1" applyBorder="1" applyAlignment="1" applyProtection="1">
      <alignment vertical="center" shrinkToFit="1"/>
      <protection locked="0"/>
    </xf>
    <xf numFmtId="0" fontId="29" fillId="11" borderId="39" xfId="8" applyFont="1" applyFill="1" applyBorder="1" applyAlignment="1" applyProtection="1">
      <alignment horizontal="center" vertical="center" shrinkToFit="1"/>
      <protection locked="0"/>
    </xf>
    <xf numFmtId="0" fontId="29" fillId="11" borderId="77" xfId="8" applyFont="1" applyFill="1" applyBorder="1" applyAlignment="1" applyProtection="1">
      <alignment horizontal="center" vertical="center" shrinkToFit="1"/>
      <protection locked="0"/>
    </xf>
    <xf numFmtId="0" fontId="29" fillId="11" borderId="30" xfId="8" applyFont="1" applyFill="1" applyBorder="1" applyAlignment="1" applyProtection="1">
      <alignment horizontal="center" vertical="center" shrinkToFit="1"/>
      <protection locked="0"/>
    </xf>
    <xf numFmtId="0" fontId="29" fillId="11" borderId="1" xfId="8" applyFont="1" applyFill="1" applyBorder="1" applyAlignment="1" applyProtection="1">
      <alignment vertical="center" shrinkToFit="1"/>
      <protection locked="0"/>
    </xf>
    <xf numFmtId="192" fontId="29" fillId="11" borderId="1" xfId="8" applyNumberFormat="1" applyFont="1" applyFill="1" applyBorder="1" applyAlignment="1" applyProtection="1">
      <alignment horizontal="right" vertical="center"/>
      <protection locked="0"/>
    </xf>
    <xf numFmtId="0" fontId="29" fillId="11" borderId="1" xfId="8" applyFont="1" applyFill="1" applyBorder="1" applyAlignment="1" applyProtection="1">
      <alignment horizontal="center" vertical="center" shrinkToFit="1"/>
      <protection locked="0"/>
    </xf>
    <xf numFmtId="0" fontId="29" fillId="11" borderId="73" xfId="8" applyFont="1" applyFill="1" applyBorder="1" applyAlignment="1" applyProtection="1">
      <alignment horizontal="center" vertical="center" shrinkToFit="1"/>
      <protection locked="0"/>
    </xf>
    <xf numFmtId="0" fontId="29" fillId="11" borderId="19" xfId="8" applyFont="1" applyFill="1" applyBorder="1" applyAlignment="1" applyProtection="1">
      <alignment horizontal="center" vertical="center" shrinkToFit="1"/>
      <protection locked="0"/>
    </xf>
    <xf numFmtId="0" fontId="29" fillId="11" borderId="28" xfId="8" applyFont="1" applyFill="1" applyBorder="1" applyAlignment="1" applyProtection="1">
      <alignment vertical="center" shrinkToFit="1"/>
      <protection locked="0"/>
    </xf>
    <xf numFmtId="192" fontId="29" fillId="11" borderId="28" xfId="8" applyNumberFormat="1" applyFont="1" applyFill="1" applyBorder="1" applyAlignment="1" applyProtection="1">
      <alignment horizontal="right" vertical="center"/>
      <protection locked="0"/>
    </xf>
    <xf numFmtId="0" fontId="29" fillId="11" borderId="28" xfId="8" applyFont="1" applyFill="1" applyBorder="1" applyAlignment="1" applyProtection="1">
      <alignment horizontal="center" vertical="center" shrinkToFit="1"/>
      <protection locked="0"/>
    </xf>
    <xf numFmtId="0" fontId="29" fillId="11" borderId="149" xfId="8" applyFont="1" applyFill="1" applyBorder="1" applyAlignment="1" applyProtection="1">
      <alignment vertical="center" shrinkToFit="1"/>
      <protection locked="0"/>
    </xf>
    <xf numFmtId="0" fontId="28" fillId="0" borderId="17" xfId="7" applyFont="1" applyBorder="1" applyAlignment="1">
      <alignment horizontal="center" vertical="center"/>
    </xf>
    <xf numFmtId="0" fontId="18" fillId="0" borderId="0" xfId="8" applyFont="1">
      <alignment vertical="center"/>
    </xf>
    <xf numFmtId="0" fontId="20" fillId="0" borderId="0" xfId="11" applyFont="1" applyAlignment="1">
      <alignment vertical="center" textRotation="255"/>
    </xf>
    <xf numFmtId="0" fontId="17" fillId="0" borderId="0" xfId="11" applyFont="1" applyAlignment="1">
      <alignment horizontal="center" vertical="center" wrapText="1"/>
    </xf>
    <xf numFmtId="0" fontId="20" fillId="0" borderId="0" xfId="11" applyFont="1" applyAlignment="1">
      <alignment horizontal="right" vertical="center"/>
    </xf>
    <xf numFmtId="0" fontId="20" fillId="0" borderId="0" xfId="11" applyFont="1" applyAlignment="1">
      <alignment horizontal="left" vertical="center"/>
    </xf>
    <xf numFmtId="0" fontId="22" fillId="0" borderId="0" xfId="11" applyFont="1" applyAlignment="1">
      <alignment vertical="center"/>
    </xf>
    <xf numFmtId="0" fontId="17" fillId="0" borderId="0" xfId="11" applyFont="1" applyAlignment="1">
      <alignment vertical="center"/>
    </xf>
    <xf numFmtId="0" fontId="17" fillId="0" borderId="0" xfId="11" applyFont="1" applyAlignment="1">
      <alignment horizontal="right" vertical="center"/>
    </xf>
    <xf numFmtId="0" fontId="20" fillId="0" borderId="0" xfId="11" applyFont="1" applyAlignment="1">
      <alignment vertical="center"/>
    </xf>
    <xf numFmtId="0" fontId="22" fillId="0" borderId="0" xfId="11" applyFont="1" applyAlignment="1">
      <alignment horizontal="right" vertical="center"/>
    </xf>
    <xf numFmtId="0" fontId="23" fillId="0" borderId="0" xfId="11" applyFont="1" applyAlignment="1">
      <alignment vertical="center"/>
    </xf>
    <xf numFmtId="0" fontId="22" fillId="0" borderId="0" xfId="11" applyFont="1" applyAlignment="1">
      <alignment horizontal="center" vertical="center"/>
    </xf>
    <xf numFmtId="0" fontId="23" fillId="0" borderId="0" xfId="11" applyFont="1" applyAlignment="1">
      <alignment horizontal="center" vertical="center"/>
    </xf>
    <xf numFmtId="0" fontId="17" fillId="0" borderId="0" xfId="11" applyFont="1" applyAlignment="1">
      <alignment vertical="center" wrapText="1"/>
    </xf>
    <xf numFmtId="0" fontId="21" fillId="0" borderId="0" xfId="11" applyFont="1" applyAlignment="1">
      <alignment horizontal="right" vertical="center"/>
    </xf>
    <xf numFmtId="0" fontId="20" fillId="2" borderId="0" xfId="11" applyFont="1" applyFill="1" applyAlignment="1">
      <alignment vertical="center" textRotation="255"/>
    </xf>
    <xf numFmtId="0" fontId="17" fillId="2" borderId="0" xfId="11" applyFont="1" applyFill="1" applyAlignment="1">
      <alignment vertical="center"/>
    </xf>
    <xf numFmtId="0" fontId="17" fillId="2" borderId="0" xfId="11" applyFont="1" applyFill="1" applyAlignment="1">
      <alignment horizontal="center" vertical="center"/>
    </xf>
    <xf numFmtId="0" fontId="17" fillId="2" borderId="0" xfId="11" applyFont="1" applyFill="1" applyAlignment="1">
      <alignment horizontal="right" vertical="center"/>
    </xf>
    <xf numFmtId="0" fontId="5" fillId="2" borderId="0" xfId="13" applyFont="1" applyFill="1" applyAlignment="1">
      <alignment horizontal="right" vertical="center"/>
    </xf>
    <xf numFmtId="0" fontId="5" fillId="0" borderId="0" xfId="8" applyFont="1" applyAlignment="1">
      <alignment horizontal="right" vertical="center"/>
    </xf>
    <xf numFmtId="0" fontId="18" fillId="0" borderId="0" xfId="8" applyFont="1" applyAlignment="1">
      <alignment horizontal="right" vertical="center"/>
    </xf>
    <xf numFmtId="0" fontId="13" fillId="0" borderId="0" xfId="8" applyFont="1" applyAlignment="1">
      <alignment vertical="top"/>
    </xf>
    <xf numFmtId="181" fontId="20" fillId="5" borderId="20" xfId="11" applyNumberFormat="1" applyFont="1" applyFill="1" applyBorder="1" applyAlignment="1">
      <alignment horizontal="right" vertical="center"/>
    </xf>
    <xf numFmtId="178" fontId="17" fillId="5" borderId="279" xfId="11" applyNumberFormat="1" applyFont="1" applyFill="1" applyBorder="1" applyAlignment="1">
      <alignment horizontal="center" vertical="center"/>
    </xf>
    <xf numFmtId="181" fontId="20" fillId="5" borderId="280" xfId="11" applyNumberFormat="1" applyFont="1" applyFill="1" applyBorder="1" applyAlignment="1">
      <alignment horizontal="left" vertical="center"/>
    </xf>
    <xf numFmtId="0" fontId="57" fillId="0" borderId="0" xfId="8" applyFont="1" applyAlignment="1">
      <alignment vertical="center" wrapText="1"/>
    </xf>
    <xf numFmtId="0" fontId="5" fillId="2" borderId="0" xfId="13" applyFont="1" applyFill="1" applyAlignment="1">
      <alignment vertical="center"/>
    </xf>
    <xf numFmtId="0" fontId="50" fillId="0" borderId="97" xfId="7" applyFont="1" applyBorder="1" applyAlignment="1" applyProtection="1">
      <alignment horizontal="center" vertical="center" wrapText="1"/>
      <protection locked="0"/>
    </xf>
    <xf numFmtId="189" fontId="28" fillId="0" borderId="0" xfId="4" applyNumberFormat="1" applyFont="1" applyFill="1" applyBorder="1" applyAlignment="1" applyProtection="1">
      <alignment vertical="center"/>
      <protection hidden="1"/>
    </xf>
    <xf numFmtId="38" fontId="28" fillId="0" borderId="84" xfId="5" applyFont="1" applyFill="1" applyBorder="1" applyAlignment="1">
      <alignment horizontal="center" vertical="center" shrinkToFit="1"/>
    </xf>
    <xf numFmtId="0" fontId="28" fillId="0" borderId="281" xfId="7" applyFont="1" applyBorder="1" applyAlignment="1">
      <alignment horizontal="center" vertical="center"/>
    </xf>
    <xf numFmtId="0" fontId="28" fillId="0" borderId="270" xfId="7" applyFont="1" applyBorder="1">
      <alignment vertical="center"/>
    </xf>
    <xf numFmtId="0" fontId="28" fillId="0" borderId="109" xfId="7" applyFont="1" applyBorder="1" applyAlignment="1">
      <alignment horizontal="center" vertical="center"/>
    </xf>
    <xf numFmtId="0" fontId="28" fillId="0" borderId="110" xfId="7" applyFont="1" applyBorder="1" applyAlignment="1">
      <alignment horizontal="center" vertical="center"/>
    </xf>
    <xf numFmtId="0" fontId="28" fillId="0" borderId="16" xfId="7" applyFont="1" applyBorder="1" applyAlignment="1">
      <alignment horizontal="center" vertical="center"/>
    </xf>
    <xf numFmtId="0" fontId="28" fillId="0" borderId="28" xfId="7" applyFont="1" applyBorder="1" applyAlignment="1">
      <alignment horizontal="center" vertical="center" wrapText="1"/>
    </xf>
    <xf numFmtId="0" fontId="28" fillId="0" borderId="116" xfId="7" applyFont="1" applyBorder="1" applyAlignment="1">
      <alignment horizontal="center" vertical="center"/>
    </xf>
    <xf numFmtId="0" fontId="28" fillId="0" borderId="219" xfId="7" applyFont="1" applyBorder="1" applyAlignment="1">
      <alignment horizontal="center" vertical="center"/>
    </xf>
    <xf numFmtId="0" fontId="28" fillId="0" borderId="51" xfId="7" applyFont="1" applyBorder="1" applyAlignment="1">
      <alignment horizontal="center" vertical="center"/>
    </xf>
    <xf numFmtId="0" fontId="28" fillId="0" borderId="282" xfId="7" applyFont="1" applyBorder="1" applyAlignment="1">
      <alignment horizontal="center" vertical="center"/>
    </xf>
    <xf numFmtId="0" fontId="28" fillId="0" borderId="51" xfId="7" applyFont="1" applyBorder="1" applyAlignment="1">
      <alignment horizontal="right" vertical="center"/>
    </xf>
    <xf numFmtId="0" fontId="28" fillId="0" borderId="51" xfId="7" applyFont="1" applyBorder="1">
      <alignment vertical="center"/>
    </xf>
    <xf numFmtId="188" fontId="28" fillId="0" borderId="0" xfId="7" applyNumberFormat="1" applyFont="1" applyBorder="1" applyProtection="1">
      <alignment vertical="center"/>
      <protection hidden="1"/>
    </xf>
    <xf numFmtId="0" fontId="45" fillId="0" borderId="71" xfId="7" applyFont="1" applyBorder="1" applyAlignment="1" applyProtection="1">
      <alignment horizontal="center" vertical="center" wrapText="1"/>
      <protection locked="0"/>
    </xf>
    <xf numFmtId="0" fontId="45" fillId="0" borderId="140" xfId="7" applyFont="1" applyBorder="1" applyAlignment="1" applyProtection="1">
      <alignment horizontal="center" vertical="center" wrapText="1"/>
      <protection locked="0"/>
    </xf>
    <xf numFmtId="0" fontId="3" fillId="0" borderId="34" xfId="7" applyBorder="1" applyAlignment="1" applyProtection="1">
      <alignment horizontal="center" vertical="center"/>
      <protection locked="0"/>
    </xf>
    <xf numFmtId="0" fontId="28" fillId="7" borderId="1" xfId="0" applyFont="1" applyFill="1" applyBorder="1" applyAlignment="1" applyProtection="1">
      <alignment horizontal="center" vertical="center"/>
      <protection hidden="1"/>
    </xf>
    <xf numFmtId="194" fontId="4" fillId="0" borderId="30" xfId="1" applyNumberFormat="1" applyFont="1" applyBorder="1" applyAlignment="1">
      <alignment horizontal="left" vertical="center" wrapText="1"/>
    </xf>
    <xf numFmtId="0" fontId="57" fillId="0" borderId="0" xfId="8" applyFont="1" applyAlignment="1">
      <alignment horizontal="right" vertical="center" wrapText="1"/>
    </xf>
    <xf numFmtId="0" fontId="60" fillId="0" borderId="0" xfId="8" applyFont="1" applyAlignment="1">
      <alignment horizontal="left" vertical="center"/>
    </xf>
    <xf numFmtId="0" fontId="66" fillId="0" borderId="0" xfId="8" applyFont="1">
      <alignment vertical="center"/>
    </xf>
    <xf numFmtId="0" fontId="77" fillId="0" borderId="0" xfId="8" applyFont="1" applyAlignment="1">
      <alignment horizontal="center" vertical="center" wrapText="1"/>
    </xf>
    <xf numFmtId="0" fontId="60" fillId="0" borderId="0" xfId="8" applyFont="1" applyAlignment="1">
      <alignment horizontal="right" vertical="center" wrapText="1"/>
    </xf>
    <xf numFmtId="0" fontId="78" fillId="0" borderId="140" xfId="8" applyFont="1" applyBorder="1" applyAlignment="1">
      <alignment horizontal="center" vertical="center" wrapText="1"/>
    </xf>
    <xf numFmtId="0" fontId="65" fillId="0" borderId="0" xfId="8" applyFont="1" applyAlignment="1">
      <alignment horizontal="left" vertical="center"/>
    </xf>
    <xf numFmtId="0" fontId="65" fillId="0" borderId="0" xfId="8" applyFont="1" applyAlignment="1">
      <alignment horizontal="left" vertical="center" indent="2"/>
    </xf>
    <xf numFmtId="0" fontId="54" fillId="0" borderId="0" xfId="8" applyFont="1">
      <alignment vertical="center"/>
    </xf>
    <xf numFmtId="0" fontId="56" fillId="13" borderId="1" xfId="0" applyFont="1" applyFill="1" applyBorder="1" applyAlignment="1">
      <alignment horizontal="center" vertical="center" wrapText="1"/>
    </xf>
    <xf numFmtId="0" fontId="56" fillId="13" borderId="1" xfId="0" applyFont="1" applyFill="1" applyBorder="1" applyAlignment="1">
      <alignment vertical="center" shrinkToFit="1"/>
    </xf>
    <xf numFmtId="0" fontId="56" fillId="13" borderId="17" xfId="0" applyFont="1" applyFill="1" applyBorder="1">
      <alignment vertical="center"/>
    </xf>
    <xf numFmtId="0" fontId="56" fillId="13" borderId="34" xfId="0" applyFont="1" applyFill="1" applyBorder="1">
      <alignment vertical="center"/>
    </xf>
    <xf numFmtId="0" fontId="56" fillId="13" borderId="16" xfId="0" applyFont="1" applyFill="1" applyBorder="1">
      <alignment vertical="center"/>
    </xf>
    <xf numFmtId="0" fontId="29" fillId="0" borderId="120" xfId="7" applyFont="1" applyBorder="1" applyAlignment="1" applyProtection="1">
      <alignment horizontal="center" vertical="center" wrapText="1"/>
      <protection locked="0"/>
    </xf>
    <xf numFmtId="0" fontId="38" fillId="0" borderId="0" xfId="7" applyFont="1" applyBorder="1">
      <alignment vertical="center"/>
    </xf>
    <xf numFmtId="0" fontId="38" fillId="0" borderId="0" xfId="7" applyFont="1" applyBorder="1" applyAlignment="1">
      <alignment vertical="top"/>
    </xf>
    <xf numFmtId="0" fontId="28" fillId="0" borderId="0" xfId="7" applyFont="1" applyBorder="1" applyAlignment="1">
      <alignment vertical="top"/>
    </xf>
    <xf numFmtId="0" fontId="32" fillId="0" borderId="7" xfId="7" applyFont="1" applyBorder="1">
      <alignment vertical="center"/>
    </xf>
    <xf numFmtId="0" fontId="27" fillId="0" borderId="17" xfId="7" applyFont="1" applyBorder="1">
      <alignment vertical="center"/>
    </xf>
    <xf numFmtId="0" fontId="27" fillId="0" borderId="18" xfId="7" applyFont="1" applyBorder="1">
      <alignment vertical="center"/>
    </xf>
    <xf numFmtId="0" fontId="27" fillId="0" borderId="18" xfId="7" applyFont="1" applyBorder="1" applyAlignment="1">
      <alignment horizontal="left" vertical="center"/>
    </xf>
    <xf numFmtId="0" fontId="36" fillId="0" borderId="19" xfId="7" applyFont="1" applyBorder="1" applyAlignment="1">
      <alignment horizontal="right" vertical="center"/>
    </xf>
    <xf numFmtId="0" fontId="29" fillId="0" borderId="7" xfId="7" applyFont="1" applyBorder="1" applyAlignment="1">
      <alignment horizontal="center" vertical="center"/>
    </xf>
    <xf numFmtId="0" fontId="29" fillId="0" borderId="6" xfId="7" applyFont="1" applyBorder="1" applyAlignment="1">
      <alignment horizontal="left" vertical="center"/>
    </xf>
    <xf numFmtId="0" fontId="27" fillId="0" borderId="6" xfId="7" applyFont="1" applyBorder="1">
      <alignment vertical="center"/>
    </xf>
    <xf numFmtId="0" fontId="28" fillId="0" borderId="34" xfId="7" applyFont="1" applyBorder="1" applyAlignment="1">
      <alignment horizontal="center" vertical="center"/>
    </xf>
    <xf numFmtId="0" fontId="27" fillId="0" borderId="15" xfId="7" applyFont="1" applyBorder="1">
      <alignment vertical="center"/>
    </xf>
    <xf numFmtId="0" fontId="3" fillId="0" borderId="34" xfId="7" applyBorder="1" applyAlignment="1">
      <alignment vertical="top"/>
    </xf>
    <xf numFmtId="0" fontId="32" fillId="0" borderId="34" xfId="7" applyFont="1" applyBorder="1" applyAlignment="1">
      <alignment vertical="top"/>
    </xf>
    <xf numFmtId="0" fontId="32" fillId="0" borderId="34" xfId="7" applyFont="1" applyBorder="1">
      <alignment vertical="center"/>
    </xf>
    <xf numFmtId="38" fontId="32" fillId="0" borderId="34" xfId="4" applyFont="1" applyFill="1" applyBorder="1" applyAlignment="1">
      <alignment horizontal="right" vertical="center"/>
    </xf>
    <xf numFmtId="38" fontId="32" fillId="0" borderId="16" xfId="4" applyFont="1" applyFill="1" applyBorder="1" applyAlignment="1">
      <alignment horizontal="right" vertical="center"/>
    </xf>
    <xf numFmtId="0" fontId="86" fillId="0" borderId="51" xfId="8" applyFont="1" applyBorder="1" applyAlignment="1" applyProtection="1">
      <alignment horizontal="center" vertical="center"/>
      <protection locked="0"/>
    </xf>
    <xf numFmtId="0" fontId="85" fillId="0" borderId="51" xfId="8" applyFont="1" applyBorder="1" applyAlignment="1" applyProtection="1">
      <alignment horizontal="left" vertical="center"/>
      <protection locked="0"/>
    </xf>
    <xf numFmtId="0" fontId="85" fillId="0" borderId="51" xfId="8" applyFont="1" applyBorder="1" applyProtection="1">
      <alignment vertical="center"/>
      <protection locked="0"/>
    </xf>
    <xf numFmtId="0" fontId="64" fillId="7" borderId="39" xfId="8" applyFont="1" applyFill="1" applyBorder="1" applyAlignment="1">
      <alignment horizontal="center" vertical="center"/>
    </xf>
    <xf numFmtId="0" fontId="66" fillId="0" borderId="0" xfId="8" applyFont="1" applyAlignment="1">
      <alignment horizontal="left" vertical="center" indent="1" shrinkToFit="1"/>
    </xf>
    <xf numFmtId="0" fontId="64" fillId="0" borderId="0" xfId="8" applyFont="1" applyAlignment="1">
      <alignment horizontal="center" vertical="center"/>
    </xf>
    <xf numFmtId="0" fontId="15" fillId="0" borderId="0" xfId="8" applyFont="1">
      <alignment vertical="center"/>
    </xf>
    <xf numFmtId="0" fontId="3" fillId="0" borderId="0" xfId="8" applyFont="1" applyAlignment="1" applyProtection="1">
      <alignment horizontal="center" vertical="center"/>
      <protection locked="0"/>
    </xf>
    <xf numFmtId="0" fontId="29" fillId="0" borderId="119" xfId="8" applyFont="1" applyBorder="1" applyAlignment="1" applyProtection="1">
      <alignment horizontal="center" vertical="center"/>
      <protection locked="0"/>
    </xf>
    <xf numFmtId="0" fontId="29" fillId="0" borderId="71" xfId="8" applyFont="1" applyBorder="1" applyAlignment="1" applyProtection="1">
      <alignment horizontal="center" vertical="center"/>
      <protection locked="0"/>
    </xf>
    <xf numFmtId="0" fontId="29" fillId="0" borderId="89" xfId="8" applyFont="1" applyBorder="1" applyAlignment="1" applyProtection="1">
      <alignment horizontal="center" vertical="center"/>
      <protection locked="0"/>
    </xf>
    <xf numFmtId="0" fontId="29" fillId="0" borderId="29" xfId="8" applyFont="1" applyBorder="1" applyAlignment="1" applyProtection="1">
      <alignment horizontal="center" vertical="center"/>
      <protection locked="0"/>
    </xf>
    <xf numFmtId="0" fontId="29" fillId="11" borderId="29" xfId="8" applyFont="1" applyFill="1" applyBorder="1" applyAlignment="1" applyProtection="1">
      <alignment horizontal="center" vertical="center"/>
      <protection locked="0"/>
    </xf>
    <xf numFmtId="0" fontId="29" fillId="0" borderId="270" xfId="8" applyFont="1" applyBorder="1" applyAlignment="1" applyProtection="1">
      <alignment horizontal="center" vertical="center"/>
      <protection locked="0"/>
    </xf>
    <xf numFmtId="0" fontId="29" fillId="0" borderId="120" xfId="8" applyFont="1" applyBorder="1" applyAlignment="1" applyProtection="1">
      <alignment horizontal="center" vertical="center"/>
      <protection locked="0"/>
    </xf>
    <xf numFmtId="0" fontId="29" fillId="0" borderId="140" xfId="8" applyFont="1" applyBorder="1" applyAlignment="1" applyProtection="1">
      <alignment horizontal="center" vertical="center"/>
      <protection locked="0"/>
    </xf>
    <xf numFmtId="0" fontId="85" fillId="0" borderId="0" xfId="8" applyFont="1" applyAlignment="1" applyProtection="1">
      <alignment horizontal="left" vertical="center"/>
      <protection locked="0"/>
    </xf>
    <xf numFmtId="0" fontId="73" fillId="0" borderId="0" xfId="8" applyFont="1" applyAlignment="1" applyProtection="1">
      <alignment horizontal="center" vertical="center"/>
      <protection locked="0"/>
    </xf>
    <xf numFmtId="190" fontId="3" fillId="0" borderId="87" xfId="8" applyNumberFormat="1" applyFont="1" applyBorder="1" applyProtection="1">
      <alignment vertical="center"/>
      <protection locked="0"/>
    </xf>
    <xf numFmtId="0" fontId="3" fillId="0" borderId="0" xfId="8" applyFont="1" applyAlignment="1" applyProtection="1">
      <alignment horizontal="right" vertical="center"/>
      <protection locked="0"/>
    </xf>
    <xf numFmtId="9" fontId="3" fillId="7" borderId="0" xfId="8" applyNumberFormat="1" applyFont="1" applyFill="1" applyAlignment="1" applyProtection="1">
      <alignment horizontal="right" vertical="center"/>
      <protection hidden="1"/>
    </xf>
    <xf numFmtId="0" fontId="29" fillId="0" borderId="15" xfId="8" applyFont="1" applyBorder="1" applyAlignment="1" applyProtection="1">
      <alignment vertical="top"/>
      <protection locked="0"/>
    </xf>
    <xf numFmtId="0" fontId="29" fillId="0" borderId="6" xfId="8" applyFont="1" applyBorder="1" applyAlignment="1" applyProtection="1">
      <alignment horizontal="left" vertical="top"/>
      <protection locked="0"/>
    </xf>
    <xf numFmtId="0" fontId="29" fillId="0" borderId="15" xfId="8" applyFont="1" applyBorder="1" applyAlignment="1" applyProtection="1">
      <alignment horizontal="left" vertical="top"/>
      <protection locked="0"/>
    </xf>
    <xf numFmtId="0" fontId="29" fillId="0" borderId="15" xfId="8" applyFont="1" applyBorder="1" applyAlignment="1" applyProtection="1">
      <alignment horizontal="left" vertical="top" wrapText="1" shrinkToFit="1"/>
      <protection locked="0"/>
    </xf>
    <xf numFmtId="0" fontId="29" fillId="0" borderId="17" xfId="8" applyFont="1" applyBorder="1" applyProtection="1">
      <alignment vertical="center"/>
      <protection locked="0"/>
    </xf>
    <xf numFmtId="0" fontId="29" fillId="0" borderId="83" xfId="8" applyFont="1" applyBorder="1" applyProtection="1">
      <alignment vertical="center"/>
      <protection locked="0"/>
    </xf>
    <xf numFmtId="0" fontId="3" fillId="0" borderId="0" xfId="8" applyFont="1" applyAlignment="1" applyProtection="1">
      <alignment vertical="center" wrapText="1"/>
      <protection locked="0"/>
    </xf>
    <xf numFmtId="0" fontId="49" fillId="0" borderId="0" xfId="8" applyFont="1" applyAlignment="1" applyProtection="1">
      <alignment horizontal="left" vertical="center"/>
      <protection locked="0"/>
    </xf>
    <xf numFmtId="190" fontId="29" fillId="11" borderId="172" xfId="8" applyNumberFormat="1" applyFont="1" applyFill="1" applyBorder="1" applyProtection="1">
      <alignment vertical="center"/>
      <protection locked="0"/>
    </xf>
    <xf numFmtId="190" fontId="29" fillId="11" borderId="124" xfId="8" applyNumberFormat="1" applyFont="1" applyFill="1" applyBorder="1" applyProtection="1">
      <alignment vertical="center"/>
      <protection locked="0"/>
    </xf>
    <xf numFmtId="0" fontId="29" fillId="7" borderId="83" xfId="8" applyFont="1" applyFill="1" applyBorder="1" applyProtection="1">
      <alignment vertical="center"/>
      <protection locked="0"/>
    </xf>
    <xf numFmtId="181" fontId="29" fillId="11" borderId="124" xfId="8" applyNumberFormat="1" applyFont="1" applyFill="1" applyBorder="1" applyProtection="1">
      <alignment vertical="center"/>
      <protection locked="0"/>
    </xf>
    <xf numFmtId="0" fontId="29" fillId="0" borderId="241" xfId="8" applyFont="1" applyBorder="1" applyProtection="1">
      <alignment vertical="center"/>
      <protection locked="0"/>
    </xf>
    <xf numFmtId="0" fontId="29" fillId="0" borderId="106" xfId="8" applyFont="1" applyBorder="1" applyProtection="1">
      <alignment vertical="center"/>
      <protection locked="0"/>
    </xf>
    <xf numFmtId="0" fontId="3" fillId="0" borderId="0" xfId="8" applyFont="1" applyAlignment="1" applyProtection="1">
      <alignment horizontal="center" vertical="center" shrinkToFit="1"/>
      <protection locked="0"/>
    </xf>
    <xf numFmtId="0" fontId="3" fillId="0" borderId="0" xfId="8" applyFont="1" applyAlignment="1" applyProtection="1">
      <alignment horizontal="right" vertical="center" shrinkToFit="1"/>
      <protection locked="0"/>
    </xf>
    <xf numFmtId="0" fontId="87" fillId="0" borderId="0" xfId="8" applyFont="1" applyAlignment="1" applyProtection="1">
      <alignment vertical="center" shrinkToFit="1"/>
      <protection locked="0"/>
    </xf>
    <xf numFmtId="0" fontId="29" fillId="11" borderId="39" xfId="8" applyFont="1" applyFill="1" applyBorder="1" applyProtection="1">
      <alignment vertical="center"/>
      <protection locked="0"/>
    </xf>
    <xf numFmtId="0" fontId="29" fillId="11" borderId="1" xfId="8" applyFont="1" applyFill="1" applyBorder="1" applyProtection="1">
      <alignment vertical="center"/>
      <protection locked="0"/>
    </xf>
    <xf numFmtId="0" fontId="29" fillId="11" borderId="28" xfId="8" applyFont="1" applyFill="1" applyBorder="1" applyProtection="1">
      <alignment vertical="center"/>
      <protection locked="0"/>
    </xf>
    <xf numFmtId="0" fontId="29" fillId="11" borderId="89" xfId="8" applyFont="1" applyFill="1" applyBorder="1" applyProtection="1">
      <alignment vertical="center"/>
      <protection locked="0"/>
    </xf>
    <xf numFmtId="0" fontId="29" fillId="11" borderId="38" xfId="8" applyFont="1" applyFill="1" applyBorder="1" applyProtection="1">
      <alignment vertical="center"/>
      <protection locked="0"/>
    </xf>
    <xf numFmtId="0" fontId="29" fillId="11" borderId="90" xfId="8" applyFont="1" applyFill="1" applyBorder="1" applyProtection="1">
      <alignment vertical="center"/>
      <protection locked="0"/>
    </xf>
    <xf numFmtId="0" fontId="29" fillId="0" borderId="0" xfId="8" applyFont="1" applyAlignment="1" applyProtection="1">
      <alignment horizontal="right" vertical="center"/>
      <protection locked="0"/>
    </xf>
    <xf numFmtId="183" fontId="29" fillId="0" borderId="0" xfId="8" applyNumberFormat="1" applyFont="1" applyAlignment="1" applyProtection="1">
      <alignment horizontal="right" vertical="center"/>
      <protection locked="0"/>
    </xf>
    <xf numFmtId="0" fontId="29" fillId="0" borderId="88" xfId="8" applyFont="1" applyBorder="1" applyProtection="1">
      <alignment vertical="center"/>
      <protection locked="0"/>
    </xf>
    <xf numFmtId="0" fontId="29" fillId="11" borderId="15" xfId="8" applyFont="1" applyFill="1" applyBorder="1" applyAlignment="1" applyProtection="1">
      <alignment horizontal="right" vertical="center" shrinkToFit="1"/>
      <protection locked="0"/>
    </xf>
    <xf numFmtId="0" fontId="29" fillId="11" borderId="29" xfId="8" applyFont="1" applyFill="1" applyBorder="1" applyAlignment="1" applyProtection="1">
      <alignment horizontal="right" vertical="center" shrinkToFit="1"/>
      <protection locked="0"/>
    </xf>
    <xf numFmtId="0" fontId="29" fillId="11" borderId="17" xfId="8" applyFont="1" applyFill="1" applyBorder="1" applyAlignment="1" applyProtection="1">
      <alignment horizontal="right" vertical="center" shrinkToFit="1"/>
      <protection locked="0"/>
    </xf>
    <xf numFmtId="4" fontId="29" fillId="3" borderId="222" xfId="8" applyNumberFormat="1" applyFont="1" applyFill="1" applyBorder="1" applyAlignment="1" applyProtection="1">
      <alignment horizontal="right" vertical="center"/>
      <protection locked="0"/>
    </xf>
    <xf numFmtId="4" fontId="29" fillId="3" borderId="39" xfId="8" applyNumberFormat="1" applyFont="1" applyFill="1" applyBorder="1" applyAlignment="1" applyProtection="1">
      <alignment horizontal="right" vertical="center"/>
      <protection locked="0"/>
    </xf>
    <xf numFmtId="4" fontId="29" fillId="3" borderId="171" xfId="8" applyNumberFormat="1" applyFont="1" applyFill="1" applyBorder="1" applyAlignment="1" applyProtection="1">
      <alignment horizontal="right" vertical="center"/>
      <protection locked="0"/>
    </xf>
    <xf numFmtId="0" fontId="29" fillId="3" borderId="72" xfId="8" applyFont="1" applyFill="1" applyBorder="1" applyAlignment="1" applyProtection="1">
      <alignment horizontal="right" vertical="center"/>
      <protection locked="0"/>
    </xf>
    <xf numFmtId="0" fontId="29" fillId="3" borderId="34" xfId="8" applyFont="1" applyFill="1" applyBorder="1" applyAlignment="1" applyProtection="1">
      <alignment horizontal="right" vertical="center"/>
      <protection locked="0"/>
    </xf>
    <xf numFmtId="4" fontId="29" fillId="3" borderId="77" xfId="8" applyNumberFormat="1" applyFont="1" applyFill="1" applyBorder="1" applyAlignment="1" applyProtection="1">
      <alignment horizontal="right" vertical="center"/>
      <protection locked="0"/>
    </xf>
    <xf numFmtId="4" fontId="29" fillId="3" borderId="1" xfId="8" applyNumberFormat="1" applyFont="1" applyFill="1" applyBorder="1" applyAlignment="1" applyProtection="1">
      <alignment horizontal="right" vertical="center"/>
      <protection locked="0"/>
    </xf>
    <xf numFmtId="4" fontId="29" fillId="3" borderId="99" xfId="8" applyNumberFormat="1" applyFont="1" applyFill="1" applyBorder="1" applyAlignment="1" applyProtection="1">
      <alignment horizontal="right" vertical="center"/>
      <protection locked="0"/>
    </xf>
    <xf numFmtId="0" fontId="29" fillId="3" borderId="77" xfId="8" applyFont="1" applyFill="1" applyBorder="1" applyAlignment="1" applyProtection="1">
      <alignment horizontal="right" vertical="center"/>
      <protection locked="0"/>
    </xf>
    <xf numFmtId="0" fontId="29" fillId="3" borderId="38" xfId="8" applyFont="1" applyFill="1" applyBorder="1" applyAlignment="1" applyProtection="1">
      <alignment horizontal="right" vertical="center"/>
      <protection locked="0"/>
    </xf>
    <xf numFmtId="4" fontId="29" fillId="3" borderId="268" xfId="8" applyNumberFormat="1" applyFont="1" applyFill="1" applyBorder="1" applyAlignment="1" applyProtection="1">
      <alignment horizontal="right" vertical="center"/>
      <protection locked="0"/>
    </xf>
    <xf numFmtId="4" fontId="29" fillId="3" borderId="244" xfId="8" applyNumberFormat="1" applyFont="1" applyFill="1" applyBorder="1" applyAlignment="1" applyProtection="1">
      <alignment horizontal="right" vertical="center"/>
      <protection locked="0"/>
    </xf>
    <xf numFmtId="4" fontId="29" fillId="3" borderId="269" xfId="8" applyNumberFormat="1" applyFont="1" applyFill="1" applyBorder="1" applyAlignment="1" applyProtection="1">
      <alignment horizontal="right" vertical="center"/>
      <protection locked="0"/>
    </xf>
    <xf numFmtId="0" fontId="29" fillId="3" borderId="268" xfId="8" applyFont="1" applyFill="1" applyBorder="1" applyAlignment="1" applyProtection="1">
      <alignment horizontal="right" vertical="center"/>
      <protection locked="0"/>
    </xf>
    <xf numFmtId="0" fontId="29" fillId="3" borderId="246" xfId="8" applyFont="1" applyFill="1" applyBorder="1" applyAlignment="1" applyProtection="1">
      <alignment horizontal="right" vertical="center"/>
      <protection locked="0"/>
    </xf>
    <xf numFmtId="0" fontId="29" fillId="3" borderId="222" xfId="8" applyFont="1" applyFill="1" applyBorder="1" applyAlignment="1" applyProtection="1">
      <alignment horizontal="right" vertical="center"/>
      <protection locked="0"/>
    </xf>
    <xf numFmtId="192" fontId="29" fillId="3" borderId="1" xfId="8" applyNumberFormat="1" applyFont="1" applyFill="1" applyBorder="1" applyAlignment="1" applyProtection="1">
      <alignment horizontal="right" vertical="center"/>
      <protection locked="0"/>
    </xf>
    <xf numFmtId="192" fontId="29" fillId="3" borderId="39" xfId="8" applyNumberFormat="1" applyFont="1" applyFill="1" applyBorder="1" applyAlignment="1" applyProtection="1">
      <alignment horizontal="right" vertical="center"/>
      <protection locked="0"/>
    </xf>
    <xf numFmtId="38" fontId="29" fillId="0" borderId="0" xfId="5" applyFont="1" applyBorder="1" applyAlignment="1" applyProtection="1">
      <alignment vertical="center"/>
      <protection locked="0"/>
    </xf>
    <xf numFmtId="0" fontId="29" fillId="0" borderId="0" xfId="8" applyFont="1" applyAlignment="1" applyProtection="1">
      <alignment vertical="center" wrapText="1"/>
      <protection locked="0"/>
    </xf>
    <xf numFmtId="10" fontId="29" fillId="0" borderId="0" xfId="8" applyNumberFormat="1" applyFont="1" applyProtection="1">
      <alignment vertical="center"/>
      <protection hidden="1"/>
    </xf>
    <xf numFmtId="4" fontId="29" fillId="11" borderId="89" xfId="8" applyNumberFormat="1" applyFont="1" applyFill="1" applyBorder="1" applyProtection="1">
      <alignment vertical="center"/>
      <protection locked="0"/>
    </xf>
    <xf numFmtId="4" fontId="29" fillId="11" borderId="30" xfId="8" applyNumberFormat="1" applyFont="1" applyFill="1" applyBorder="1" applyProtection="1">
      <alignment vertical="center"/>
      <protection locked="0"/>
    </xf>
    <xf numFmtId="4" fontId="29" fillId="11" borderId="29" xfId="8" applyNumberFormat="1" applyFont="1" applyFill="1" applyBorder="1" applyProtection="1">
      <alignment vertical="center"/>
      <protection locked="0"/>
    </xf>
    <xf numFmtId="4" fontId="29" fillId="11" borderId="90" xfId="8" applyNumberFormat="1" applyFont="1" applyFill="1" applyBorder="1" applyProtection="1">
      <alignment vertical="center"/>
      <protection locked="0"/>
    </xf>
    <xf numFmtId="4" fontId="29" fillId="11" borderId="89" xfId="5" applyNumberFormat="1" applyFont="1" applyFill="1" applyBorder="1" applyAlignment="1" applyProtection="1">
      <alignment vertical="center"/>
      <protection locked="0"/>
    </xf>
    <xf numFmtId="4" fontId="29" fillId="11" borderId="30" xfId="5" applyNumberFormat="1" applyFont="1" applyFill="1" applyBorder="1" applyAlignment="1" applyProtection="1">
      <alignment vertical="center"/>
      <protection locked="0"/>
    </xf>
    <xf numFmtId="4" fontId="29" fillId="11" borderId="29" xfId="5" applyNumberFormat="1" applyFont="1" applyFill="1" applyBorder="1" applyAlignment="1" applyProtection="1">
      <alignment vertical="center"/>
      <protection locked="0"/>
    </xf>
    <xf numFmtId="4" fontId="29" fillId="11" borderId="90" xfId="5" applyNumberFormat="1" applyFont="1" applyFill="1" applyBorder="1" applyAlignment="1" applyProtection="1">
      <alignment vertical="center"/>
      <protection locked="0"/>
    </xf>
    <xf numFmtId="0" fontId="3" fillId="0" borderId="0" xfId="8" applyFont="1" applyProtection="1">
      <alignment vertical="center"/>
      <protection locked="0" hidden="1"/>
    </xf>
    <xf numFmtId="0" fontId="60" fillId="0" borderId="1" xfId="8" applyFont="1" applyBorder="1">
      <alignment vertical="center"/>
    </xf>
    <xf numFmtId="0" fontId="60" fillId="0" borderId="6" xfId="8" applyFont="1" applyBorder="1">
      <alignment vertical="center"/>
    </xf>
    <xf numFmtId="0" fontId="5" fillId="0" borderId="345" xfId="12" applyFont="1" applyBorder="1" applyAlignment="1">
      <alignment horizontal="center" vertical="center" shrinkToFit="1"/>
    </xf>
    <xf numFmtId="0" fontId="5" fillId="0" borderId="0" xfId="12" applyFont="1" applyAlignment="1">
      <alignment vertical="center" wrapText="1"/>
    </xf>
    <xf numFmtId="2" fontId="29" fillId="7" borderId="16" xfId="8" applyNumberFormat="1" applyFont="1" applyFill="1" applyBorder="1" applyAlignment="1" applyProtection="1">
      <alignment vertical="top"/>
      <protection hidden="1"/>
    </xf>
    <xf numFmtId="2" fontId="29" fillId="7" borderId="16" xfId="5" applyNumberFormat="1" applyFont="1" applyFill="1" applyBorder="1" applyAlignment="1" applyProtection="1">
      <alignment vertical="top"/>
      <protection hidden="1"/>
    </xf>
    <xf numFmtId="0" fontId="29" fillId="0" borderId="96" xfId="8" applyFont="1" applyBorder="1" applyAlignment="1" applyProtection="1">
      <alignment horizontal="center" vertical="center"/>
      <protection locked="0"/>
    </xf>
    <xf numFmtId="0" fontId="29" fillId="0" borderId="148" xfId="8" applyFont="1" applyBorder="1" applyAlignment="1" applyProtection="1">
      <alignment horizontal="center" vertical="center"/>
      <protection locked="0"/>
    </xf>
    <xf numFmtId="0" fontId="29" fillId="0" borderId="51" xfId="8" applyFont="1" applyBorder="1" applyAlignment="1" applyProtection="1">
      <alignment horizontal="center" vertical="center"/>
      <protection locked="0"/>
    </xf>
    <xf numFmtId="10" fontId="29" fillId="7" borderId="71" xfId="8" applyNumberFormat="1" applyFont="1" applyFill="1" applyBorder="1" applyProtection="1">
      <alignment vertical="center"/>
      <protection hidden="1"/>
    </xf>
    <xf numFmtId="0" fontId="29" fillId="0" borderId="150" xfId="8" applyFont="1" applyBorder="1" applyAlignment="1" applyProtection="1">
      <alignment horizontal="center" vertical="center"/>
      <protection locked="0"/>
    </xf>
    <xf numFmtId="0" fontId="29" fillId="0" borderId="151" xfId="8" applyFont="1" applyBorder="1" applyAlignment="1" applyProtection="1">
      <alignment horizontal="center" vertical="center"/>
      <protection locked="0"/>
    </xf>
    <xf numFmtId="40" fontId="29" fillId="11" borderId="96" xfId="5" applyNumberFormat="1" applyFont="1" applyFill="1" applyBorder="1" applyAlignment="1" applyProtection="1">
      <alignment horizontal="right" vertical="center"/>
      <protection locked="0"/>
    </xf>
    <xf numFmtId="40" fontId="29" fillId="11" borderId="85" xfId="5" applyNumberFormat="1" applyFont="1" applyFill="1" applyBorder="1" applyAlignment="1" applyProtection="1">
      <alignment horizontal="right" vertical="center"/>
      <protection locked="0"/>
    </xf>
    <xf numFmtId="40" fontId="29" fillId="11" borderId="89" xfId="5" applyNumberFormat="1" applyFont="1" applyFill="1" applyBorder="1" applyAlignment="1" applyProtection="1">
      <alignment horizontal="right" vertical="center"/>
      <protection locked="0"/>
    </xf>
    <xf numFmtId="40" fontId="29" fillId="11" borderId="172" xfId="5" applyNumberFormat="1" applyFont="1" applyFill="1" applyBorder="1" applyAlignment="1" applyProtection="1">
      <alignment horizontal="right" vertical="center"/>
      <protection locked="0"/>
    </xf>
    <xf numFmtId="0" fontId="29" fillId="11" borderId="171" xfId="5" applyNumberFormat="1" applyFont="1" applyFill="1" applyBorder="1" applyAlignment="1" applyProtection="1">
      <alignment horizontal="right" vertical="center"/>
      <protection locked="0"/>
    </xf>
    <xf numFmtId="0" fontId="29" fillId="11" borderId="99" xfId="5" applyNumberFormat="1" applyFont="1" applyFill="1" applyBorder="1" applyAlignment="1" applyProtection="1">
      <alignment horizontal="right" vertical="center"/>
      <protection locked="0"/>
    </xf>
    <xf numFmtId="0" fontId="29" fillId="11" borderId="116" xfId="5" applyNumberFormat="1" applyFont="1" applyFill="1" applyBorder="1" applyAlignment="1" applyProtection="1">
      <alignment horizontal="right" vertical="center"/>
      <protection locked="0"/>
    </xf>
    <xf numFmtId="0" fontId="29" fillId="11" borderId="126" xfId="5" applyNumberFormat="1" applyFont="1" applyFill="1" applyBorder="1" applyAlignment="1" applyProtection="1">
      <alignment horizontal="right" vertical="center"/>
      <protection locked="0"/>
    </xf>
    <xf numFmtId="40" fontId="29" fillId="0" borderId="140" xfId="5" applyNumberFormat="1" applyFont="1" applyFill="1" applyBorder="1" applyAlignment="1" applyProtection="1">
      <alignment horizontal="center" vertical="center"/>
      <protection locked="0"/>
    </xf>
    <xf numFmtId="0" fontId="93" fillId="0" borderId="0" xfId="0" applyFont="1">
      <alignment vertical="center"/>
    </xf>
    <xf numFmtId="0" fontId="94" fillId="0" borderId="0" xfId="0" applyFont="1">
      <alignment vertical="center"/>
    </xf>
    <xf numFmtId="0" fontId="0" fillId="0" borderId="0" xfId="0" applyAlignment="1">
      <alignment horizontal="left" vertical="center"/>
    </xf>
    <xf numFmtId="0" fontId="62" fillId="0" borderId="18" xfId="8" applyFont="1" applyBorder="1">
      <alignment vertical="center"/>
    </xf>
    <xf numFmtId="0" fontId="62" fillId="0" borderId="0" xfId="8" applyFont="1" applyAlignment="1">
      <alignment vertical="center" shrinkToFit="1"/>
    </xf>
    <xf numFmtId="0" fontId="62" fillId="0" borderId="0" xfId="8" applyFont="1" applyAlignment="1">
      <alignment horizontal="center" vertical="center"/>
    </xf>
    <xf numFmtId="0" fontId="62" fillId="0" borderId="0" xfId="8" applyFont="1" applyAlignment="1">
      <alignment horizontal="left" vertical="center"/>
    </xf>
    <xf numFmtId="0" fontId="62" fillId="0" borderId="18" xfId="8" applyFont="1" applyBorder="1" applyAlignment="1">
      <alignment horizontal="left" vertical="center"/>
    </xf>
    <xf numFmtId="0" fontId="4" fillId="0" borderId="18" xfId="8" applyFont="1" applyBorder="1" applyAlignment="1">
      <alignment horizontal="center" vertical="center" wrapText="1"/>
    </xf>
    <xf numFmtId="0" fontId="13" fillId="0" borderId="0" xfId="8" applyFont="1" applyAlignment="1">
      <alignment horizontal="left" vertical="top" wrapText="1"/>
    </xf>
    <xf numFmtId="0" fontId="61" fillId="0" borderId="0" xfId="8" applyFont="1" applyAlignment="1">
      <alignment horizontal="right" vertical="center"/>
    </xf>
    <xf numFmtId="0" fontId="3" fillId="0" borderId="366" xfId="8" applyFont="1" applyBorder="1" applyAlignment="1">
      <alignment horizontal="center" vertical="center"/>
    </xf>
    <xf numFmtId="0" fontId="3" fillId="0" borderId="367" xfId="8" applyFont="1" applyBorder="1" applyAlignment="1">
      <alignment horizontal="center" vertical="center"/>
    </xf>
    <xf numFmtId="0" fontId="54" fillId="0" borderId="0" xfId="8" applyFont="1" applyAlignment="1">
      <alignment horizontal="center" vertical="center"/>
    </xf>
    <xf numFmtId="0" fontId="90" fillId="0" borderId="368" xfId="8" applyFont="1" applyBorder="1" applyAlignment="1">
      <alignment horizontal="center" vertical="center"/>
    </xf>
    <xf numFmtId="0" fontId="35" fillId="0" borderId="365" xfId="8" applyFont="1" applyBorder="1">
      <alignment vertical="center"/>
    </xf>
    <xf numFmtId="0" fontId="3" fillId="0" borderId="366" xfId="8" applyFont="1" applyBorder="1">
      <alignment vertical="center"/>
    </xf>
    <xf numFmtId="0" fontId="91" fillId="0" borderId="0" xfId="8" applyFont="1">
      <alignment vertical="center"/>
    </xf>
    <xf numFmtId="0" fontId="77" fillId="0" borderId="0" xfId="8" applyFont="1">
      <alignment vertical="center"/>
    </xf>
    <xf numFmtId="0" fontId="60" fillId="0" borderId="0" xfId="8" applyFont="1" applyAlignment="1">
      <alignment vertical="distributed"/>
    </xf>
    <xf numFmtId="0" fontId="59" fillId="0" borderId="0" xfId="8" applyFont="1" applyAlignment="1">
      <alignment horizontal="left" vertical="center" indent="1"/>
    </xf>
    <xf numFmtId="0" fontId="59" fillId="0" borderId="0" xfId="8" applyFont="1" applyAlignment="1">
      <alignment horizontal="center" vertical="center"/>
    </xf>
    <xf numFmtId="0" fontId="59" fillId="0" borderId="0" xfId="8" applyFont="1" applyAlignment="1">
      <alignment horizontal="left" vertical="center"/>
    </xf>
    <xf numFmtId="0" fontId="59" fillId="0" borderId="18" xfId="8" applyFont="1" applyBorder="1" applyAlignment="1">
      <alignment horizontal="left" vertical="center"/>
    </xf>
    <xf numFmtId="0" fontId="59" fillId="0" borderId="15" xfId="8" applyFont="1" applyBorder="1" applyAlignment="1">
      <alignment horizontal="left" vertical="center"/>
    </xf>
    <xf numFmtId="0" fontId="59" fillId="0" borderId="18" xfId="8" applyFont="1" applyBorder="1" applyAlignment="1">
      <alignment horizontal="center" vertical="center"/>
    </xf>
    <xf numFmtId="0" fontId="59" fillId="0" borderId="34" xfId="8" applyFont="1" applyBorder="1" applyAlignment="1">
      <alignment horizontal="right" vertical="center"/>
    </xf>
    <xf numFmtId="0" fontId="59" fillId="0" borderId="18" xfId="8" applyFont="1" applyBorder="1" applyAlignment="1">
      <alignment horizontal="center" vertical="center" wrapText="1"/>
    </xf>
    <xf numFmtId="0" fontId="59" fillId="0" borderId="34" xfId="8" applyFont="1" applyBorder="1" applyAlignment="1">
      <alignment horizontal="center" vertical="center" wrapText="1"/>
    </xf>
    <xf numFmtId="0" fontId="59" fillId="0" borderId="17" xfId="8" applyFont="1" applyBorder="1">
      <alignment vertical="center"/>
    </xf>
    <xf numFmtId="0" fontId="59" fillId="0" borderId="18" xfId="8" applyFont="1" applyBorder="1">
      <alignment vertical="center"/>
    </xf>
    <xf numFmtId="0" fontId="59" fillId="0" borderId="18" xfId="8" applyFont="1" applyBorder="1" applyAlignment="1">
      <alignment horizontal="left" vertical="center" wrapText="1"/>
    </xf>
    <xf numFmtId="0" fontId="59" fillId="0" borderId="18" xfId="8" applyFont="1" applyBorder="1" applyAlignment="1">
      <alignment vertical="center" wrapText="1"/>
    </xf>
    <xf numFmtId="0" fontId="59" fillId="0" borderId="19" xfId="8" applyFont="1" applyBorder="1" applyAlignment="1">
      <alignment vertical="center" wrapText="1"/>
    </xf>
    <xf numFmtId="0" fontId="59" fillId="0" borderId="6" xfId="8" applyFont="1" applyBorder="1">
      <alignment vertical="center"/>
    </xf>
    <xf numFmtId="0" fontId="59" fillId="0" borderId="7" xfId="8" applyFont="1" applyBorder="1" applyAlignment="1">
      <alignment vertical="center" wrapText="1"/>
    </xf>
    <xf numFmtId="0" fontId="59" fillId="0" borderId="34" xfId="8" applyFont="1" applyBorder="1" applyAlignment="1">
      <alignment horizontal="left" vertical="center" wrapText="1"/>
    </xf>
    <xf numFmtId="0" fontId="61" fillId="0" borderId="0" xfId="8" applyFont="1" applyAlignment="1">
      <alignment vertical="center" shrinkToFit="1"/>
    </xf>
    <xf numFmtId="0" fontId="62" fillId="0" borderId="0" xfId="8" applyFont="1" applyAlignment="1">
      <alignment horizontal="right" vertical="center"/>
    </xf>
    <xf numFmtId="0" fontId="62" fillId="0" borderId="18" xfId="8" applyFont="1" applyBorder="1" applyAlignment="1">
      <alignment horizontal="right" vertical="center"/>
    </xf>
    <xf numFmtId="0" fontId="4" fillId="0" borderId="18" xfId="8" applyFont="1" applyBorder="1">
      <alignment vertical="center"/>
    </xf>
    <xf numFmtId="0" fontId="4" fillId="0" borderId="366" xfId="8" applyFont="1" applyBorder="1">
      <alignment vertical="center"/>
    </xf>
    <xf numFmtId="0" fontId="4" fillId="0" borderId="366" xfId="8" applyFont="1" applyBorder="1" applyAlignment="1">
      <alignment horizontal="center" vertical="center"/>
    </xf>
    <xf numFmtId="0" fontId="4" fillId="0" borderId="367" xfId="8" applyFont="1" applyBorder="1" applyAlignment="1">
      <alignment horizontal="center" vertical="center"/>
    </xf>
    <xf numFmtId="0" fontId="95" fillId="0" borderId="0" xfId="8" applyFont="1">
      <alignment vertical="center"/>
    </xf>
    <xf numFmtId="0" fontId="97" fillId="0" borderId="368" xfId="8" applyFont="1" applyBorder="1" applyAlignment="1">
      <alignment horizontal="center" vertical="center"/>
    </xf>
    <xf numFmtId="0" fontId="95" fillId="0" borderId="371" xfId="8" applyFont="1" applyBorder="1">
      <alignment vertical="center"/>
    </xf>
    <xf numFmtId="0" fontId="95" fillId="0" borderId="369" xfId="8" applyFont="1" applyBorder="1">
      <alignment vertical="center"/>
    </xf>
    <xf numFmtId="0" fontId="97" fillId="0" borderId="369" xfId="8" applyFont="1" applyBorder="1" applyAlignment="1">
      <alignment horizontal="center" vertical="center"/>
    </xf>
    <xf numFmtId="0" fontId="97" fillId="0" borderId="370" xfId="8" applyFont="1" applyBorder="1" applyAlignment="1">
      <alignment horizontal="center" vertical="center"/>
    </xf>
    <xf numFmtId="0" fontId="98" fillId="0" borderId="365" xfId="8" applyFont="1" applyBorder="1">
      <alignment vertical="center"/>
    </xf>
    <xf numFmtId="0" fontId="59" fillId="0" borderId="0" xfId="8" applyFont="1" applyAlignment="1">
      <alignment wrapText="1"/>
    </xf>
    <xf numFmtId="0" fontId="4" fillId="0" borderId="0" xfId="8" applyFont="1" applyAlignment="1"/>
    <xf numFmtId="0" fontId="4" fillId="0" borderId="0" xfId="8" applyFont="1" applyAlignment="1">
      <alignment vertical="top"/>
    </xf>
    <xf numFmtId="0" fontId="62" fillId="0" borderId="18" xfId="8" applyFont="1" applyBorder="1" applyAlignment="1">
      <alignment horizontal="left" vertical="top"/>
    </xf>
    <xf numFmtId="0" fontId="4" fillId="0" borderId="0" xfId="8" applyFont="1" applyAlignment="1">
      <alignment horizontal="center" vertical="center" wrapText="1"/>
    </xf>
    <xf numFmtId="0" fontId="62" fillId="0" borderId="18" xfId="8" applyFont="1" applyBorder="1" applyAlignment="1">
      <alignment horizontal="left" vertical="center" wrapText="1"/>
    </xf>
    <xf numFmtId="0" fontId="62" fillId="0" borderId="0" xfId="8" applyFont="1" applyAlignment="1">
      <alignment horizontal="left" vertical="center" wrapText="1"/>
    </xf>
    <xf numFmtId="0" fontId="13" fillId="0" borderId="0" xfId="8" applyFont="1" applyAlignment="1">
      <alignment horizontal="left" vertical="center" wrapText="1"/>
    </xf>
    <xf numFmtId="0" fontId="62" fillId="0" borderId="0" xfId="8" applyFont="1" applyAlignment="1">
      <alignment vertical="top" wrapText="1"/>
    </xf>
    <xf numFmtId="0" fontId="29" fillId="0" borderId="107" xfId="8" applyFont="1" applyBorder="1" applyAlignment="1" applyProtection="1">
      <alignment horizontal="center" vertical="center"/>
      <protection locked="0"/>
    </xf>
    <xf numFmtId="0" fontId="3" fillId="0" borderId="45"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29" fillId="0" borderId="59" xfId="8" applyFont="1" applyBorder="1" applyAlignment="1" applyProtection="1">
      <alignment horizontal="center" vertical="center"/>
      <protection locked="0"/>
    </xf>
    <xf numFmtId="0" fontId="29" fillId="0" borderId="296" xfId="8" applyFont="1" applyBorder="1" applyAlignment="1" applyProtection="1">
      <alignment horizontal="center" vertical="center"/>
      <protection locked="0"/>
    </xf>
    <xf numFmtId="0" fontId="29" fillId="0" borderId="296" xfId="8" applyFont="1" applyBorder="1" applyAlignment="1" applyProtection="1">
      <alignment horizontal="center" vertical="center" wrapText="1"/>
      <protection locked="0"/>
    </xf>
    <xf numFmtId="0" fontId="29" fillId="11" borderId="39" xfId="5" applyNumberFormat="1" applyFont="1" applyFill="1" applyBorder="1" applyAlignment="1" applyProtection="1">
      <alignment horizontal="right" vertical="center"/>
      <protection locked="0"/>
    </xf>
    <xf numFmtId="40" fontId="29" fillId="11" borderId="39" xfId="5" applyNumberFormat="1" applyFont="1" applyFill="1" applyBorder="1" applyAlignment="1" applyProtection="1">
      <alignment horizontal="right" vertical="center"/>
      <protection locked="0"/>
    </xf>
    <xf numFmtId="40" fontId="29" fillId="0" borderId="120" xfId="5" applyNumberFormat="1" applyFont="1" applyFill="1" applyBorder="1" applyAlignment="1" applyProtection="1">
      <alignment horizontal="center" vertical="center"/>
      <protection locked="0"/>
    </xf>
    <xf numFmtId="0" fontId="94" fillId="0" borderId="0" xfId="0" applyFont="1" applyAlignment="1">
      <alignment vertical="top"/>
    </xf>
    <xf numFmtId="0" fontId="56" fillId="0" borderId="0" xfId="8" applyFont="1" applyAlignment="1">
      <alignment horizontal="center" vertical="center"/>
    </xf>
    <xf numFmtId="0" fontId="56" fillId="0" borderId="372" xfId="8" applyFont="1" applyBorder="1" applyAlignment="1">
      <alignment horizontal="center" vertical="center"/>
    </xf>
    <xf numFmtId="0" fontId="21" fillId="0" borderId="373" xfId="8" applyFont="1" applyBorder="1" applyAlignment="1">
      <alignment horizontal="center" vertical="center"/>
    </xf>
    <xf numFmtId="0" fontId="56" fillId="0" borderId="374" xfId="8" applyFont="1" applyBorder="1" applyAlignment="1">
      <alignment horizontal="center" vertical="center"/>
    </xf>
    <xf numFmtId="0" fontId="21" fillId="0" borderId="375" xfId="8" applyFont="1" applyBorder="1" applyAlignment="1">
      <alignment horizontal="center" vertical="center"/>
    </xf>
    <xf numFmtId="0" fontId="21" fillId="0" borderId="8" xfId="8" applyFont="1" applyBorder="1" applyAlignment="1">
      <alignment horizontal="center" vertical="center"/>
    </xf>
    <xf numFmtId="0" fontId="56" fillId="0" borderId="376" xfId="8" applyFont="1" applyBorder="1" applyAlignment="1">
      <alignment horizontal="center" vertical="center"/>
    </xf>
    <xf numFmtId="0" fontId="21" fillId="0" borderId="377" xfId="8" applyFont="1" applyBorder="1" applyAlignment="1">
      <alignment horizontal="center" vertical="center"/>
    </xf>
    <xf numFmtId="0" fontId="21" fillId="0" borderId="15" xfId="8" applyFont="1" applyBorder="1" applyAlignment="1">
      <alignment horizontal="center" vertical="center"/>
    </xf>
    <xf numFmtId="0" fontId="21" fillId="0" borderId="6" xfId="8" applyFont="1" applyBorder="1" applyAlignment="1">
      <alignment horizontal="center" vertical="center"/>
    </xf>
    <xf numFmtId="0" fontId="56" fillId="0" borderId="378" xfId="8" applyFont="1" applyBorder="1" applyAlignment="1">
      <alignment horizontal="center" vertical="center"/>
    </xf>
    <xf numFmtId="0" fontId="21" fillId="0" borderId="379" xfId="8" applyFont="1" applyBorder="1" applyAlignment="1">
      <alignment horizontal="center" vertical="center"/>
    </xf>
    <xf numFmtId="0" fontId="102" fillId="0" borderId="0" xfId="8" applyFont="1" applyAlignment="1">
      <alignment horizontal="left" vertical="center"/>
    </xf>
    <xf numFmtId="0" fontId="98" fillId="0" borderId="0" xfId="8" applyFont="1">
      <alignment vertical="center"/>
    </xf>
    <xf numFmtId="0" fontId="4" fillId="0" borderId="0" xfId="8" applyFont="1" applyAlignment="1">
      <alignment horizontal="center" vertical="center"/>
    </xf>
    <xf numFmtId="0" fontId="0" fillId="0" borderId="382" xfId="0" applyBorder="1" applyAlignment="1">
      <alignment horizontal="left" vertical="center"/>
    </xf>
    <xf numFmtId="0" fontId="0" fillId="0" borderId="383" xfId="0" applyBorder="1" applyAlignment="1">
      <alignment horizontal="left" vertical="center"/>
    </xf>
    <xf numFmtId="0" fontId="0" fillId="0" borderId="384" xfId="0" applyBorder="1" applyAlignment="1">
      <alignment horizontal="left" vertical="center"/>
    </xf>
    <xf numFmtId="0" fontId="35" fillId="11" borderId="124" xfId="8" applyFont="1" applyFill="1" applyBorder="1" applyAlignment="1" applyProtection="1">
      <alignment horizontal="center" vertical="center"/>
      <protection locked="0"/>
    </xf>
    <xf numFmtId="0" fontId="35" fillId="11" borderId="149" xfId="8" applyFont="1" applyFill="1" applyBorder="1" applyAlignment="1" applyProtection="1">
      <alignment horizontal="center" vertical="center"/>
      <protection locked="0"/>
    </xf>
    <xf numFmtId="0" fontId="60" fillId="0" borderId="0" xfId="8" applyFont="1" applyAlignment="1">
      <alignment vertical="center" shrinkToFit="1"/>
    </xf>
    <xf numFmtId="0" fontId="4" fillId="0" borderId="29" xfId="8" applyFont="1" applyBorder="1" applyAlignment="1">
      <alignment vertical="center" wrapText="1"/>
    </xf>
    <xf numFmtId="180" fontId="10" fillId="0" borderId="29" xfId="8" applyNumberFormat="1" applyFont="1" applyBorder="1" applyAlignment="1">
      <alignment horizontal="left" vertical="center"/>
    </xf>
    <xf numFmtId="0" fontId="62" fillId="0" borderId="61" xfId="8" applyFont="1" applyBorder="1">
      <alignment vertical="center"/>
    </xf>
    <xf numFmtId="0" fontId="62" fillId="0" borderId="23" xfId="8" applyFont="1" applyBorder="1">
      <alignment vertical="center"/>
    </xf>
    <xf numFmtId="0" fontId="62" fillId="0" borderId="15" xfId="8" applyFont="1" applyBorder="1">
      <alignment vertical="center"/>
    </xf>
    <xf numFmtId="0" fontId="59" fillId="0" borderId="0" xfId="8" applyFont="1" applyAlignment="1">
      <alignment horizontal="left" vertical="center" wrapText="1"/>
    </xf>
    <xf numFmtId="0" fontId="4" fillId="0" borderId="34" xfId="8" applyFont="1" applyBorder="1">
      <alignment vertical="center"/>
    </xf>
    <xf numFmtId="0" fontId="4" fillId="0" borderId="34" xfId="8" applyFont="1" applyBorder="1" applyAlignment="1">
      <alignment horizontal="right" vertical="center"/>
    </xf>
    <xf numFmtId="0" fontId="62" fillId="0" borderId="0" xfId="8" applyFont="1" applyAlignment="1">
      <alignment horizontal="left" vertical="top"/>
    </xf>
    <xf numFmtId="0" fontId="107" fillId="0" borderId="0" xfId="8" applyFont="1">
      <alignment vertical="center"/>
    </xf>
    <xf numFmtId="0" fontId="13" fillId="0" borderId="1" xfId="8" applyFont="1" applyBorder="1" applyAlignment="1">
      <alignment horizontal="center" vertical="center"/>
    </xf>
    <xf numFmtId="180" fontId="10" fillId="0" borderId="1" xfId="8" applyNumberFormat="1" applyFont="1" applyBorder="1" applyAlignment="1">
      <alignment horizontal="center" vertical="center"/>
    </xf>
    <xf numFmtId="0" fontId="10" fillId="0" borderId="0" xfId="8" applyFont="1">
      <alignment vertical="center"/>
    </xf>
    <xf numFmtId="180" fontId="13" fillId="0" borderId="1" xfId="8" applyNumberFormat="1" applyFont="1" applyBorder="1" applyAlignment="1">
      <alignment horizontal="center" vertical="center"/>
    </xf>
    <xf numFmtId="0" fontId="13" fillId="0" borderId="38" xfId="8" applyFont="1" applyBorder="1" applyAlignment="1">
      <alignment horizontal="left" vertical="center"/>
    </xf>
    <xf numFmtId="0" fontId="13" fillId="0" borderId="30" xfId="8" applyFont="1" applyBorder="1" applyAlignment="1">
      <alignment horizontal="left" vertical="center"/>
    </xf>
    <xf numFmtId="0" fontId="35" fillId="0" borderId="0" xfId="8" applyFont="1">
      <alignment vertical="center"/>
    </xf>
    <xf numFmtId="0" fontId="26" fillId="0" borderId="293" xfId="8" applyFont="1" applyBorder="1" applyAlignment="1">
      <alignment vertical="center" wrapText="1"/>
    </xf>
    <xf numFmtId="0" fontId="26" fillId="0" borderId="31" xfId="8" applyFont="1" applyBorder="1" applyAlignment="1">
      <alignment horizontal="left" vertical="center" wrapText="1"/>
    </xf>
    <xf numFmtId="0" fontId="26" fillId="0" borderId="385" xfId="8" applyFont="1" applyBorder="1" applyAlignment="1">
      <alignment vertical="center" wrapText="1"/>
    </xf>
    <xf numFmtId="0" fontId="26" fillId="0" borderId="358" xfId="8" applyFont="1" applyBorder="1" applyAlignment="1">
      <alignment horizontal="left" vertical="center" wrapText="1"/>
    </xf>
    <xf numFmtId="0" fontId="67" fillId="0" borderId="385" xfId="8" applyFont="1" applyBorder="1" applyAlignment="1">
      <alignment vertical="center" wrapText="1"/>
    </xf>
    <xf numFmtId="0" fontId="67" fillId="0" borderId="358" xfId="8" applyFont="1" applyBorder="1" applyAlignment="1">
      <alignment horizontal="left" vertical="center" wrapText="1"/>
    </xf>
    <xf numFmtId="0" fontId="26" fillId="0" borderId="386" xfId="8" applyFont="1" applyBorder="1" applyAlignment="1">
      <alignment horizontal="center" vertical="center" wrapText="1"/>
    </xf>
    <xf numFmtId="0" fontId="26" fillId="0" borderId="362" xfId="8" applyFont="1" applyBorder="1" applyAlignment="1">
      <alignment horizontal="left" vertical="center"/>
    </xf>
    <xf numFmtId="0" fontId="67" fillId="0" borderId="31" xfId="8" applyFont="1" applyBorder="1" applyAlignment="1">
      <alignment horizontal="left" vertical="center" wrapText="1"/>
    </xf>
    <xf numFmtId="0" fontId="67" fillId="0" borderId="358" xfId="8" applyFont="1" applyBorder="1" applyAlignment="1">
      <alignment horizontal="center" vertical="center" wrapText="1"/>
    </xf>
    <xf numFmtId="0" fontId="56" fillId="0" borderId="358" xfId="8" applyFont="1" applyBorder="1">
      <alignment vertical="center"/>
    </xf>
    <xf numFmtId="0" fontId="67" fillId="0" borderId="362" xfId="8" applyFont="1" applyBorder="1" applyAlignment="1">
      <alignment horizontal="center" vertical="center" wrapText="1"/>
    </xf>
    <xf numFmtId="38" fontId="0" fillId="0" borderId="356" xfId="18" applyFont="1" applyFill="1" applyBorder="1" applyAlignment="1">
      <alignment vertical="center" shrinkToFit="1"/>
    </xf>
    <xf numFmtId="38" fontId="0" fillId="0" borderId="359" xfId="18" applyFont="1" applyFill="1" applyBorder="1" applyAlignment="1">
      <alignment vertical="center" shrinkToFit="1"/>
    </xf>
    <xf numFmtId="38" fontId="0" fillId="0" borderId="363" xfId="18" applyFont="1" applyFill="1" applyBorder="1" applyAlignment="1">
      <alignment vertical="center" shrinkToFit="1"/>
    </xf>
    <xf numFmtId="38" fontId="0" fillId="0" borderId="354" xfId="18" applyFont="1" applyFill="1" applyBorder="1" applyAlignment="1">
      <alignment vertical="center" shrinkToFit="1"/>
    </xf>
    <xf numFmtId="38" fontId="0" fillId="0" borderId="355" xfId="18" applyFont="1" applyFill="1" applyBorder="1" applyAlignment="1">
      <alignment vertical="center" shrinkToFit="1"/>
    </xf>
    <xf numFmtId="38" fontId="0" fillId="0" borderId="311" xfId="18" applyFont="1" applyFill="1" applyBorder="1" applyAlignment="1">
      <alignment vertical="center" shrinkToFit="1"/>
    </xf>
    <xf numFmtId="38" fontId="0" fillId="0" borderId="358" xfId="18" applyFont="1" applyFill="1" applyBorder="1" applyAlignment="1">
      <alignment vertical="center" shrinkToFit="1"/>
    </xf>
    <xf numFmtId="38" fontId="0" fillId="0" borderId="361" xfId="18" applyFont="1" applyFill="1" applyBorder="1" applyAlignment="1">
      <alignment vertical="center" shrinkToFit="1"/>
    </xf>
    <xf numFmtId="38" fontId="0" fillId="0" borderId="362" xfId="18" applyFont="1" applyFill="1" applyBorder="1" applyAlignment="1">
      <alignment vertical="center" shrinkToFit="1"/>
    </xf>
    <xf numFmtId="0" fontId="0" fillId="0" borderId="331" xfId="0" applyBorder="1" applyAlignment="1">
      <alignment horizontal="center" vertical="center"/>
    </xf>
    <xf numFmtId="0" fontId="0" fillId="0" borderId="325" xfId="0" applyBorder="1" applyAlignment="1">
      <alignment horizontal="center" vertical="center"/>
    </xf>
    <xf numFmtId="0" fontId="0" fillId="0" borderId="272" xfId="0" applyBorder="1" applyAlignment="1">
      <alignment horizontal="center" vertical="center"/>
    </xf>
    <xf numFmtId="0" fontId="0" fillId="0" borderId="195" xfId="0" applyBorder="1">
      <alignment vertical="center"/>
    </xf>
    <xf numFmtId="0" fontId="0" fillId="0" borderId="353" xfId="0" applyBorder="1">
      <alignment vertical="center"/>
    </xf>
    <xf numFmtId="0" fontId="0" fillId="0" borderId="202" xfId="0" applyBorder="1" applyAlignment="1">
      <alignment horizontal="right" vertical="center"/>
    </xf>
    <xf numFmtId="0" fontId="0" fillId="0" borderId="241" xfId="0" applyBorder="1">
      <alignment vertical="center"/>
    </xf>
    <xf numFmtId="196" fontId="0" fillId="0" borderId="33" xfId="0" applyNumberFormat="1" applyBorder="1" applyAlignment="1">
      <alignment horizontal="right" vertical="center"/>
    </xf>
    <xf numFmtId="196" fontId="0" fillId="0" borderId="380" xfId="0" applyNumberFormat="1" applyBorder="1" applyAlignment="1">
      <alignment horizontal="right" vertical="center"/>
    </xf>
    <xf numFmtId="0" fontId="0" fillId="0" borderId="381" xfId="0" applyBorder="1" applyAlignment="1">
      <alignment horizontal="right" vertical="center"/>
    </xf>
    <xf numFmtId="0" fontId="0" fillId="0" borderId="172" xfId="0" applyBorder="1">
      <alignment vertical="center"/>
    </xf>
    <xf numFmtId="197" fontId="0" fillId="0" borderId="36" xfId="0" applyNumberFormat="1" applyBorder="1" applyAlignment="1">
      <alignment horizontal="right" vertical="center"/>
    </xf>
    <xf numFmtId="197" fontId="0" fillId="0" borderId="257" xfId="0" applyNumberFormat="1" applyBorder="1" applyAlignment="1">
      <alignment horizontal="right" vertical="center"/>
    </xf>
    <xf numFmtId="38" fontId="0" fillId="15" borderId="364" xfId="18" applyFont="1" applyFill="1" applyBorder="1" applyAlignment="1">
      <alignment vertical="center" shrinkToFit="1"/>
    </xf>
    <xf numFmtId="38" fontId="0" fillId="15" borderId="357" xfId="18" applyFont="1" applyFill="1" applyBorder="1" applyAlignment="1">
      <alignment vertical="center" shrinkToFit="1"/>
    </xf>
    <xf numFmtId="38" fontId="0" fillId="15" borderId="360" xfId="18" applyFont="1" applyFill="1" applyBorder="1" applyAlignment="1">
      <alignment vertical="center" shrinkToFit="1"/>
    </xf>
    <xf numFmtId="0" fontId="64" fillId="7" borderId="30" xfId="8" applyFont="1" applyFill="1" applyBorder="1" applyAlignment="1">
      <alignment horizontal="center" vertical="center" wrapText="1"/>
    </xf>
    <xf numFmtId="0" fontId="26" fillId="0" borderId="43" xfId="8" applyFont="1" applyBorder="1" applyAlignment="1">
      <alignment vertical="center" wrapText="1"/>
    </xf>
    <xf numFmtId="0" fontId="26" fillId="0" borderId="43" xfId="8" applyFont="1" applyBorder="1" applyAlignment="1">
      <alignment horizontal="left" vertical="center" wrapText="1"/>
    </xf>
    <xf numFmtId="0" fontId="26" fillId="0" borderId="46" xfId="8" applyFont="1" applyBorder="1" applyAlignment="1">
      <alignment vertical="center" wrapText="1"/>
    </xf>
    <xf numFmtId="0" fontId="26" fillId="0" borderId="46" xfId="8" applyFont="1" applyBorder="1" applyAlignment="1">
      <alignment horizontal="left" vertical="center" wrapText="1"/>
    </xf>
    <xf numFmtId="0" fontId="67" fillId="0" borderId="46" xfId="8" applyFont="1" applyBorder="1" applyAlignment="1">
      <alignment horizontal="left" vertical="center" wrapText="1"/>
    </xf>
    <xf numFmtId="0" fontId="67" fillId="0" borderId="46" xfId="8" applyFont="1" applyBorder="1" applyAlignment="1">
      <alignment vertical="center" wrapText="1"/>
    </xf>
    <xf numFmtId="0" fontId="26" fillId="0" borderId="56" xfId="8" applyFont="1" applyBorder="1" applyAlignment="1">
      <alignment horizontal="center" vertical="center" wrapText="1"/>
    </xf>
    <xf numFmtId="0" fontId="26" fillId="0" borderId="56" xfId="8" applyFont="1" applyBorder="1" applyAlignment="1">
      <alignment horizontal="left" vertical="center"/>
    </xf>
    <xf numFmtId="0" fontId="26" fillId="0" borderId="1" xfId="8" applyFont="1" applyBorder="1">
      <alignment vertical="center"/>
    </xf>
    <xf numFmtId="0" fontId="67" fillId="0" borderId="1" xfId="8" applyFont="1" applyBorder="1" applyAlignment="1">
      <alignment horizontal="left" vertical="center" wrapText="1"/>
    </xf>
    <xf numFmtId="0" fontId="69" fillId="0" borderId="1" xfId="9" applyFont="1" applyBorder="1" applyAlignment="1">
      <alignment horizontal="center" vertical="center" shrinkToFit="1"/>
    </xf>
    <xf numFmtId="0" fontId="3" fillId="0" borderId="51" xfId="8" applyFont="1" applyBorder="1" applyAlignment="1" applyProtection="1">
      <alignment vertical="center" shrinkToFit="1"/>
      <protection locked="0"/>
    </xf>
    <xf numFmtId="0" fontId="3" fillId="7" borderId="119" xfId="8" applyFont="1" applyFill="1" applyBorder="1" applyAlignment="1" applyProtection="1">
      <alignment horizontal="center" vertical="center"/>
      <protection locked="0"/>
    </xf>
    <xf numFmtId="0" fontId="88" fillId="0" borderId="0" xfId="7" applyFont="1" applyBorder="1">
      <alignment vertical="center"/>
    </xf>
    <xf numFmtId="0" fontId="88" fillId="0" borderId="0" xfId="7" applyFont="1" applyBorder="1" applyProtection="1">
      <alignment vertical="center"/>
      <protection locked="0"/>
    </xf>
    <xf numFmtId="0" fontId="3" fillId="11" borderId="71" xfId="8" applyFont="1" applyFill="1" applyBorder="1" applyAlignment="1" applyProtection="1">
      <alignment vertical="center" shrinkToFit="1"/>
      <protection locked="0"/>
    </xf>
    <xf numFmtId="0" fontId="29" fillId="0" borderId="95" xfId="8" applyFont="1" applyBorder="1" applyAlignment="1" applyProtection="1">
      <alignment horizontal="center" vertical="center"/>
      <protection locked="0"/>
    </xf>
    <xf numFmtId="0" fontId="29" fillId="0" borderId="78" xfId="8" applyFont="1" applyBorder="1" applyAlignment="1">
      <alignment horizontal="center" vertical="center"/>
    </xf>
    <xf numFmtId="0" fontId="29" fillId="0" borderId="92" xfId="8" applyFont="1" applyBorder="1" applyAlignment="1">
      <alignment horizontal="center" vertical="center"/>
    </xf>
    <xf numFmtId="0" fontId="29" fillId="0" borderId="77" xfId="8" applyFont="1" applyBorder="1" applyAlignment="1">
      <alignment horizontal="center" vertical="center"/>
    </xf>
    <xf numFmtId="0" fontId="29" fillId="0" borderId="1" xfId="8" applyFont="1" applyBorder="1" applyAlignment="1">
      <alignment horizontal="center" vertical="center"/>
    </xf>
    <xf numFmtId="0" fontId="29" fillId="0" borderId="99" xfId="8" applyFont="1" applyBorder="1" applyAlignment="1">
      <alignment horizontal="center" vertical="center"/>
    </xf>
    <xf numFmtId="0" fontId="29" fillId="0" borderId="101" xfId="8" applyFont="1" applyBorder="1" applyAlignment="1">
      <alignment horizontal="center" vertical="center"/>
    </xf>
    <xf numFmtId="0" fontId="29" fillId="0" borderId="85" xfId="8" applyFont="1" applyBorder="1" applyAlignment="1" applyProtection="1">
      <alignment vertical="top"/>
      <protection hidden="1"/>
    </xf>
    <xf numFmtId="0" fontId="29" fillId="0" borderId="15" xfId="8" applyFont="1" applyBorder="1" applyAlignment="1" applyProtection="1">
      <alignment vertical="top"/>
      <protection hidden="1"/>
    </xf>
    <xf numFmtId="0" fontId="29" fillId="0" borderId="6" xfId="8" applyFont="1" applyBorder="1" applyAlignment="1" applyProtection="1">
      <alignment horizontal="left" vertical="top"/>
      <protection hidden="1"/>
    </xf>
    <xf numFmtId="0" fontId="29" fillId="0" borderId="15" xfId="8" applyFont="1" applyBorder="1" applyAlignment="1" applyProtection="1">
      <alignment horizontal="left" vertical="top"/>
      <protection hidden="1"/>
    </xf>
    <xf numFmtId="0" fontId="29" fillId="0" borderId="34" xfId="8" applyFont="1" applyBorder="1" applyAlignment="1" applyProtection="1">
      <alignment horizontal="left" vertical="top" wrapText="1" shrinkToFit="1"/>
      <protection hidden="1"/>
    </xf>
    <xf numFmtId="0" fontId="29" fillId="0" borderId="29" xfId="8" applyFont="1" applyBorder="1" applyAlignment="1" applyProtection="1">
      <alignment horizontal="left" vertical="top"/>
      <protection hidden="1"/>
    </xf>
    <xf numFmtId="0" fontId="29" fillId="0" borderId="94" xfId="8" applyFont="1" applyBorder="1" applyAlignment="1" applyProtection="1">
      <alignment horizontal="left"/>
      <protection hidden="1"/>
    </xf>
    <xf numFmtId="0" fontId="29" fillId="0" borderId="41" xfId="8" applyFont="1" applyBorder="1" applyProtection="1">
      <alignment vertical="center"/>
      <protection hidden="1"/>
    </xf>
    <xf numFmtId="0" fontId="29" fillId="0" borderId="94" xfId="8" applyFont="1" applyBorder="1" applyProtection="1">
      <alignment vertical="center"/>
      <protection hidden="1"/>
    </xf>
    <xf numFmtId="0" fontId="29" fillId="0" borderId="84" xfId="8" applyFont="1" applyBorder="1" applyProtection="1">
      <alignment vertical="center"/>
      <protection hidden="1"/>
    </xf>
    <xf numFmtId="0" fontId="29" fillId="0" borderId="260" xfId="8" applyFont="1" applyBorder="1" applyAlignment="1" applyProtection="1">
      <alignment horizontal="center" vertical="center"/>
      <protection hidden="1"/>
    </xf>
    <xf numFmtId="0" fontId="29" fillId="0" borderId="278" xfId="8" applyFont="1" applyBorder="1" applyAlignment="1" applyProtection="1">
      <alignment horizontal="center" vertical="center"/>
      <protection hidden="1"/>
    </xf>
    <xf numFmtId="0" fontId="29" fillId="0" borderId="119" xfId="8" applyFont="1" applyBorder="1" applyAlignment="1" applyProtection="1">
      <alignment horizontal="center" vertical="center"/>
      <protection hidden="1"/>
    </xf>
    <xf numFmtId="0" fontId="29" fillId="0" borderId="83" xfId="8" applyFont="1" applyBorder="1" applyAlignment="1" applyProtection="1">
      <alignment horizontal="center" vertical="center"/>
      <protection hidden="1"/>
    </xf>
    <xf numFmtId="0" fontId="29" fillId="0" borderId="107" xfId="8" applyFont="1" applyBorder="1" applyAlignment="1" applyProtection="1">
      <alignment vertical="top"/>
      <protection hidden="1"/>
    </xf>
    <xf numFmtId="0" fontId="29" fillId="0" borderId="51" xfId="8" applyFont="1" applyBorder="1" applyAlignment="1" applyProtection="1">
      <alignment vertical="top"/>
      <protection hidden="1"/>
    </xf>
    <xf numFmtId="0" fontId="29" fillId="0" borderId="123" xfId="8" applyFont="1" applyBorder="1" applyAlignment="1" applyProtection="1">
      <alignment horizontal="center" vertical="center"/>
      <protection hidden="1"/>
    </xf>
    <xf numFmtId="0" fontId="29" fillId="0" borderId="140" xfId="8" applyFont="1" applyBorder="1" applyAlignment="1" applyProtection="1">
      <alignment horizontal="center" vertical="center"/>
      <protection hidden="1"/>
    </xf>
    <xf numFmtId="0" fontId="29" fillId="0" borderId="107" xfId="8" applyFont="1" applyBorder="1" applyAlignment="1" applyProtection="1">
      <alignment vertical="top" wrapText="1"/>
      <protection hidden="1"/>
    </xf>
    <xf numFmtId="0" fontId="29" fillId="0" borderId="50" xfId="8" applyFont="1" applyBorder="1" applyAlignment="1" applyProtection="1">
      <alignment vertical="top"/>
      <protection hidden="1"/>
    </xf>
    <xf numFmtId="0" fontId="29" fillId="0" borderId="83" xfId="8" applyFont="1" applyBorder="1" applyProtection="1">
      <alignment vertical="center"/>
      <protection hidden="1"/>
    </xf>
    <xf numFmtId="0" fontId="29" fillId="0" borderId="86" xfId="8" applyFont="1" applyBorder="1" applyAlignment="1" applyProtection="1">
      <alignment vertical="top"/>
      <protection hidden="1"/>
    </xf>
    <xf numFmtId="0" fontId="29" fillId="0" borderId="91" xfId="8" applyFont="1" applyBorder="1" applyAlignment="1" applyProtection="1">
      <alignment vertical="center" wrapText="1"/>
      <protection hidden="1"/>
    </xf>
    <xf numFmtId="0" fontId="29" fillId="0" borderId="94" xfId="8" applyFont="1" applyBorder="1" applyAlignment="1" applyProtection="1">
      <alignment vertical="top"/>
      <protection hidden="1"/>
    </xf>
    <xf numFmtId="0" fontId="29" fillId="0" borderId="92" xfId="8" applyFont="1" applyBorder="1" applyProtection="1">
      <alignment vertical="center"/>
      <protection hidden="1"/>
    </xf>
    <xf numFmtId="0" fontId="29" fillId="0" borderId="83" xfId="8" applyFont="1" applyBorder="1" applyAlignment="1" applyProtection="1">
      <alignment vertical="center" shrinkToFit="1"/>
      <protection hidden="1"/>
    </xf>
    <xf numFmtId="0" fontId="29" fillId="0" borderId="360" xfId="8" applyFont="1" applyBorder="1" applyAlignment="1" applyProtection="1">
      <alignment horizontal="center" vertical="center" wrapText="1"/>
      <protection locked="0"/>
    </xf>
    <xf numFmtId="0" fontId="76" fillId="0" borderId="71" xfId="8" applyFont="1" applyBorder="1" applyProtection="1">
      <alignment vertical="center"/>
      <protection hidden="1"/>
    </xf>
    <xf numFmtId="0" fontId="28" fillId="0" borderId="75" xfId="7" applyFont="1" applyBorder="1" applyAlignment="1" applyProtection="1">
      <alignment horizontal="left" vertical="center"/>
      <protection locked="0"/>
    </xf>
    <xf numFmtId="0" fontId="3" fillId="0" borderId="72" xfId="7" applyBorder="1" applyAlignment="1" applyProtection="1">
      <alignment horizontal="center" vertical="center"/>
      <protection locked="0"/>
    </xf>
    <xf numFmtId="0" fontId="3" fillId="0" borderId="74" xfId="7" applyBorder="1" applyAlignment="1" applyProtection="1">
      <alignment horizontal="center" vertical="center"/>
      <protection locked="0"/>
    </xf>
    <xf numFmtId="0" fontId="3" fillId="0" borderId="78" xfId="7" applyBorder="1" applyAlignment="1" applyProtection="1">
      <alignment horizontal="center" vertical="center"/>
      <protection locked="0"/>
    </xf>
    <xf numFmtId="0" fontId="28" fillId="0" borderId="76" xfId="7" applyFont="1" applyBorder="1" applyAlignment="1" applyProtection="1">
      <alignment horizontal="left" vertical="center"/>
      <protection locked="0"/>
    </xf>
    <xf numFmtId="0" fontId="29" fillId="0" borderId="121" xfId="8" applyFont="1" applyBorder="1" applyAlignment="1" applyProtection="1">
      <alignment horizontal="center" vertical="center"/>
      <protection locked="0"/>
    </xf>
    <xf numFmtId="0" fontId="29" fillId="0" borderId="260" xfId="8" applyFont="1" applyBorder="1" applyAlignment="1" applyProtection="1">
      <alignment horizontal="center" vertical="center"/>
      <protection locked="0"/>
    </xf>
    <xf numFmtId="3" fontId="29" fillId="7" borderId="261" xfId="8" applyNumberFormat="1" applyFont="1" applyFill="1" applyBorder="1" applyAlignment="1" applyProtection="1">
      <alignment horizontal="right" vertical="center"/>
      <protection locked="0"/>
    </xf>
    <xf numFmtId="3" fontId="29" fillId="7" borderId="122" xfId="8" applyNumberFormat="1" applyFont="1" applyFill="1" applyBorder="1" applyAlignment="1" applyProtection="1">
      <alignment horizontal="right" vertical="center"/>
      <protection locked="0"/>
    </xf>
    <xf numFmtId="0" fontId="29" fillId="0" borderId="260" xfId="8" applyFont="1" applyBorder="1" applyAlignment="1" applyProtection="1">
      <alignment horizontal="left" vertical="center"/>
      <protection locked="0"/>
    </xf>
    <xf numFmtId="4" fontId="29" fillId="7" borderId="262" xfId="8" applyNumberFormat="1" applyFont="1" applyFill="1" applyBorder="1" applyProtection="1">
      <alignment vertical="center"/>
      <protection locked="0"/>
    </xf>
    <xf numFmtId="0" fontId="29" fillId="0" borderId="263" xfId="8" applyFont="1" applyBorder="1" applyAlignment="1" applyProtection="1">
      <alignment horizontal="left" vertical="center"/>
      <protection locked="0"/>
    </xf>
    <xf numFmtId="4" fontId="29" fillId="7" borderId="264" xfId="8" applyNumberFormat="1" applyFont="1" applyFill="1" applyBorder="1" applyProtection="1">
      <alignment vertical="center"/>
      <protection locked="0"/>
    </xf>
    <xf numFmtId="3" fontId="29" fillId="7" borderId="59" xfId="8" applyNumberFormat="1" applyFont="1" applyFill="1" applyBorder="1" applyAlignment="1" applyProtection="1">
      <alignment horizontal="right" vertical="center"/>
      <protection locked="0"/>
    </xf>
    <xf numFmtId="3" fontId="29" fillId="7" borderId="270" xfId="8" applyNumberFormat="1" applyFont="1" applyFill="1" applyBorder="1" applyAlignment="1" applyProtection="1">
      <alignment horizontal="right" vertical="center"/>
      <protection locked="0"/>
    </xf>
    <xf numFmtId="0" fontId="29" fillId="0" borderId="119" xfId="8" applyFont="1" applyBorder="1" applyAlignment="1" applyProtection="1">
      <alignment horizontal="left" vertical="center"/>
      <protection locked="0"/>
    </xf>
    <xf numFmtId="4" fontId="29" fillId="7" borderId="270" xfId="5" applyNumberFormat="1" applyFont="1" applyFill="1" applyBorder="1" applyAlignment="1" applyProtection="1">
      <alignment vertical="center"/>
      <protection locked="0"/>
    </xf>
    <xf numFmtId="0" fontId="29" fillId="0" borderId="84" xfId="8" applyFont="1" applyBorder="1" applyAlignment="1" applyProtection="1">
      <alignment horizontal="left" vertical="center"/>
      <protection locked="0"/>
    </xf>
    <xf numFmtId="0" fontId="29" fillId="0" borderId="271" xfId="8" applyFont="1" applyBorder="1" applyAlignment="1" applyProtection="1">
      <alignment horizontal="left" vertical="center"/>
      <protection locked="0"/>
    </xf>
    <xf numFmtId="0" fontId="34" fillId="0" borderId="119" xfId="8" applyFont="1" applyBorder="1" applyAlignment="1" applyProtection="1">
      <alignment horizontal="center" vertical="center"/>
      <protection locked="0"/>
    </xf>
    <xf numFmtId="0" fontId="34" fillId="0" borderId="84" xfId="8" applyFont="1" applyBorder="1" applyAlignment="1" applyProtection="1">
      <alignment horizontal="left" vertical="center"/>
      <protection locked="0"/>
    </xf>
    <xf numFmtId="0" fontId="29" fillId="0" borderId="121" xfId="8" applyFont="1" applyBorder="1" applyAlignment="1" applyProtection="1">
      <alignment horizontal="left" vertical="center"/>
      <protection locked="0"/>
    </xf>
    <xf numFmtId="40" fontId="29" fillId="7" borderId="45" xfId="5" applyNumberFormat="1" applyFont="1" applyFill="1" applyBorder="1" applyAlignment="1" applyProtection="1">
      <alignment vertical="center"/>
      <protection locked="0"/>
    </xf>
    <xf numFmtId="40" fontId="29" fillId="7" borderId="264" xfId="5" applyNumberFormat="1" applyFont="1" applyFill="1" applyBorder="1" applyAlignment="1" applyProtection="1">
      <alignment vertical="center"/>
      <protection locked="0"/>
    </xf>
    <xf numFmtId="40" fontId="29" fillId="7" borderId="270" xfId="5" applyNumberFormat="1" applyFont="1" applyFill="1" applyBorder="1" applyAlignment="1" applyProtection="1">
      <alignment vertical="center"/>
      <protection locked="0"/>
    </xf>
    <xf numFmtId="0" fontId="29" fillId="0" borderId="83" xfId="8" applyFont="1" applyBorder="1" applyAlignment="1" applyProtection="1">
      <alignment horizontal="left" vertical="center"/>
      <protection locked="0"/>
    </xf>
    <xf numFmtId="40" fontId="29" fillId="7" borderId="103" xfId="5" applyNumberFormat="1" applyFont="1" applyFill="1" applyBorder="1" applyAlignment="1" applyProtection="1">
      <alignment vertical="center"/>
      <protection locked="0"/>
    </xf>
    <xf numFmtId="0" fontId="29" fillId="7" borderId="122" xfId="8" applyFont="1" applyFill="1" applyBorder="1" applyProtection="1">
      <alignment vertical="center"/>
      <protection locked="0"/>
    </xf>
    <xf numFmtId="182" fontId="29" fillId="7" borderId="122" xfId="8" applyNumberFormat="1" applyFont="1" applyFill="1" applyBorder="1" applyProtection="1">
      <alignment vertical="center"/>
      <protection locked="0"/>
    </xf>
    <xf numFmtId="40" fontId="29" fillId="7" borderId="39"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120" xfId="8" applyNumberFormat="1" applyFont="1" applyFill="1" applyBorder="1" applyProtection="1">
      <alignment vertical="center"/>
      <protection locked="0"/>
    </xf>
    <xf numFmtId="0" fontId="29" fillId="7" borderId="120" xfId="8" applyFont="1" applyFill="1" applyBorder="1" applyAlignment="1" applyProtection="1">
      <alignment horizontal="right" vertical="center"/>
      <protection locked="0"/>
    </xf>
    <xf numFmtId="40" fontId="29" fillId="7" borderId="72" xfId="5" applyNumberFormat="1" applyFont="1" applyFill="1" applyBorder="1" applyAlignment="1" applyProtection="1">
      <alignment vertical="center"/>
      <protection locked="0"/>
    </xf>
    <xf numFmtId="40" fontId="29" fillId="7" borderId="77" xfId="5" applyNumberFormat="1" applyFont="1" applyFill="1" applyBorder="1" applyAlignment="1" applyProtection="1">
      <alignment vertical="center"/>
      <protection locked="0"/>
    </xf>
    <xf numFmtId="182" fontId="29" fillId="7" borderId="59" xfId="8" applyNumberFormat="1" applyFont="1" applyFill="1" applyBorder="1" applyProtection="1">
      <alignment vertical="center"/>
      <protection locked="0"/>
    </xf>
    <xf numFmtId="0" fontId="29" fillId="7" borderId="102" xfId="8" applyFont="1" applyFill="1" applyBorder="1" applyAlignment="1" applyProtection="1">
      <alignment horizontal="right" vertical="center"/>
      <protection locked="0"/>
    </xf>
    <xf numFmtId="182" fontId="29" fillId="12" borderId="122" xfId="8" applyNumberFormat="1" applyFont="1" applyFill="1" applyBorder="1" applyProtection="1">
      <alignment vertical="center"/>
      <protection locked="0"/>
    </xf>
    <xf numFmtId="40" fontId="29" fillId="7" borderId="262" xfId="8" applyNumberFormat="1" applyFont="1" applyFill="1" applyBorder="1" applyProtection="1">
      <alignment vertical="center"/>
      <protection locked="0"/>
    </xf>
    <xf numFmtId="40" fontId="29" fillId="7" borderId="262" xfId="5" applyNumberFormat="1" applyFont="1" applyFill="1" applyBorder="1" applyAlignment="1" applyProtection="1">
      <alignment vertical="center"/>
      <protection locked="0"/>
    </xf>
    <xf numFmtId="40" fontId="29" fillId="7" borderId="278" xfId="5" applyNumberFormat="1" applyFont="1" applyFill="1" applyBorder="1" applyAlignment="1" applyProtection="1">
      <alignment vertical="center"/>
      <protection locked="0"/>
    </xf>
    <xf numFmtId="40" fontId="29" fillId="7" borderId="270" xfId="8" applyNumberFormat="1" applyFont="1" applyFill="1" applyBorder="1" applyProtection="1">
      <alignment vertical="center"/>
      <protection locked="0"/>
    </xf>
    <xf numFmtId="40" fontId="29" fillId="7" borderId="83" xfId="5" applyNumberFormat="1" applyFont="1" applyFill="1" applyBorder="1" applyAlignment="1" applyProtection="1">
      <alignment vertical="center"/>
      <protection locked="0"/>
    </xf>
    <xf numFmtId="0" fontId="29" fillId="7" borderId="122" xfId="8" applyFont="1" applyFill="1" applyBorder="1" applyAlignment="1" applyProtection="1">
      <alignment horizontal="right" vertical="center"/>
      <protection locked="0"/>
    </xf>
    <xf numFmtId="192" fontId="29" fillId="7" borderId="270" xfId="8" applyNumberFormat="1" applyFont="1" applyFill="1" applyBorder="1" applyProtection="1">
      <alignment vertical="center"/>
      <protection locked="0"/>
    </xf>
    <xf numFmtId="192" fontId="29" fillId="7" borderId="270" xfId="5" applyNumberFormat="1" applyFont="1" applyFill="1" applyBorder="1" applyAlignment="1" applyProtection="1">
      <alignment vertical="center"/>
      <protection locked="0"/>
    </xf>
    <xf numFmtId="192" fontId="29" fillId="7" borderId="83" xfId="5" applyNumberFormat="1" applyFont="1" applyFill="1" applyBorder="1" applyAlignment="1" applyProtection="1">
      <alignment vertical="center"/>
      <protection locked="0"/>
    </xf>
    <xf numFmtId="0" fontId="29" fillId="7" borderId="140" xfId="8" applyFont="1" applyFill="1" applyBorder="1" applyAlignment="1" applyProtection="1">
      <alignment horizontal="right" vertical="center"/>
      <protection locked="0"/>
    </xf>
    <xf numFmtId="183" fontId="29" fillId="0" borderId="119" xfId="8" applyNumberFormat="1" applyFont="1" applyBorder="1" applyAlignment="1" applyProtection="1">
      <alignment horizontal="center" vertical="center"/>
      <protection locked="0"/>
    </xf>
    <xf numFmtId="4" fontId="29" fillId="7" borderId="29" xfId="5" applyNumberFormat="1" applyFont="1" applyFill="1" applyBorder="1" applyAlignment="1" applyProtection="1">
      <alignment vertical="center"/>
      <protection locked="0"/>
    </xf>
    <xf numFmtId="4" fontId="29" fillId="7" borderId="30" xfId="5" applyNumberFormat="1" applyFont="1" applyFill="1" applyBorder="1" applyAlignment="1" applyProtection="1">
      <alignment vertical="center"/>
      <protection locked="0"/>
    </xf>
    <xf numFmtId="4" fontId="29" fillId="7" borderId="90" xfId="5" applyNumberFormat="1" applyFont="1" applyFill="1" applyBorder="1" applyAlignment="1" applyProtection="1">
      <alignment vertical="center"/>
      <protection locked="0"/>
    </xf>
    <xf numFmtId="4" fontId="29" fillId="7" borderId="89" xfId="5" applyNumberFormat="1" applyFont="1" applyFill="1" applyBorder="1" applyAlignment="1" applyProtection="1">
      <alignment vertical="center"/>
      <protection locked="0"/>
    </xf>
    <xf numFmtId="4" fontId="29" fillId="7" borderId="91" xfId="5" applyNumberFormat="1" applyFont="1" applyFill="1" applyBorder="1" applyAlignment="1" applyProtection="1">
      <alignment vertical="center"/>
      <protection locked="0"/>
    </xf>
    <xf numFmtId="4" fontId="29" fillId="7" borderId="93"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4" fontId="29" fillId="7" borderId="95" xfId="5" applyNumberFormat="1" applyFont="1" applyFill="1" applyBorder="1" applyAlignment="1" applyProtection="1">
      <alignment vertical="center"/>
      <protection locked="0"/>
    </xf>
    <xf numFmtId="4" fontId="29" fillId="7" borderId="42" xfId="5" applyNumberFormat="1" applyFont="1" applyFill="1" applyBorder="1" applyAlignment="1" applyProtection="1">
      <alignment vertical="center"/>
      <protection locked="0"/>
    </xf>
    <xf numFmtId="4" fontId="29" fillId="7" borderId="41" xfId="5" applyNumberFormat="1" applyFont="1" applyFill="1" applyBorder="1" applyAlignment="1" applyProtection="1">
      <alignment vertical="center"/>
      <protection locked="0"/>
    </xf>
    <xf numFmtId="0" fontId="29" fillId="11" borderId="148" xfId="8" applyFont="1" applyFill="1" applyBorder="1" applyProtection="1">
      <alignment vertical="center"/>
      <protection locked="0"/>
    </xf>
    <xf numFmtId="0" fontId="29" fillId="11" borderId="95" xfId="8" applyFont="1" applyFill="1" applyBorder="1" applyProtection="1">
      <alignment vertical="center"/>
      <protection locked="0"/>
    </xf>
    <xf numFmtId="0" fontId="56" fillId="0" borderId="241" xfId="8" applyFont="1" applyBorder="1" applyAlignment="1" applyProtection="1">
      <alignment vertical="center" wrapText="1"/>
      <protection locked="0"/>
    </xf>
    <xf numFmtId="0" fontId="56" fillId="0" borderId="106" xfId="8" applyFont="1" applyBorder="1" applyAlignment="1" applyProtection="1">
      <alignment vertical="center" wrapText="1"/>
      <protection locked="0"/>
    </xf>
    <xf numFmtId="4" fontId="29" fillId="7" borderId="148" xfId="5" applyNumberFormat="1" applyFont="1" applyFill="1" applyBorder="1" applyAlignment="1" applyProtection="1">
      <alignment vertical="center"/>
      <protection locked="0"/>
    </xf>
    <xf numFmtId="4" fontId="29" fillId="7" borderId="96" xfId="5" applyNumberFormat="1" applyFont="1" applyFill="1" applyBorder="1" applyAlignment="1" applyProtection="1">
      <alignment vertical="center"/>
      <protection locked="0"/>
    </xf>
    <xf numFmtId="0" fontId="29" fillId="0" borderId="272" xfId="8" applyFont="1" applyBorder="1" applyAlignment="1" applyProtection="1">
      <alignment vertical="center" wrapText="1"/>
      <protection locked="0"/>
    </xf>
    <xf numFmtId="0" fontId="29" fillId="0" borderId="241" xfId="8" applyFont="1" applyBorder="1" applyAlignment="1" applyProtection="1">
      <alignment vertical="center" wrapText="1"/>
      <protection locked="0"/>
    </xf>
    <xf numFmtId="0" fontId="29" fillId="0" borderId="328" xfId="8" applyFont="1" applyBorder="1" applyAlignment="1" applyProtection="1">
      <alignment vertical="center" wrapText="1"/>
      <protection locked="0"/>
    </xf>
    <xf numFmtId="0" fontId="29" fillId="0" borderId="329" xfId="8" applyFont="1" applyBorder="1" applyAlignment="1" applyProtection="1">
      <alignment vertical="center" wrapText="1"/>
      <protection locked="0"/>
    </xf>
    <xf numFmtId="0" fontId="56" fillId="0" borderId="241" xfId="8" applyFont="1" applyBorder="1" applyProtection="1">
      <alignment vertical="center"/>
      <protection locked="0"/>
    </xf>
    <xf numFmtId="0" fontId="56" fillId="0" borderId="106" xfId="8" applyFont="1" applyBorder="1" applyProtection="1">
      <alignment vertical="center"/>
      <protection locked="0"/>
    </xf>
    <xf numFmtId="4" fontId="29" fillId="7" borderId="121" xfId="5" applyNumberFormat="1" applyFont="1" applyFill="1" applyBorder="1" applyAlignment="1" applyProtection="1">
      <alignment vertical="center"/>
      <protection locked="0"/>
    </xf>
    <xf numFmtId="4" fontId="29" fillId="7" borderId="122" xfId="5" applyNumberFormat="1" applyFont="1" applyFill="1" applyBorder="1" applyAlignment="1" applyProtection="1">
      <alignment vertical="center"/>
      <protection locked="0"/>
    </xf>
    <xf numFmtId="4" fontId="29" fillId="7" borderId="245" xfId="5" applyNumberFormat="1" applyFont="1" applyFill="1" applyBorder="1" applyAlignment="1" applyProtection="1">
      <alignment vertical="center"/>
      <protection locked="0"/>
    </xf>
    <xf numFmtId="4" fontId="29" fillId="7" borderId="178" xfId="5" applyNumberFormat="1" applyFont="1" applyFill="1" applyBorder="1" applyAlignment="1" applyProtection="1">
      <alignment vertical="center"/>
      <protection locked="0"/>
    </xf>
    <xf numFmtId="4" fontId="29" fillId="7" borderId="246" xfId="5" applyNumberFormat="1" applyFont="1" applyFill="1" applyBorder="1" applyAlignment="1" applyProtection="1">
      <alignment vertical="center"/>
      <protection locked="0"/>
    </xf>
    <xf numFmtId="4" fontId="29" fillId="7" borderId="38" xfId="5" applyNumberFormat="1" applyFont="1" applyFill="1" applyBorder="1" applyAlignment="1" applyProtection="1">
      <alignment vertical="center"/>
      <protection locked="0"/>
    </xf>
    <xf numFmtId="4" fontId="29" fillId="7" borderId="92" xfId="5" applyNumberFormat="1" applyFont="1" applyFill="1" applyBorder="1" applyAlignment="1" applyProtection="1">
      <alignment vertical="center"/>
      <protection locked="0"/>
    </xf>
    <xf numFmtId="0" fontId="29" fillId="0" borderId="241" xfId="8" applyFont="1" applyBorder="1" applyAlignment="1" applyProtection="1">
      <alignment horizontal="center" vertical="top" wrapText="1"/>
      <protection locked="0"/>
    </xf>
    <xf numFmtId="0" fontId="29" fillId="0" borderId="241" xfId="8" applyFont="1" applyBorder="1" applyAlignment="1" applyProtection="1">
      <alignment horizontal="center" wrapText="1"/>
      <protection locked="0"/>
    </xf>
    <xf numFmtId="0" fontId="28" fillId="0" borderId="272" xfId="8" applyFont="1" applyBorder="1" applyAlignment="1" applyProtection="1">
      <alignment vertical="center" textRotation="255"/>
      <protection locked="0"/>
    </xf>
    <xf numFmtId="0" fontId="28" fillId="0" borderId="241" xfId="8" applyFont="1" applyBorder="1" applyAlignment="1" applyProtection="1">
      <alignment vertical="center" textRotation="255"/>
      <protection locked="0"/>
    </xf>
    <xf numFmtId="0" fontId="28" fillId="0" borderId="106" xfId="8" applyFont="1" applyBorder="1" applyAlignment="1" applyProtection="1">
      <alignment vertical="center" textRotation="255"/>
      <protection locked="0"/>
    </xf>
    <xf numFmtId="4" fontId="29" fillId="7" borderId="41" xfId="8" applyNumberFormat="1" applyFont="1" applyFill="1" applyBorder="1" applyProtection="1">
      <alignment vertical="center"/>
      <protection locked="0"/>
    </xf>
    <xf numFmtId="4" fontId="29" fillId="7" borderId="86" xfId="8" applyNumberFormat="1" applyFont="1" applyFill="1" applyBorder="1" applyProtection="1">
      <alignment vertical="center"/>
      <protection locked="0"/>
    </xf>
    <xf numFmtId="4" fontId="29" fillId="7" borderId="29" xfId="8" applyNumberFormat="1" applyFont="1" applyFill="1" applyBorder="1" applyProtection="1">
      <alignment vertical="center"/>
      <protection locked="0"/>
    </xf>
    <xf numFmtId="4" fontId="29" fillId="7" borderId="38" xfId="8" applyNumberFormat="1" applyFont="1" applyFill="1" applyBorder="1" applyProtection="1">
      <alignment vertical="center"/>
      <protection locked="0"/>
    </xf>
    <xf numFmtId="4" fontId="29" fillId="7" borderId="94" xfId="8" applyNumberFormat="1" applyFont="1" applyFill="1" applyBorder="1" applyProtection="1">
      <alignment vertical="center"/>
      <protection locked="0"/>
    </xf>
    <xf numFmtId="4" fontId="29" fillId="7" borderId="92" xfId="8" applyNumberFormat="1" applyFont="1" applyFill="1" applyBorder="1" applyProtection="1">
      <alignment vertical="center"/>
      <protection locked="0"/>
    </xf>
    <xf numFmtId="4" fontId="29" fillId="7" borderId="30" xfId="8" applyNumberFormat="1" applyFont="1" applyFill="1" applyBorder="1" applyProtection="1">
      <alignment vertical="center"/>
      <protection locked="0"/>
    </xf>
    <xf numFmtId="4" fontId="29" fillId="7" borderId="93" xfId="8" applyNumberFormat="1" applyFont="1" applyFill="1" applyBorder="1" applyProtection="1">
      <alignment vertical="center"/>
      <protection locked="0"/>
    </xf>
    <xf numFmtId="4" fontId="29" fillId="7" borderId="90" xfId="8" applyNumberFormat="1" applyFont="1" applyFill="1" applyBorder="1" applyProtection="1">
      <alignment vertical="center"/>
      <protection locked="0"/>
    </xf>
    <xf numFmtId="4" fontId="29" fillId="7" borderId="148" xfId="8" applyNumberFormat="1" applyFont="1" applyFill="1" applyBorder="1" applyProtection="1">
      <alignment vertical="center"/>
      <protection locked="0"/>
    </xf>
    <xf numFmtId="192" fontId="29" fillId="7" borderId="29" xfId="8" applyNumberFormat="1" applyFont="1" applyFill="1" applyBorder="1" applyProtection="1">
      <alignment vertical="center"/>
      <protection locked="0"/>
    </xf>
    <xf numFmtId="192" fontId="29" fillId="7" borderId="90" xfId="8" applyNumberFormat="1" applyFont="1" applyFill="1" applyBorder="1" applyProtection="1">
      <alignment vertical="center"/>
      <protection locked="0"/>
    </xf>
    <xf numFmtId="192" fontId="29" fillId="14" borderId="29" xfId="8" applyNumberFormat="1" applyFont="1" applyFill="1" applyBorder="1" applyProtection="1">
      <alignment vertical="center"/>
      <protection locked="0"/>
    </xf>
    <xf numFmtId="192" fontId="29" fillId="14" borderId="90" xfId="8" applyNumberFormat="1" applyFont="1" applyFill="1" applyBorder="1" applyProtection="1">
      <alignment vertical="center"/>
      <protection locked="0"/>
    </xf>
    <xf numFmtId="192" fontId="29" fillId="14" borderId="41" xfId="8" applyNumberFormat="1" applyFont="1" applyFill="1" applyBorder="1" applyProtection="1">
      <alignment vertical="center"/>
      <protection locked="0"/>
    </xf>
    <xf numFmtId="0" fontId="4" fillId="0" borderId="38" xfId="8" applyFont="1" applyBorder="1">
      <alignment vertical="center"/>
    </xf>
    <xf numFmtId="0" fontId="59" fillId="0" borderId="34" xfId="8" applyFont="1" applyBorder="1" applyAlignment="1">
      <alignment horizontal="left" vertical="center" wrapText="1" indent="1"/>
    </xf>
    <xf numFmtId="0" fontId="59" fillId="0" borderId="38" xfId="8" applyFont="1" applyBorder="1">
      <alignment vertical="center"/>
    </xf>
    <xf numFmtId="0" fontId="59" fillId="11" borderId="38" xfId="8" applyFont="1" applyFill="1" applyBorder="1" applyAlignment="1">
      <alignment horizontal="center" vertical="center"/>
    </xf>
    <xf numFmtId="0" fontId="4" fillId="8" borderId="0" xfId="8" applyFont="1" applyFill="1">
      <alignment vertical="center"/>
    </xf>
    <xf numFmtId="0" fontId="109" fillId="0" borderId="0" xfId="8" applyFont="1">
      <alignment vertical="center"/>
    </xf>
    <xf numFmtId="0" fontId="4" fillId="8" borderId="0" xfId="8" applyFont="1" applyFill="1" applyAlignment="1">
      <alignment horizontal="right" vertical="center"/>
    </xf>
    <xf numFmtId="0" fontId="11" fillId="8" borderId="0" xfId="8" applyFont="1" applyFill="1">
      <alignment vertical="center"/>
    </xf>
    <xf numFmtId="0" fontId="6" fillId="8" borderId="0" xfId="8" applyFont="1" applyFill="1">
      <alignment vertical="center"/>
    </xf>
    <xf numFmtId="0" fontId="109" fillId="8" borderId="0" xfId="8" applyFont="1" applyFill="1">
      <alignment vertical="center"/>
    </xf>
    <xf numFmtId="0" fontId="59" fillId="8" borderId="0" xfId="8" applyFont="1" applyFill="1" applyAlignment="1">
      <alignment horizontal="left" vertical="center"/>
    </xf>
    <xf numFmtId="0" fontId="41" fillId="8" borderId="0" xfId="8" applyFont="1" applyFill="1" applyAlignment="1">
      <alignment horizontal="left" vertical="center"/>
    </xf>
    <xf numFmtId="49" fontId="4" fillId="8" borderId="0" xfId="8" applyNumberFormat="1" applyFont="1" applyFill="1" applyAlignment="1">
      <alignment horizontal="left" vertical="top"/>
    </xf>
    <xf numFmtId="0" fontId="4" fillId="8" borderId="0" xfId="8" applyFont="1" applyFill="1" applyAlignment="1">
      <alignment horizontal="left" vertical="top"/>
    </xf>
    <xf numFmtId="0" fontId="25" fillId="8" borderId="0" xfId="8" applyFont="1" applyFill="1" applyAlignment="1" applyProtection="1">
      <alignment horizontal="center" vertical="center"/>
      <protection locked="0"/>
    </xf>
    <xf numFmtId="0" fontId="110" fillId="8" borderId="0" xfId="8" applyFont="1" applyFill="1">
      <alignment vertical="center"/>
    </xf>
    <xf numFmtId="0" fontId="55" fillId="8" borderId="0" xfId="8" applyFill="1" applyAlignment="1">
      <alignment horizontal="left" vertical="center"/>
    </xf>
    <xf numFmtId="0" fontId="46" fillId="8" borderId="0" xfId="8" applyFont="1" applyFill="1" applyAlignment="1">
      <alignment horizontal="left" vertical="center"/>
    </xf>
    <xf numFmtId="0" fontId="4" fillId="8" borderId="0" xfId="8" applyFont="1" applyFill="1" applyAlignment="1">
      <alignment horizontal="left" vertical="center"/>
    </xf>
    <xf numFmtId="0" fontId="4" fillId="8" borderId="0" xfId="8" applyFont="1" applyFill="1" applyAlignment="1">
      <alignment vertical="top" wrapText="1"/>
    </xf>
    <xf numFmtId="0" fontId="64" fillId="7" borderId="378" xfId="8" applyFont="1" applyFill="1" applyBorder="1" applyAlignment="1">
      <alignment horizontal="center" vertical="center"/>
    </xf>
    <xf numFmtId="0" fontId="64" fillId="7" borderId="28" xfId="8" applyFont="1" applyFill="1" applyBorder="1" applyAlignment="1">
      <alignment horizontal="center" vertical="center"/>
    </xf>
    <xf numFmtId="0" fontId="64" fillId="7" borderId="29" xfId="8" applyFont="1" applyFill="1" applyBorder="1" applyAlignment="1">
      <alignment horizontal="center" vertical="center"/>
    </xf>
    <xf numFmtId="0" fontId="4" fillId="0" borderId="38" xfId="8" applyFont="1" applyBorder="1" applyAlignment="1">
      <alignment horizontal="left" vertical="center"/>
    </xf>
    <xf numFmtId="0" fontId="4" fillId="0" borderId="30" xfId="8" applyFont="1" applyBorder="1" applyAlignment="1">
      <alignment horizontal="center" vertical="center"/>
    </xf>
    <xf numFmtId="0" fontId="64" fillId="7" borderId="17" xfId="8" applyFont="1" applyFill="1" applyBorder="1" applyAlignment="1">
      <alignment horizontal="center" vertical="center"/>
    </xf>
    <xf numFmtId="0" fontId="64" fillId="0" borderId="0" xfId="8" applyFont="1">
      <alignment vertical="center"/>
    </xf>
    <xf numFmtId="0" fontId="66" fillId="0" borderId="0" xfId="8" applyFont="1" applyAlignment="1">
      <alignment vertical="center" shrinkToFit="1"/>
    </xf>
    <xf numFmtId="200" fontId="64" fillId="0" borderId="0" xfId="8" applyNumberFormat="1" applyFont="1">
      <alignment vertical="center"/>
    </xf>
    <xf numFmtId="49" fontId="66" fillId="0" borderId="0" xfId="8" applyNumberFormat="1" applyFont="1" applyAlignment="1">
      <alignment vertical="center" shrinkToFit="1"/>
    </xf>
    <xf numFmtId="49" fontId="66" fillId="0" borderId="0" xfId="8" applyNumberFormat="1" applyFont="1" applyAlignment="1">
      <alignment horizontal="left" vertical="center" indent="1" shrinkToFit="1"/>
    </xf>
    <xf numFmtId="0" fontId="66" fillId="0" borderId="339" xfId="8" applyFont="1" applyBorder="1" applyAlignment="1">
      <alignment horizontal="center" vertical="center"/>
    </xf>
    <xf numFmtId="0" fontId="53" fillId="0" borderId="0" xfId="8" applyFont="1" applyAlignment="1">
      <alignment horizontal="center" vertical="center" wrapText="1"/>
    </xf>
    <xf numFmtId="0" fontId="21" fillId="0" borderId="0" xfId="8" applyFont="1" applyAlignment="1">
      <alignment horizontal="center" vertical="center"/>
    </xf>
    <xf numFmtId="0" fontId="59" fillId="0" borderId="38" xfId="8" applyFont="1" applyBorder="1" applyAlignment="1">
      <alignment vertical="center" shrinkToFit="1"/>
    </xf>
    <xf numFmtId="0" fontId="4" fillId="0" borderId="0" xfId="8" applyFont="1" applyAlignment="1">
      <alignment vertical="center" shrinkToFit="1"/>
    </xf>
    <xf numFmtId="0" fontId="64" fillId="7" borderId="390" xfId="8" applyFont="1" applyFill="1" applyBorder="1" applyAlignment="1">
      <alignment horizontal="center" vertical="center"/>
    </xf>
    <xf numFmtId="0" fontId="66" fillId="0" borderId="378" xfId="8" applyFont="1" applyBorder="1" applyAlignment="1">
      <alignment vertical="center" shrinkToFit="1"/>
    </xf>
    <xf numFmtId="0" fontId="3" fillId="0" borderId="38" xfId="8" applyFont="1" applyBorder="1" applyAlignment="1">
      <alignment horizontal="center" vertical="center"/>
    </xf>
    <xf numFmtId="0" fontId="59" fillId="0" borderId="30" xfId="8" applyFont="1" applyBorder="1" applyAlignment="1">
      <alignment horizontal="left" vertical="center"/>
    </xf>
    <xf numFmtId="0" fontId="4" fillId="0" borderId="38" xfId="8" applyFont="1" applyBorder="1" applyAlignment="1">
      <alignment vertical="center" shrinkToFit="1"/>
    </xf>
    <xf numFmtId="0" fontId="3" fillId="0" borderId="38" xfId="8" applyFont="1" applyBorder="1">
      <alignment vertical="center"/>
    </xf>
    <xf numFmtId="0" fontId="3" fillId="0" borderId="38" xfId="8" applyFont="1" applyBorder="1" applyAlignment="1">
      <alignment vertical="center" shrinkToFit="1"/>
    </xf>
    <xf numFmtId="0" fontId="62" fillId="0" borderId="0" xfId="8" applyFont="1" applyAlignment="1">
      <alignment horizontal="center" vertical="center" shrinkToFit="1"/>
    </xf>
    <xf numFmtId="0" fontId="62" fillId="0" borderId="0" xfId="8" applyFont="1" applyAlignment="1">
      <alignment horizontal="left" vertical="center" shrinkToFit="1"/>
    </xf>
    <xf numFmtId="0" fontId="4" fillId="0" borderId="38" xfId="8" applyFont="1" applyBorder="1" applyAlignment="1">
      <alignment vertical="center" wrapText="1"/>
    </xf>
    <xf numFmtId="194" fontId="4" fillId="0" borderId="30" xfId="1" applyNumberFormat="1" applyFont="1" applyBorder="1" applyAlignment="1">
      <alignment horizontal="center" vertical="center" wrapText="1"/>
    </xf>
    <xf numFmtId="0" fontId="59" fillId="0" borderId="37" xfId="8" applyFont="1" applyBorder="1">
      <alignment vertical="center"/>
    </xf>
    <xf numFmtId="0" fontId="59" fillId="0" borderId="24" xfId="8" applyFont="1" applyBorder="1">
      <alignment vertical="center"/>
    </xf>
    <xf numFmtId="0" fontId="59" fillId="0" borderId="34" xfId="8" applyFont="1" applyBorder="1">
      <alignment vertical="center"/>
    </xf>
    <xf numFmtId="0" fontId="59" fillId="0" borderId="146" xfId="8" applyFont="1" applyBorder="1">
      <alignment vertical="center"/>
    </xf>
    <xf numFmtId="0" fontId="59" fillId="0" borderId="25" xfId="8" applyFont="1" applyBorder="1">
      <alignment vertical="center"/>
    </xf>
    <xf numFmtId="0" fontId="59" fillId="0" borderId="16" xfId="8" applyFont="1" applyBorder="1">
      <alignment vertical="center"/>
    </xf>
    <xf numFmtId="0" fontId="62" fillId="0" borderId="0" xfId="8" applyFont="1" applyAlignment="1">
      <alignment horizontal="left" vertical="center" indent="1"/>
    </xf>
    <xf numFmtId="0" fontId="51" fillId="0" borderId="0" xfId="7" applyFont="1" applyProtection="1">
      <alignment vertical="center"/>
      <protection locked="0"/>
    </xf>
    <xf numFmtId="0" fontId="28" fillId="0" borderId="54" xfId="7" applyFont="1" applyBorder="1" applyAlignment="1" applyProtection="1">
      <alignment horizontal="right" vertical="center"/>
      <protection locked="0"/>
    </xf>
    <xf numFmtId="0" fontId="28" fillId="0" borderId="55" xfId="7" applyFont="1" applyBorder="1" applyAlignment="1" applyProtection="1">
      <alignment horizontal="right" vertical="center"/>
      <protection locked="0"/>
    </xf>
    <xf numFmtId="0" fontId="28" fillId="0" borderId="176" xfId="7" applyFont="1" applyBorder="1" applyAlignment="1" applyProtection="1">
      <alignment horizontal="right" vertical="center"/>
      <protection locked="0"/>
    </xf>
    <xf numFmtId="0" fontId="60" fillId="0" borderId="0" xfId="14" applyFont="1" applyAlignment="1">
      <alignment vertical="center" shrinkToFit="1"/>
    </xf>
    <xf numFmtId="0" fontId="71" fillId="0" borderId="0" xfId="8" applyFont="1" applyAlignment="1">
      <alignment horizontal="left" vertical="center"/>
    </xf>
    <xf numFmtId="0" fontId="54" fillId="0" borderId="0" xfId="8" applyFont="1" applyAlignment="1">
      <alignment horizontal="left" vertical="center" indent="1"/>
    </xf>
    <xf numFmtId="0" fontId="50" fillId="0" borderId="182" xfId="8" applyFont="1" applyBorder="1" applyAlignment="1">
      <alignment vertical="center" wrapText="1"/>
    </xf>
    <xf numFmtId="0" fontId="50" fillId="0" borderId="46" xfId="8" applyFont="1" applyBorder="1" applyAlignment="1">
      <alignment vertical="center" wrapText="1"/>
    </xf>
    <xf numFmtId="0" fontId="115" fillId="0" borderId="46" xfId="8" applyFont="1" applyBorder="1" applyAlignment="1">
      <alignment vertical="center" wrapText="1"/>
    </xf>
    <xf numFmtId="0" fontId="50" fillId="0" borderId="26" xfId="8" applyFont="1" applyBorder="1" applyAlignment="1">
      <alignment vertical="center" wrapText="1"/>
    </xf>
    <xf numFmtId="0" fontId="66" fillId="0" borderId="26" xfId="8" applyFont="1" applyBorder="1" applyAlignment="1">
      <alignment horizontal="center" vertical="center"/>
    </xf>
    <xf numFmtId="0" fontId="66" fillId="0" borderId="391" xfId="8" applyFont="1" applyBorder="1" applyAlignment="1">
      <alignment horizontal="center" vertical="center"/>
    </xf>
    <xf numFmtId="0" fontId="66" fillId="0" borderId="56" xfId="8" applyFont="1" applyBorder="1" applyAlignment="1">
      <alignment horizontal="center" vertical="center"/>
    </xf>
    <xf numFmtId="0" fontId="28" fillId="10" borderId="180" xfId="7" applyFont="1" applyFill="1" applyBorder="1" applyProtection="1">
      <alignment vertical="center"/>
      <protection locked="0"/>
    </xf>
    <xf numFmtId="0" fontId="28" fillId="10" borderId="181" xfId="7" applyFont="1" applyFill="1" applyBorder="1" applyProtection="1">
      <alignment vertical="center"/>
      <protection locked="0"/>
    </xf>
    <xf numFmtId="0" fontId="3" fillId="0" borderId="71" xfId="8" applyFont="1" applyBorder="1" applyAlignment="1" applyProtection="1">
      <alignment horizontal="center" vertical="center"/>
      <protection locked="0"/>
    </xf>
    <xf numFmtId="0" fontId="15" fillId="0" borderId="0" xfId="8" applyFont="1" applyAlignment="1">
      <alignment horizontal="left" vertical="center"/>
    </xf>
    <xf numFmtId="0" fontId="28" fillId="11" borderId="0" xfId="7" applyFont="1" applyFill="1" applyBorder="1" applyProtection="1">
      <alignment vertical="center"/>
      <protection locked="0"/>
    </xf>
    <xf numFmtId="0" fontId="28" fillId="11" borderId="87" xfId="7" applyFont="1" applyFill="1" applyBorder="1" applyProtection="1">
      <alignment vertical="center"/>
      <protection locked="0"/>
    </xf>
    <xf numFmtId="0" fontId="119" fillId="0" borderId="241" xfId="8" applyFont="1" applyBorder="1" applyAlignment="1" applyProtection="1">
      <alignment horizontal="center" vertical="center" wrapText="1"/>
      <protection locked="0"/>
    </xf>
    <xf numFmtId="0" fontId="29" fillId="0" borderId="328" xfId="8" applyFont="1" applyBorder="1" applyProtection="1">
      <alignment vertical="center"/>
      <protection locked="0"/>
    </xf>
    <xf numFmtId="0" fontId="29" fillId="0" borderId="106" xfId="8" applyFont="1" applyBorder="1" applyAlignment="1" applyProtection="1">
      <alignment vertical="center" wrapText="1"/>
      <protection locked="0"/>
    </xf>
    <xf numFmtId="0" fontId="28" fillId="0" borderId="71" xfId="8" applyFont="1" applyBorder="1" applyProtection="1">
      <alignment vertical="center"/>
      <protection locked="0"/>
    </xf>
    <xf numFmtId="0" fontId="29" fillId="0" borderId="141" xfId="7" applyFont="1" applyBorder="1" applyAlignment="1" applyProtection="1">
      <alignment vertical="center" wrapText="1"/>
      <protection locked="0"/>
    </xf>
    <xf numFmtId="0" fontId="35" fillId="0" borderId="392" xfId="8" applyFont="1" applyBorder="1">
      <alignment vertical="center"/>
    </xf>
    <xf numFmtId="0" fontId="90" fillId="0" borderId="0" xfId="8" applyFont="1" applyAlignment="1">
      <alignment horizontal="center" vertical="center"/>
    </xf>
    <xf numFmtId="199" fontId="5" fillId="0" borderId="0" xfId="8" applyNumberFormat="1" applyFont="1" applyAlignment="1">
      <alignment horizontal="center" vertical="center" wrapText="1"/>
    </xf>
    <xf numFmtId="194" fontId="4" fillId="0" borderId="0" xfId="1" applyNumberFormat="1" applyFont="1" applyBorder="1" applyAlignment="1">
      <alignment horizontal="left" vertical="center" wrapText="1"/>
    </xf>
    <xf numFmtId="195" fontId="5" fillId="0" borderId="0" xfId="1" applyNumberFormat="1" applyFont="1" applyFill="1" applyBorder="1" applyAlignment="1">
      <alignment horizontal="center" vertical="center" wrapText="1"/>
    </xf>
    <xf numFmtId="0" fontId="98" fillId="0" borderId="6" xfId="8" applyFont="1" applyBorder="1">
      <alignment vertical="center"/>
    </xf>
    <xf numFmtId="0" fontId="62" fillId="0" borderId="6" xfId="8" applyFont="1" applyBorder="1">
      <alignment vertical="center"/>
    </xf>
    <xf numFmtId="0" fontId="97" fillId="0" borderId="0" xfId="8" applyFont="1" applyAlignment="1">
      <alignment horizontal="center" vertical="center"/>
    </xf>
    <xf numFmtId="0" fontId="95" fillId="0" borderId="6" xfId="8" applyFont="1" applyBorder="1">
      <alignment vertical="center"/>
    </xf>
    <xf numFmtId="0" fontId="113" fillId="0" borderId="0" xfId="7" applyFont="1" applyBorder="1" applyAlignment="1" applyProtection="1">
      <alignment horizontal="center" vertical="center"/>
      <protection locked="0"/>
    </xf>
    <xf numFmtId="0" fontId="28" fillId="0" borderId="83" xfId="7" applyFont="1" applyBorder="1" applyAlignment="1" applyProtection="1">
      <alignment horizontal="right" vertical="center" shrinkToFit="1"/>
      <protection locked="0"/>
    </xf>
    <xf numFmtId="195" fontId="28" fillId="7" borderId="107" xfId="4" applyNumberFormat="1" applyFont="1" applyFill="1" applyBorder="1" applyAlignment="1" applyProtection="1">
      <alignment horizontal="right" vertical="center"/>
      <protection hidden="1"/>
    </xf>
    <xf numFmtId="189" fontId="28" fillId="0" borderId="144" xfId="4" applyNumberFormat="1" applyFont="1" applyFill="1" applyBorder="1" applyAlignment="1" applyProtection="1">
      <alignment vertical="center"/>
      <protection locked="0"/>
    </xf>
    <xf numFmtId="189" fontId="28" fillId="0" borderId="113" xfId="4" applyNumberFormat="1" applyFont="1" applyFill="1" applyBorder="1" applyAlignment="1" applyProtection="1">
      <alignment vertical="center"/>
      <protection locked="0"/>
    </xf>
    <xf numFmtId="178" fontId="28" fillId="0" borderId="83" xfId="4" applyNumberFormat="1" applyFont="1" applyFill="1" applyBorder="1" applyAlignment="1" applyProtection="1">
      <alignment vertical="center"/>
      <protection hidden="1"/>
    </xf>
    <xf numFmtId="0" fontId="28" fillId="0" borderId="140" xfId="7" applyFont="1" applyBorder="1" applyAlignment="1" applyProtection="1">
      <alignment horizontal="center" vertical="center"/>
      <protection locked="0"/>
    </xf>
    <xf numFmtId="0" fontId="27" fillId="0" borderId="0" xfId="7" applyFont="1" applyBorder="1" applyAlignment="1" applyProtection="1">
      <alignment horizontal="left" vertical="center" indent="1"/>
      <protection locked="0"/>
    </xf>
    <xf numFmtId="0" fontId="36" fillId="0" borderId="0" xfId="7" applyFont="1" applyBorder="1" applyAlignment="1" applyProtection="1">
      <alignment horizontal="left" vertical="center" indent="1"/>
      <protection locked="0"/>
    </xf>
    <xf numFmtId="0" fontId="3" fillId="0" borderId="0" xfId="7" applyAlignment="1" applyProtection="1">
      <alignment horizontal="left" vertical="center" indent="1"/>
      <protection locked="0"/>
    </xf>
    <xf numFmtId="0" fontId="29" fillId="0" borderId="0" xfId="7" applyFont="1" applyAlignment="1" applyProtection="1">
      <alignment horizontal="left" vertical="center" indent="1"/>
      <protection locked="0"/>
    </xf>
    <xf numFmtId="0" fontId="29" fillId="0" borderId="141" xfId="7" applyFont="1" applyBorder="1" applyAlignment="1" applyProtection="1">
      <alignment horizontal="center" vertical="center" wrapText="1"/>
      <protection locked="0"/>
    </xf>
    <xf numFmtId="0" fontId="3" fillId="0" borderId="0" xfId="10" applyAlignment="1">
      <alignment horizontal="left" vertical="center" indent="1"/>
    </xf>
    <xf numFmtId="0" fontId="29" fillId="0" borderId="199" xfId="7" applyFont="1" applyBorder="1" applyAlignment="1" applyProtection="1">
      <alignment horizontal="center" vertical="center" wrapText="1"/>
      <protection locked="0"/>
    </xf>
    <xf numFmtId="38" fontId="3" fillId="0" borderId="172" xfId="4" applyFont="1" applyFill="1" applyBorder="1" applyProtection="1">
      <alignment vertical="center"/>
      <protection hidden="1"/>
    </xf>
    <xf numFmtId="0" fontId="28" fillId="0" borderId="0" xfId="7" applyFont="1" applyBorder="1" applyAlignment="1" applyProtection="1">
      <alignment horizontal="center" vertical="center" wrapText="1"/>
      <protection locked="0"/>
    </xf>
    <xf numFmtId="0" fontId="11" fillId="0" borderId="0" xfId="7" applyFont="1" applyAlignment="1" applyProtection="1">
      <alignment horizontal="center" vertical="center"/>
      <protection locked="0"/>
    </xf>
    <xf numFmtId="0" fontId="29" fillId="0" borderId="86" xfId="7" applyFont="1" applyBorder="1" applyProtection="1">
      <alignment vertical="center"/>
      <protection locked="0"/>
    </xf>
    <xf numFmtId="0" fontId="29" fillId="0" borderId="148" xfId="7" applyFont="1" applyBorder="1" applyProtection="1">
      <alignment vertical="center"/>
      <protection locked="0"/>
    </xf>
    <xf numFmtId="0" fontId="29" fillId="0" borderId="90" xfId="7" applyFont="1" applyBorder="1" applyProtection="1">
      <alignment vertical="center"/>
      <protection locked="0"/>
    </xf>
    <xf numFmtId="0" fontId="29" fillId="0" borderId="154" xfId="7" applyFont="1" applyBorder="1" applyProtection="1">
      <alignment vertical="center"/>
      <protection locked="0"/>
    </xf>
    <xf numFmtId="0" fontId="29" fillId="0" borderId="158" xfId="7" applyFont="1" applyBorder="1" applyProtection="1">
      <alignment vertical="center"/>
      <protection locked="0"/>
    </xf>
    <xf numFmtId="0" fontId="29" fillId="0" borderId="164" xfId="7" applyFont="1" applyBorder="1" applyAlignment="1" applyProtection="1">
      <alignment vertical="center" wrapText="1"/>
      <protection locked="0"/>
    </xf>
    <xf numFmtId="0" fontId="29" fillId="0" borderId="53" xfId="7" applyFont="1" applyBorder="1" applyProtection="1">
      <alignment vertical="center"/>
      <protection locked="0"/>
    </xf>
    <xf numFmtId="0" fontId="29" fillId="0" borderId="394" xfId="7" applyFont="1" applyBorder="1" applyAlignment="1" applyProtection="1">
      <alignment vertical="center" wrapText="1"/>
      <protection locked="0"/>
    </xf>
    <xf numFmtId="0" fontId="28" fillId="0" borderId="0" xfId="7" applyFont="1" applyAlignment="1">
      <alignment vertical="top" wrapText="1"/>
    </xf>
    <xf numFmtId="0" fontId="28" fillId="0" borderId="0" xfId="7" applyFont="1" applyAlignment="1">
      <alignment horizontal="right" vertical="top" wrapText="1"/>
    </xf>
    <xf numFmtId="0" fontId="28" fillId="0" borderId="140" xfId="7" applyFont="1" applyBorder="1" applyAlignment="1">
      <alignment horizontal="center" vertical="center"/>
    </xf>
    <xf numFmtId="0" fontId="113" fillId="0" borderId="0" xfId="7" applyFont="1" applyBorder="1" applyAlignment="1" applyProtection="1">
      <alignment horizontal="center" vertical="distributed" wrapText="1"/>
      <protection locked="0"/>
    </xf>
    <xf numFmtId="0" fontId="5" fillId="8" borderId="0" xfId="8" applyFont="1" applyFill="1" applyAlignment="1">
      <alignment horizontal="right" vertical="center"/>
    </xf>
    <xf numFmtId="199" fontId="3" fillId="0" borderId="0" xfId="7" applyNumberFormat="1" applyProtection="1">
      <alignment vertical="center"/>
      <protection locked="0"/>
    </xf>
    <xf numFmtId="188" fontId="28" fillId="0" borderId="45" xfId="4" applyNumberFormat="1" applyFont="1" applyFill="1" applyBorder="1" applyAlignment="1" applyProtection="1">
      <alignment horizontal="right" vertical="center"/>
      <protection locked="0"/>
    </xf>
    <xf numFmtId="188" fontId="28" fillId="0" borderId="111" xfId="4" applyNumberFormat="1" applyFont="1" applyFill="1" applyBorder="1" applyAlignment="1" applyProtection="1">
      <alignment horizontal="right" vertical="center"/>
      <protection locked="0"/>
    </xf>
    <xf numFmtId="188" fontId="28" fillId="0" borderId="114" xfId="4" applyNumberFormat="1" applyFont="1" applyFill="1" applyBorder="1" applyAlignment="1" applyProtection="1">
      <alignment horizontal="right" vertical="center"/>
      <protection locked="0"/>
    </xf>
    <xf numFmtId="188" fontId="28" fillId="0" borderId="18" xfId="4" applyNumberFormat="1" applyFont="1" applyFill="1" applyBorder="1" applyAlignment="1" applyProtection="1">
      <alignment horizontal="right" vertical="center"/>
      <protection locked="0"/>
    </xf>
    <xf numFmtId="188" fontId="28" fillId="0" borderId="117" xfId="4" applyNumberFormat="1" applyFont="1" applyFill="1" applyBorder="1" applyAlignment="1" applyProtection="1">
      <alignment horizontal="right" vertical="center"/>
      <protection locked="0"/>
    </xf>
    <xf numFmtId="0" fontId="29" fillId="0" borderId="0" xfId="7" applyFont="1">
      <alignment vertical="center"/>
    </xf>
    <xf numFmtId="0" fontId="49" fillId="0" borderId="0" xfId="7" applyFont="1" applyAlignment="1" applyProtection="1">
      <alignment horizontal="right" vertical="center"/>
      <protection locked="0"/>
    </xf>
    <xf numFmtId="0" fontId="29" fillId="0" borderId="0" xfId="7" applyFont="1" applyAlignment="1" applyProtection="1">
      <alignment horizontal="right" vertical="center"/>
      <protection locked="0"/>
    </xf>
    <xf numFmtId="38" fontId="28" fillId="0" borderId="45" xfId="4" applyFont="1" applyFill="1" applyBorder="1" applyAlignment="1" applyProtection="1">
      <alignment horizontal="center" vertical="center"/>
      <protection locked="0"/>
    </xf>
    <xf numFmtId="0" fontId="28" fillId="0" borderId="248" xfId="7" applyFont="1" applyBorder="1" applyProtection="1">
      <alignment vertical="center"/>
      <protection locked="0"/>
    </xf>
    <xf numFmtId="0" fontId="28" fillId="0" borderId="397" xfId="7" applyFont="1" applyBorder="1" applyProtection="1">
      <alignment vertical="center"/>
      <protection locked="0"/>
    </xf>
    <xf numFmtId="0" fontId="3" fillId="0" borderId="336" xfId="7" applyBorder="1">
      <alignment vertical="center"/>
    </xf>
    <xf numFmtId="0" fontId="3" fillId="0" borderId="25" xfId="7" applyBorder="1">
      <alignment vertical="center"/>
    </xf>
    <xf numFmtId="0" fontId="28" fillId="0" borderId="25" xfId="7" applyFont="1" applyBorder="1" applyProtection="1">
      <alignment vertical="center"/>
      <protection locked="0"/>
    </xf>
    <xf numFmtId="0" fontId="28" fillId="0" borderId="24" xfId="7" applyFont="1" applyBorder="1" applyProtection="1">
      <alignment vertical="center"/>
      <protection locked="0"/>
    </xf>
    <xf numFmtId="0" fontId="28" fillId="0" borderId="396" xfId="7" applyFont="1" applyBorder="1" applyProtection="1">
      <alignment vertical="center"/>
      <protection locked="0"/>
    </xf>
    <xf numFmtId="0" fontId="27" fillId="0" borderId="88" xfId="7" applyFont="1" applyBorder="1" applyProtection="1">
      <alignment vertical="center"/>
      <protection locked="0"/>
    </xf>
    <xf numFmtId="0" fontId="29" fillId="0" borderId="87" xfId="7" quotePrefix="1" applyFont="1" applyBorder="1" applyProtection="1">
      <alignment vertical="center"/>
      <protection locked="0"/>
    </xf>
    <xf numFmtId="0" fontId="28" fillId="0" borderId="9" xfId="7" applyFont="1" applyBorder="1" applyProtection="1">
      <alignment vertical="center"/>
      <protection locked="0"/>
    </xf>
    <xf numFmtId="0" fontId="3" fillId="0" borderId="10" xfId="7" applyBorder="1">
      <alignment vertical="center"/>
    </xf>
    <xf numFmtId="0" fontId="28" fillId="0" borderId="398" xfId="7" applyFont="1" applyBorder="1" applyAlignment="1" applyProtection="1">
      <alignment vertical="center" shrinkToFit="1"/>
      <protection locked="0"/>
    </xf>
    <xf numFmtId="0" fontId="28" fillId="0" borderId="181" xfId="7" applyFont="1" applyBorder="1" applyProtection="1">
      <alignment vertical="center"/>
      <protection locked="0"/>
    </xf>
    <xf numFmtId="0" fontId="3" fillId="0" borderId="339" xfId="7" applyBorder="1">
      <alignment vertical="center"/>
    </xf>
    <xf numFmtId="3" fontId="29" fillId="7" borderId="150" xfId="8" applyNumberFormat="1" applyFont="1" applyFill="1" applyBorder="1" applyAlignment="1" applyProtection="1">
      <alignment horizontal="right" vertical="center"/>
      <protection locked="0"/>
    </xf>
    <xf numFmtId="3" fontId="29" fillId="7" borderId="52" xfId="8" applyNumberFormat="1" applyFont="1" applyFill="1" applyBorder="1" applyAlignment="1" applyProtection="1">
      <alignment horizontal="right" vertical="center"/>
      <protection locked="0"/>
    </xf>
    <xf numFmtId="0" fontId="29" fillId="0" borderId="107" xfId="8" applyFont="1" applyBorder="1" applyAlignment="1" applyProtection="1">
      <alignment horizontal="left" vertical="center"/>
      <protection locked="0"/>
    </xf>
    <xf numFmtId="4" fontId="29" fillId="7" borderId="52" xfId="5" applyNumberFormat="1" applyFont="1" applyFill="1" applyBorder="1" applyAlignment="1" applyProtection="1">
      <alignment vertical="center"/>
      <protection locked="0"/>
    </xf>
    <xf numFmtId="0" fontId="29" fillId="0" borderId="50" xfId="8" applyFont="1" applyBorder="1" applyAlignment="1" applyProtection="1">
      <alignment horizontal="left" vertical="center"/>
      <protection locked="0"/>
    </xf>
    <xf numFmtId="0" fontId="29" fillId="0" borderId="6" xfId="8" applyFont="1" applyBorder="1" applyAlignment="1" applyProtection="1">
      <alignment horizontal="left" vertical="center"/>
      <protection locked="0"/>
    </xf>
    <xf numFmtId="4" fontId="29" fillId="7" borderId="16" xfId="5" applyNumberFormat="1" applyFont="1" applyFill="1" applyBorder="1" applyAlignment="1" applyProtection="1">
      <alignment vertical="center"/>
      <protection locked="0"/>
    </xf>
    <xf numFmtId="0" fontId="29" fillId="11" borderId="78" xfId="8" applyFont="1" applyFill="1" applyBorder="1" applyAlignment="1" applyProtection="1">
      <alignment horizontal="right" vertical="center"/>
      <protection locked="0"/>
    </xf>
    <xf numFmtId="0" fontId="29" fillId="11" borderId="92" xfId="8" applyFont="1" applyFill="1" applyBorder="1" applyAlignment="1" applyProtection="1">
      <alignment horizontal="right" vertical="center"/>
      <protection locked="0"/>
    </xf>
    <xf numFmtId="0" fontId="29" fillId="11" borderId="126" xfId="8" applyFont="1" applyFill="1" applyBorder="1" applyProtection="1">
      <alignment vertical="center"/>
      <protection locked="0"/>
    </xf>
    <xf numFmtId="4" fontId="29" fillId="7" borderId="19" xfId="5" applyNumberFormat="1" applyFont="1" applyFill="1" applyBorder="1" applyAlignment="1" applyProtection="1">
      <alignment vertical="center"/>
      <protection locked="0"/>
    </xf>
    <xf numFmtId="0" fontId="0" fillId="0" borderId="0" xfId="8" applyFont="1">
      <alignment vertical="center"/>
    </xf>
    <xf numFmtId="0" fontId="29" fillId="0" borderId="333" xfId="7" applyFont="1" applyBorder="1" applyProtection="1">
      <alignment vertical="center"/>
      <protection locked="0"/>
    </xf>
    <xf numFmtId="0" fontId="29" fillId="0" borderId="141" xfId="7" applyFont="1" applyBorder="1" applyProtection="1">
      <alignment vertical="center"/>
      <protection locked="0"/>
    </xf>
    <xf numFmtId="0" fontId="29" fillId="0" borderId="151" xfId="7" applyFont="1" applyBorder="1" applyProtection="1">
      <alignment vertical="center"/>
      <protection locked="0"/>
    </xf>
    <xf numFmtId="0" fontId="29" fillId="0" borderId="171" xfId="7" applyFont="1" applyBorder="1" applyAlignment="1" applyProtection="1">
      <alignment vertical="center" wrapText="1"/>
      <protection locked="0"/>
    </xf>
    <xf numFmtId="0" fontId="56" fillId="0" borderId="374" xfId="8" applyFont="1" applyBorder="1" applyAlignment="1">
      <alignment vertical="top"/>
    </xf>
    <xf numFmtId="0" fontId="56" fillId="0" borderId="376" xfId="8" applyFont="1" applyBorder="1" applyAlignment="1">
      <alignment vertical="top"/>
    </xf>
    <xf numFmtId="0" fontId="3" fillId="0" borderId="140" xfId="7" applyBorder="1" applyAlignment="1">
      <alignment horizontal="center" vertical="center"/>
    </xf>
    <xf numFmtId="38" fontId="123" fillId="0" borderId="87" xfId="3" applyFont="1" applyBorder="1" applyAlignment="1" applyProtection="1">
      <alignment vertical="center" wrapText="1"/>
      <protection locked="0"/>
    </xf>
    <xf numFmtId="38" fontId="123" fillId="0" borderId="0" xfId="3" applyFont="1" applyBorder="1" applyAlignment="1" applyProtection="1">
      <alignment vertical="center" wrapText="1"/>
      <protection locked="0"/>
    </xf>
    <xf numFmtId="0" fontId="123" fillId="0" borderId="0" xfId="7" applyFont="1" applyAlignment="1" applyProtection="1">
      <alignment vertical="center" wrapText="1"/>
      <protection locked="0"/>
    </xf>
    <xf numFmtId="0" fontId="29" fillId="0" borderId="92" xfId="7" applyFont="1" applyBorder="1" applyProtection="1">
      <alignment vertical="center"/>
      <protection locked="0"/>
    </xf>
    <xf numFmtId="0" fontId="29" fillId="0" borderId="95" xfId="7" applyFont="1" applyBorder="1" applyProtection="1">
      <alignment vertical="center"/>
      <protection locked="0"/>
    </xf>
    <xf numFmtId="38" fontId="27" fillId="5" borderId="106" xfId="4" applyFont="1" applyFill="1" applyBorder="1" applyProtection="1">
      <alignment vertical="center"/>
      <protection locked="0"/>
    </xf>
    <xf numFmtId="38" fontId="27" fillId="5" borderId="124" xfId="4" applyFont="1" applyFill="1" applyBorder="1" applyProtection="1">
      <alignment vertical="center"/>
      <protection locked="0"/>
    </xf>
    <xf numFmtId="38" fontId="27" fillId="5" borderId="125" xfId="4" applyFont="1" applyFill="1" applyBorder="1" applyProtection="1">
      <alignment vertical="center"/>
      <protection locked="0"/>
    </xf>
    <xf numFmtId="38" fontId="27" fillId="5" borderId="241" xfId="4" applyFont="1" applyFill="1" applyBorder="1" applyProtection="1">
      <alignment vertical="center"/>
      <protection locked="0"/>
    </xf>
    <xf numFmtId="38" fontId="27" fillId="5" borderId="133" xfId="4" applyFont="1" applyFill="1" applyBorder="1" applyProtection="1">
      <alignment vertical="center"/>
      <protection locked="0"/>
    </xf>
    <xf numFmtId="38" fontId="27" fillId="5" borderId="132" xfId="4" applyFont="1" applyFill="1" applyBorder="1" applyProtection="1">
      <alignment vertical="center"/>
      <protection locked="0"/>
    </xf>
    <xf numFmtId="38" fontId="27" fillId="5" borderId="149" xfId="4" applyFont="1" applyFill="1" applyBorder="1" applyProtection="1">
      <alignment vertical="center"/>
      <protection locked="0"/>
    </xf>
    <xf numFmtId="38" fontId="27" fillId="5" borderId="172" xfId="4" applyFont="1" applyFill="1" applyBorder="1" applyProtection="1">
      <alignment vertical="center"/>
      <protection locked="0"/>
    </xf>
    <xf numFmtId="0" fontId="3" fillId="0" borderId="89" xfId="7" applyBorder="1" applyAlignment="1" applyProtection="1">
      <alignment horizontal="right" vertical="center"/>
      <protection locked="0"/>
    </xf>
    <xf numFmtId="0" fontId="3" fillId="0" borderId="29" xfId="7" applyBorder="1" applyAlignment="1" applyProtection="1">
      <alignment horizontal="right" vertical="center"/>
      <protection locked="0"/>
    </xf>
    <xf numFmtId="0" fontId="3" fillId="0" borderId="29" xfId="7" applyBorder="1" applyProtection="1">
      <alignment vertical="center"/>
      <protection locked="0"/>
    </xf>
    <xf numFmtId="0" fontId="3" fillId="0" borderId="99" xfId="7" applyBorder="1" applyProtection="1">
      <alignment vertical="center"/>
      <protection locked="0"/>
    </xf>
    <xf numFmtId="0" fontId="3" fillId="0" borderId="91" xfId="7" applyBorder="1" applyAlignment="1" applyProtection="1">
      <alignment horizontal="left" vertical="center"/>
      <protection locked="0"/>
    </xf>
    <xf numFmtId="0" fontId="3" fillId="0" borderId="92" xfId="7" applyBorder="1" applyAlignment="1" applyProtection="1">
      <alignment vertical="center" wrapText="1"/>
      <protection locked="0"/>
    </xf>
    <xf numFmtId="0" fontId="3" fillId="0" borderId="95" xfId="7" applyBorder="1" applyAlignment="1" applyProtection="1">
      <alignment vertical="center" wrapText="1"/>
      <protection locked="0"/>
    </xf>
    <xf numFmtId="0" fontId="3" fillId="0" borderId="235" xfId="7" applyBorder="1" applyProtection="1">
      <alignment vertical="center"/>
      <protection locked="0"/>
    </xf>
    <xf numFmtId="0" fontId="3" fillId="0" borderId="90" xfId="7" applyBorder="1" applyProtection="1">
      <alignment vertical="center"/>
      <protection locked="0"/>
    </xf>
    <xf numFmtId="0" fontId="3" fillId="0" borderId="215" xfId="7" applyBorder="1" applyAlignment="1" applyProtection="1">
      <alignment horizontal="centerContinuous" vertical="center"/>
      <protection locked="0"/>
    </xf>
    <xf numFmtId="0" fontId="3" fillId="0" borderId="216" xfId="7" applyBorder="1" applyAlignment="1" applyProtection="1">
      <alignment horizontal="centerContinuous" vertical="center"/>
      <protection locked="0"/>
    </xf>
    <xf numFmtId="0" fontId="3" fillId="0" borderId="224" xfId="7" applyBorder="1" applyProtection="1">
      <alignment vertical="center"/>
      <protection locked="0"/>
    </xf>
    <xf numFmtId="0" fontId="3" fillId="0" borderId="210" xfId="7" applyBorder="1" applyAlignment="1" applyProtection="1">
      <alignment horizontal="centerContinuous" vertical="center"/>
      <protection locked="0"/>
    </xf>
    <xf numFmtId="0" fontId="3" fillId="0" borderId="211" xfId="7" applyBorder="1" applyAlignment="1" applyProtection="1">
      <alignment horizontal="centerContinuous" vertical="center"/>
      <protection locked="0"/>
    </xf>
    <xf numFmtId="0" fontId="3" fillId="0" borderId="111" xfId="7" applyBorder="1" applyProtection="1">
      <alignment vertical="center"/>
      <protection locked="0"/>
    </xf>
    <xf numFmtId="0" fontId="3" fillId="0" borderId="214" xfId="7" applyBorder="1" applyAlignment="1" applyProtection="1">
      <alignment horizontal="centerContinuous" vertical="center"/>
      <protection locked="0"/>
    </xf>
    <xf numFmtId="0" fontId="3" fillId="0" borderId="232" xfId="7" applyBorder="1" applyAlignment="1" applyProtection="1">
      <alignment horizontal="centerContinuous" vertical="center"/>
      <protection locked="0"/>
    </xf>
    <xf numFmtId="0" fontId="3" fillId="0" borderId="114" xfId="7" applyBorder="1" applyProtection="1">
      <alignment vertical="center"/>
      <protection locked="0"/>
    </xf>
    <xf numFmtId="0" fontId="3" fillId="0" borderId="18" xfId="7" applyBorder="1" applyAlignment="1" applyProtection="1">
      <alignment horizontal="right" vertical="center"/>
      <protection locked="0"/>
    </xf>
    <xf numFmtId="0" fontId="3" fillId="0" borderId="18" xfId="7" applyBorder="1" applyProtection="1">
      <alignment vertical="center"/>
      <protection locked="0"/>
    </xf>
    <xf numFmtId="0" fontId="3" fillId="0" borderId="28" xfId="7" applyBorder="1" applyAlignment="1" applyProtection="1">
      <protection locked="0"/>
    </xf>
    <xf numFmtId="0" fontId="3" fillId="0" borderId="39" xfId="7" applyBorder="1" applyAlignment="1" applyProtection="1">
      <alignment horizontal="right" vertical="center"/>
      <protection locked="0"/>
    </xf>
    <xf numFmtId="0" fontId="3" fillId="0" borderId="79" xfId="7" applyBorder="1" applyAlignment="1" applyProtection="1">
      <alignment horizontal="right" vertical="center"/>
      <protection locked="0"/>
    </xf>
    <xf numFmtId="0" fontId="3" fillId="0" borderId="231" xfId="7" applyBorder="1" applyAlignment="1" applyProtection="1">
      <alignment horizontal="centerContinuous" vertical="center"/>
      <protection locked="0"/>
    </xf>
    <xf numFmtId="0" fontId="3" fillId="0" borderId="104" xfId="7" applyBorder="1" applyAlignment="1" applyProtection="1">
      <alignment horizontal="right" vertical="center"/>
      <protection locked="0"/>
    </xf>
    <xf numFmtId="0" fontId="3" fillId="0" borderId="91" xfId="7" applyBorder="1" applyAlignment="1" applyProtection="1">
      <alignment horizontal="right" vertical="center"/>
      <protection locked="0"/>
    </xf>
    <xf numFmtId="0" fontId="3" fillId="0" borderId="92" xfId="7" applyBorder="1" applyAlignment="1" applyProtection="1">
      <alignment horizontal="right" vertical="center"/>
      <protection locked="0"/>
    </xf>
    <xf numFmtId="0" fontId="3" fillId="0" borderId="92" xfId="7" applyBorder="1" applyProtection="1">
      <alignment vertical="center"/>
      <protection locked="0"/>
    </xf>
    <xf numFmtId="0" fontId="3" fillId="0" borderId="93" xfId="7" applyBorder="1" applyProtection="1">
      <alignment vertical="center"/>
      <protection locked="0"/>
    </xf>
    <xf numFmtId="0" fontId="3" fillId="0" borderId="144" xfId="7" applyBorder="1" applyProtection="1">
      <alignment vertical="center"/>
      <protection locked="0"/>
    </xf>
    <xf numFmtId="0" fontId="3" fillId="0" borderId="215" xfId="7" applyBorder="1" applyAlignment="1" applyProtection="1">
      <alignment horizontal="left" vertical="center"/>
      <protection locked="0"/>
    </xf>
    <xf numFmtId="0" fontId="3" fillId="0" borderId="95" xfId="7" applyBorder="1" applyProtection="1">
      <alignment vertical="center"/>
      <protection locked="0"/>
    </xf>
    <xf numFmtId="0" fontId="3" fillId="0" borderId="34" xfId="7" applyBorder="1" applyProtection="1">
      <alignment vertical="center"/>
      <protection locked="0"/>
    </xf>
    <xf numFmtId="0" fontId="29" fillId="0" borderId="49" xfId="7" applyFont="1" applyBorder="1" applyAlignment="1" applyProtection="1">
      <alignment vertical="center" wrapText="1"/>
      <protection locked="0"/>
    </xf>
    <xf numFmtId="0" fontId="29" fillId="0" borderId="148" xfId="7" applyFont="1" applyBorder="1" applyAlignment="1" applyProtection="1">
      <alignment vertical="center" wrapText="1"/>
      <protection locked="0"/>
    </xf>
    <xf numFmtId="0" fontId="29" fillId="0" borderId="83" xfId="7" applyFont="1" applyBorder="1" applyProtection="1">
      <alignment vertical="center"/>
      <protection locked="0"/>
    </xf>
    <xf numFmtId="38" fontId="27" fillId="0" borderId="329" xfId="4" applyFont="1" applyFill="1" applyBorder="1" applyProtection="1">
      <alignment vertical="center"/>
      <protection locked="0"/>
    </xf>
    <xf numFmtId="38" fontId="27" fillId="0" borderId="399" xfId="4" applyFont="1" applyFill="1" applyBorder="1" applyProtection="1">
      <alignment vertical="center"/>
      <protection locked="0"/>
    </xf>
    <xf numFmtId="0" fontId="45" fillId="0" borderId="168" xfId="7" applyFont="1" applyBorder="1" applyAlignment="1" applyProtection="1">
      <alignment vertical="center" wrapText="1"/>
      <protection locked="0"/>
    </xf>
    <xf numFmtId="0" fontId="45" fillId="0" borderId="400" xfId="7" applyFont="1" applyBorder="1" applyAlignment="1" applyProtection="1">
      <alignment vertical="center" wrapText="1"/>
      <protection locked="0"/>
    </xf>
    <xf numFmtId="0" fontId="45" fillId="0" borderId="404" xfId="7" applyFont="1" applyBorder="1" applyAlignment="1" applyProtection="1">
      <alignment vertical="center" wrapText="1"/>
      <protection locked="0"/>
    </xf>
    <xf numFmtId="0" fontId="3" fillId="0" borderId="400" xfId="7" applyBorder="1" applyProtection="1">
      <alignment vertical="center"/>
      <protection locked="0"/>
    </xf>
    <xf numFmtId="0" fontId="3" fillId="0" borderId="231" xfId="7" applyBorder="1" applyAlignment="1" applyProtection="1">
      <alignment horizontal="left" vertical="center"/>
      <protection locked="0"/>
    </xf>
    <xf numFmtId="0" fontId="3" fillId="0" borderId="103" xfId="7" applyBorder="1" applyProtection="1">
      <alignment vertical="center"/>
      <protection locked="0"/>
    </xf>
    <xf numFmtId="0" fontId="28" fillId="0" borderId="49" xfId="7" applyFont="1" applyBorder="1" applyAlignment="1" applyProtection="1">
      <alignment vertical="center" wrapText="1"/>
      <protection locked="0"/>
    </xf>
    <xf numFmtId="0" fontId="28" fillId="0" borderId="62" xfId="7" applyFont="1" applyBorder="1" applyProtection="1">
      <alignment vertical="center"/>
      <protection locked="0"/>
    </xf>
    <xf numFmtId="0" fontId="29" fillId="0" borderId="151" xfId="7" applyFont="1" applyBorder="1" applyAlignment="1" applyProtection="1">
      <alignment vertical="center" wrapText="1"/>
      <protection locked="0"/>
    </xf>
    <xf numFmtId="0" fontId="3" fillId="0" borderId="402" xfId="7" applyBorder="1" applyProtection="1">
      <alignment vertical="center"/>
      <protection locked="0"/>
    </xf>
    <xf numFmtId="0" fontId="3" fillId="0" borderId="403" xfId="7" applyBorder="1" applyProtection="1">
      <alignment vertical="center"/>
      <protection locked="0"/>
    </xf>
    <xf numFmtId="0" fontId="3" fillId="0" borderId="62" xfId="7" applyBorder="1" applyProtection="1">
      <alignment vertical="center"/>
      <protection locked="0"/>
    </xf>
    <xf numFmtId="0" fontId="3" fillId="0" borderId="107" xfId="7" applyBorder="1" applyProtection="1">
      <alignment vertical="center"/>
      <protection locked="0"/>
    </xf>
    <xf numFmtId="0" fontId="3" fillId="0" borderId="121" xfId="7" applyBorder="1" applyAlignment="1" applyProtection="1">
      <alignment horizontal="left" vertical="center"/>
      <protection locked="0"/>
    </xf>
    <xf numFmtId="0" fontId="3" fillId="0" borderId="85" xfId="7" applyBorder="1" applyAlignment="1" applyProtection="1">
      <alignment horizontal="left" vertical="center"/>
      <protection locked="0"/>
    </xf>
    <xf numFmtId="0" fontId="3" fillId="0" borderId="407" xfId="7" applyBorder="1" applyAlignment="1" applyProtection="1">
      <alignment horizontal="left" vertical="center"/>
      <protection locked="0"/>
    </xf>
    <xf numFmtId="0" fontId="3" fillId="0" borderId="87" xfId="7" applyBorder="1" applyAlignment="1" applyProtection="1">
      <alignment horizontal="left" vertical="center"/>
      <protection locked="0"/>
    </xf>
    <xf numFmtId="0" fontId="3" fillId="0" borderId="209" xfId="7" applyBorder="1" applyAlignment="1" applyProtection="1">
      <alignment horizontal="left" vertical="center" indent="1"/>
      <protection locked="0"/>
    </xf>
    <xf numFmtId="0" fontId="3" fillId="0" borderId="171" xfId="7" applyBorder="1" applyAlignment="1" applyProtection="1">
      <alignment horizontal="left" vertical="center" indent="1"/>
      <protection locked="0"/>
    </xf>
    <xf numFmtId="0" fontId="3" fillId="0" borderId="219" xfId="7" applyBorder="1" applyAlignment="1" applyProtection="1">
      <alignment horizontal="left" vertical="center" indent="1"/>
      <protection locked="0"/>
    </xf>
    <xf numFmtId="0" fontId="3" fillId="0" borderId="113" xfId="7" applyBorder="1" applyAlignment="1" applyProtection="1">
      <alignment horizontal="left" vertical="center" indent="1"/>
      <protection locked="0"/>
    </xf>
    <xf numFmtId="0" fontId="3" fillId="0" borderId="406" xfId="7" applyBorder="1" applyAlignment="1" applyProtection="1">
      <alignment horizontal="left" vertical="center" indent="1"/>
      <protection locked="0"/>
    </xf>
    <xf numFmtId="0" fontId="3" fillId="0" borderId="110" xfId="7" applyBorder="1" applyAlignment="1" applyProtection="1">
      <alignment horizontal="left" vertical="center" indent="1"/>
      <protection locked="0"/>
    </xf>
    <xf numFmtId="0" fontId="3" fillId="0" borderId="99" xfId="7" applyBorder="1" applyAlignment="1" applyProtection="1">
      <alignment horizontal="left" vertical="center" indent="1"/>
      <protection locked="0"/>
    </xf>
    <xf numFmtId="0" fontId="3" fillId="0" borderId="126" xfId="7" applyBorder="1" applyAlignment="1" applyProtection="1">
      <alignment horizontal="left" vertical="center" indent="1"/>
      <protection locked="0"/>
    </xf>
    <xf numFmtId="0" fontId="3" fillId="0" borderId="116" xfId="7" applyBorder="1" applyProtection="1">
      <alignment vertical="center"/>
      <protection locked="0"/>
    </xf>
    <xf numFmtId="0" fontId="3" fillId="0" borderId="405" xfId="7" applyBorder="1" applyProtection="1">
      <alignment vertical="center"/>
      <protection locked="0"/>
    </xf>
    <xf numFmtId="0" fontId="3" fillId="0" borderId="406" xfId="7" applyBorder="1" applyProtection="1">
      <alignment vertical="center"/>
      <protection locked="0"/>
    </xf>
    <xf numFmtId="0" fontId="3" fillId="0" borderId="126" xfId="7" applyBorder="1" applyProtection="1">
      <alignment vertical="center"/>
      <protection locked="0"/>
    </xf>
    <xf numFmtId="0" fontId="3" fillId="0" borderId="227" xfId="7" applyBorder="1" applyProtection="1">
      <alignment vertical="center"/>
      <protection locked="0"/>
    </xf>
    <xf numFmtId="0" fontId="3" fillId="0" borderId="12" xfId="7" applyBorder="1" applyProtection="1">
      <alignment vertical="center"/>
      <protection locked="0"/>
    </xf>
    <xf numFmtId="0" fontId="3" fillId="0" borderId="230" xfId="7" applyBorder="1" applyProtection="1">
      <alignment vertical="center"/>
      <protection locked="0"/>
    </xf>
    <xf numFmtId="0" fontId="3" fillId="0" borderId="3" xfId="7" applyBorder="1" applyAlignment="1" applyProtection="1">
      <alignment vertical="center" wrapText="1"/>
      <protection locked="0"/>
    </xf>
    <xf numFmtId="0" fontId="3" fillId="0" borderId="4" xfId="7" applyBorder="1" applyAlignment="1" applyProtection="1">
      <alignment vertical="center" wrapText="1"/>
      <protection locked="0"/>
    </xf>
    <xf numFmtId="0" fontId="3" fillId="0" borderId="333" xfId="7" applyBorder="1" applyAlignment="1" applyProtection="1">
      <alignment horizontal="left" vertical="center" wrapText="1" indent="1"/>
      <protection locked="0"/>
    </xf>
    <xf numFmtId="0" fontId="3" fillId="0" borderId="401" xfId="7" applyBorder="1" applyAlignment="1" applyProtection="1">
      <alignment vertical="center" wrapText="1"/>
      <protection locked="0"/>
    </xf>
    <xf numFmtId="0" fontId="3" fillId="0" borderId="402" xfId="7" applyBorder="1" applyAlignment="1" applyProtection="1">
      <alignment vertical="center" wrapText="1"/>
      <protection locked="0"/>
    </xf>
    <xf numFmtId="0" fontId="3" fillId="0" borderId="405" xfId="7" applyBorder="1" applyAlignment="1" applyProtection="1">
      <alignment horizontal="left" vertical="center" wrapText="1" indent="1"/>
      <protection locked="0"/>
    </xf>
    <xf numFmtId="0" fontId="3" fillId="0" borderId="158" xfId="7" applyBorder="1" applyAlignment="1" applyProtection="1">
      <alignment vertical="center" wrapText="1"/>
      <protection locked="0"/>
    </xf>
    <xf numFmtId="0" fontId="3" fillId="0" borderId="34" xfId="7" applyBorder="1" applyAlignment="1" applyProtection="1">
      <alignment vertical="center" wrapText="1"/>
      <protection locked="0"/>
    </xf>
    <xf numFmtId="0" fontId="3" fillId="0" borderId="171" xfId="7" applyBorder="1" applyAlignment="1" applyProtection="1">
      <alignment horizontal="left" vertical="center" wrapText="1" indent="1"/>
      <protection locked="0"/>
    </xf>
    <xf numFmtId="0" fontId="3" fillId="0" borderId="6" xfId="7" applyBorder="1" applyAlignment="1" applyProtection="1">
      <alignment vertical="center" wrapText="1"/>
      <protection locked="0"/>
    </xf>
    <xf numFmtId="0" fontId="3" fillId="0" borderId="0" xfId="7" applyBorder="1" applyAlignment="1" applyProtection="1">
      <alignment vertical="center" wrapText="1"/>
      <protection locked="0"/>
    </xf>
    <xf numFmtId="0" fontId="3" fillId="0" borderId="141" xfId="7" applyBorder="1" applyAlignment="1" applyProtection="1">
      <alignment horizontal="left" vertical="center" wrapText="1" indent="1"/>
      <protection locked="0"/>
    </xf>
    <xf numFmtId="38" fontId="27" fillId="0" borderId="272" xfId="3" applyFont="1" applyBorder="1" applyProtection="1">
      <alignment vertical="center"/>
      <protection locked="0"/>
    </xf>
    <xf numFmtId="38" fontId="27" fillId="0" borderId="399" xfId="3" applyFont="1" applyBorder="1" applyProtection="1">
      <alignment vertical="center"/>
      <protection locked="0"/>
    </xf>
    <xf numFmtId="38" fontId="27" fillId="0" borderId="172" xfId="3" applyFont="1" applyBorder="1" applyProtection="1">
      <alignment vertical="center"/>
      <protection locked="0"/>
    </xf>
    <xf numFmtId="38" fontId="27" fillId="5" borderId="172" xfId="3" applyFont="1" applyFill="1" applyBorder="1" applyProtection="1">
      <alignment vertical="center"/>
      <protection locked="0"/>
    </xf>
    <xf numFmtId="38" fontId="27" fillId="0" borderId="149" xfId="3" applyFont="1" applyBorder="1" applyProtection="1">
      <alignment vertical="center"/>
      <protection locked="0"/>
    </xf>
    <xf numFmtId="38" fontId="27" fillId="5" borderId="106" xfId="3" applyFont="1" applyFill="1" applyBorder="1" applyProtection="1">
      <alignment vertical="center"/>
      <protection locked="0"/>
    </xf>
    <xf numFmtId="0" fontId="29" fillId="11" borderId="222" xfId="8" applyFont="1" applyFill="1" applyBorder="1" applyAlignment="1" applyProtection="1">
      <alignment horizontal="center" vertical="center" shrinkToFit="1"/>
      <protection locked="0"/>
    </xf>
    <xf numFmtId="192" fontId="29" fillId="7" borderId="15" xfId="8" applyNumberFormat="1" applyFont="1" applyFill="1" applyBorder="1" applyProtection="1">
      <alignment vertical="center"/>
      <protection locked="0"/>
    </xf>
    <xf numFmtId="0" fontId="29" fillId="11" borderId="42" xfId="8" applyFont="1" applyFill="1" applyBorder="1" applyAlignment="1" applyProtection="1">
      <alignment horizontal="center" vertical="center" shrinkToFit="1"/>
      <protection locked="0"/>
    </xf>
    <xf numFmtId="0" fontId="29" fillId="11" borderId="97" xfId="8" applyFont="1" applyFill="1" applyBorder="1" applyAlignment="1" applyProtection="1">
      <alignment vertical="center" shrinkToFit="1"/>
      <protection locked="0"/>
    </xf>
    <xf numFmtId="192" fontId="29" fillId="3" borderId="97" xfId="8" applyNumberFormat="1" applyFont="1" applyFill="1" applyBorder="1" applyAlignment="1" applyProtection="1">
      <alignment horizontal="right" vertical="center"/>
      <protection locked="0"/>
    </xf>
    <xf numFmtId="0" fontId="29" fillId="11" borderId="41" xfId="8" applyFont="1" applyFill="1" applyBorder="1" applyAlignment="1" applyProtection="1">
      <alignment horizontal="right" vertical="center" shrinkToFit="1"/>
      <protection locked="0"/>
    </xf>
    <xf numFmtId="0" fontId="29" fillId="11" borderId="97" xfId="8" applyFont="1" applyFill="1" applyBorder="1" applyAlignment="1" applyProtection="1">
      <alignment horizontal="center" vertical="center" shrinkToFit="1"/>
      <protection locked="0"/>
    </xf>
    <xf numFmtId="0" fontId="29" fillId="0" borderId="34" xfId="7" applyFont="1" applyBorder="1" applyProtection="1">
      <alignment vertical="center"/>
      <protection locked="0"/>
    </xf>
    <xf numFmtId="0" fontId="29" fillId="0" borderId="38" xfId="7" applyFont="1" applyBorder="1" applyAlignment="1" applyProtection="1">
      <alignment vertical="center" wrapText="1"/>
      <protection locked="0"/>
    </xf>
    <xf numFmtId="0" fontId="29" fillId="0" borderId="92" xfId="7" applyFont="1" applyBorder="1" applyAlignment="1" applyProtection="1">
      <alignment vertical="center" wrapText="1"/>
      <protection locked="0"/>
    </xf>
    <xf numFmtId="0" fontId="29" fillId="0" borderId="95" xfId="7" applyFont="1" applyBorder="1" applyAlignment="1" applyProtection="1">
      <alignment vertical="center" wrapText="1"/>
      <protection locked="0"/>
    </xf>
    <xf numFmtId="0" fontId="29" fillId="0" borderId="167" xfId="7" applyFont="1" applyBorder="1" applyAlignment="1" applyProtection="1">
      <alignment vertical="center" wrapText="1"/>
      <protection locked="0"/>
    </xf>
    <xf numFmtId="0" fontId="29" fillId="0" borderId="62" xfId="7" applyFont="1" applyBorder="1" applyProtection="1">
      <alignment vertical="center"/>
      <protection locked="0"/>
    </xf>
    <xf numFmtId="0" fontId="29" fillId="0" borderId="268" xfId="7" applyFont="1" applyBorder="1" applyAlignment="1" applyProtection="1">
      <alignment horizontal="center" vertical="center"/>
      <protection locked="0"/>
    </xf>
    <xf numFmtId="0" fontId="29" fillId="0" borderId="77" xfId="7" applyFont="1" applyBorder="1" applyAlignment="1" applyProtection="1">
      <alignment horizontal="center" vertical="center"/>
      <protection locked="0"/>
    </xf>
    <xf numFmtId="0" fontId="104" fillId="8" borderId="0" xfId="8" applyFont="1" applyFill="1" applyAlignment="1">
      <alignment horizontal="left" vertical="top"/>
    </xf>
    <xf numFmtId="0" fontId="124" fillId="0" borderId="0" xfId="10" applyFont="1" applyAlignment="1">
      <alignment horizontal="left" vertical="center" indent="1"/>
    </xf>
    <xf numFmtId="38" fontId="3" fillId="0" borderId="140" xfId="4" applyFont="1" applyFill="1" applyBorder="1" applyProtection="1">
      <alignment vertical="center"/>
      <protection hidden="1"/>
    </xf>
    <xf numFmtId="38" fontId="27" fillId="0" borderId="272" xfId="3" applyFont="1" applyFill="1" applyBorder="1" applyProtection="1">
      <alignment vertical="center"/>
      <protection locked="0"/>
    </xf>
    <xf numFmtId="38" fontId="28" fillId="0" borderId="140" xfId="4" applyFont="1" applyFill="1" applyBorder="1" applyProtection="1">
      <alignment vertical="center"/>
      <protection hidden="1"/>
    </xf>
    <xf numFmtId="0" fontId="4" fillId="0" borderId="0" xfId="12" applyFont="1" applyAlignment="1">
      <alignment horizontal="center" vertical="center"/>
    </xf>
    <xf numFmtId="0" fontId="4" fillId="8" borderId="0" xfId="8" applyFont="1" applyFill="1" applyAlignment="1">
      <alignment horizontal="right" vertical="top" wrapText="1"/>
    </xf>
    <xf numFmtId="0" fontId="4" fillId="8" borderId="0" xfId="8" applyFont="1" applyFill="1" applyAlignment="1">
      <alignment horizontal="right" vertical="center" wrapText="1"/>
    </xf>
    <xf numFmtId="0" fontId="4" fillId="8" borderId="0" xfId="8" applyFont="1" applyFill="1" applyAlignment="1">
      <alignment horizontal="left" vertical="top" wrapText="1"/>
    </xf>
    <xf numFmtId="0" fontId="3" fillId="0" borderId="104"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28" fillId="0" borderId="16" xfId="7" applyFont="1" applyBorder="1" applyProtection="1">
      <alignment vertical="center"/>
      <protection locked="0"/>
    </xf>
    <xf numFmtId="0" fontId="104" fillId="8" borderId="0" xfId="8" applyFont="1" applyFill="1" applyAlignment="1">
      <alignment horizontal="left" vertical="center"/>
    </xf>
    <xf numFmtId="0" fontId="4" fillId="8" borderId="0" xfId="8" applyFont="1" applyFill="1" applyAlignment="1">
      <alignment vertical="top"/>
    </xf>
    <xf numFmtId="0" fontId="10" fillId="8" borderId="0" xfId="8" applyFont="1" applyFill="1" applyAlignment="1">
      <alignment horizontal="right" vertical="top"/>
    </xf>
    <xf numFmtId="0" fontId="4" fillId="0" borderId="0" xfId="8" applyFont="1" applyAlignment="1">
      <alignment horizontal="right" vertical="center"/>
    </xf>
    <xf numFmtId="0" fontId="28" fillId="0" borderId="0" xfId="0" applyFont="1">
      <alignment vertical="center"/>
    </xf>
    <xf numFmtId="0" fontId="28" fillId="0" borderId="51" xfId="8" applyFont="1" applyBorder="1" applyAlignment="1" applyProtection="1">
      <alignment horizontal="center" vertical="center"/>
      <protection locked="0"/>
    </xf>
    <xf numFmtId="0" fontId="29" fillId="0" borderId="0" xfId="8" applyFont="1" applyAlignment="1" applyProtection="1">
      <alignment horizontal="left" vertical="center"/>
      <protection locked="0"/>
    </xf>
    <xf numFmtId="0" fontId="3" fillId="0" borderId="241" xfId="8" applyFont="1" applyBorder="1" applyAlignment="1" applyProtection="1">
      <alignment vertical="center" textRotation="255"/>
      <protection locked="0"/>
    </xf>
    <xf numFmtId="4" fontId="28" fillId="7" borderId="71" xfId="8" applyNumberFormat="1" applyFont="1" applyFill="1" applyBorder="1" applyProtection="1">
      <alignment vertical="center"/>
      <protection locked="0"/>
    </xf>
    <xf numFmtId="0" fontId="28" fillId="7" borderId="140" xfId="8" applyFont="1" applyFill="1" applyBorder="1" applyProtection="1">
      <alignment vertical="center"/>
      <protection locked="0"/>
    </xf>
    <xf numFmtId="4" fontId="28" fillId="7" borderId="140" xfId="8" applyNumberFormat="1" applyFont="1" applyFill="1" applyBorder="1" applyProtection="1">
      <alignment vertical="center"/>
      <protection locked="0"/>
    </xf>
    <xf numFmtId="0" fontId="28" fillId="7" borderId="140" xfId="8" applyFont="1" applyFill="1" applyBorder="1" applyAlignment="1" applyProtection="1">
      <alignment horizontal="right" vertical="center"/>
      <protection locked="0"/>
    </xf>
    <xf numFmtId="4" fontId="28" fillId="7" borderId="140" xfId="8" applyNumberFormat="1" applyFont="1" applyFill="1" applyBorder="1" applyAlignment="1" applyProtection="1">
      <alignment horizontal="right" vertical="center"/>
      <protection locked="0"/>
    </xf>
    <xf numFmtId="4" fontId="28" fillId="7" borderId="71" xfId="8" applyNumberFormat="1" applyFont="1" applyFill="1" applyBorder="1" applyAlignment="1" applyProtection="1">
      <alignment horizontal="right" vertical="center"/>
      <protection locked="0"/>
    </xf>
    <xf numFmtId="183" fontId="28" fillId="0" borderId="119" xfId="8" applyNumberFormat="1" applyFont="1" applyBorder="1" applyAlignment="1" applyProtection="1">
      <alignment horizontal="center" vertical="center"/>
      <protection locked="0"/>
    </xf>
    <xf numFmtId="4" fontId="28" fillId="7" borderId="119" xfId="8" applyNumberFormat="1" applyFont="1" applyFill="1" applyBorder="1" applyAlignment="1" applyProtection="1">
      <alignment horizontal="right" vertical="center"/>
      <protection locked="0"/>
    </xf>
    <xf numFmtId="10" fontId="28" fillId="7" borderId="98" xfId="8" applyNumberFormat="1" applyFont="1" applyFill="1" applyBorder="1" applyProtection="1">
      <alignment vertical="center"/>
      <protection hidden="1"/>
    </xf>
    <xf numFmtId="10" fontId="28" fillId="7" borderId="99" xfId="8" applyNumberFormat="1" applyFont="1" applyFill="1" applyBorder="1" applyProtection="1">
      <alignment vertical="center"/>
      <protection hidden="1"/>
    </xf>
    <xf numFmtId="10" fontId="28" fillId="7" borderId="126" xfId="8" applyNumberFormat="1" applyFont="1" applyFill="1" applyBorder="1" applyProtection="1">
      <alignment vertical="center"/>
      <protection hidden="1"/>
    </xf>
    <xf numFmtId="0" fontId="28" fillId="0" borderId="84" xfId="8" applyFont="1" applyBorder="1" applyAlignment="1" applyProtection="1">
      <alignment horizontal="center" vertical="center"/>
      <protection locked="0"/>
    </xf>
    <xf numFmtId="0" fontId="28" fillId="7" borderId="270" xfId="8" applyFont="1" applyFill="1" applyBorder="1" applyAlignment="1" applyProtection="1">
      <alignment horizontal="right" vertical="center"/>
      <protection locked="0"/>
    </xf>
    <xf numFmtId="192" fontId="28" fillId="7" borderId="120" xfId="8" applyNumberFormat="1" applyFont="1" applyFill="1" applyBorder="1" applyAlignment="1" applyProtection="1">
      <alignment horizontal="right" vertical="center"/>
      <protection locked="0"/>
    </xf>
    <xf numFmtId="192" fontId="28" fillId="7" borderId="71" xfId="8" applyNumberFormat="1" applyFont="1" applyFill="1" applyBorder="1" applyAlignment="1" applyProtection="1">
      <alignment horizontal="right" vertical="center"/>
      <protection locked="0"/>
    </xf>
    <xf numFmtId="183" fontId="28" fillId="0" borderId="84" xfId="8" applyNumberFormat="1" applyFont="1" applyBorder="1" applyAlignment="1" applyProtection="1">
      <alignment horizontal="center" vertical="center"/>
      <protection locked="0"/>
    </xf>
    <xf numFmtId="0" fontId="28" fillId="0" borderId="0" xfId="8" applyFont="1" applyProtection="1">
      <alignment vertical="center"/>
      <protection locked="0"/>
    </xf>
    <xf numFmtId="0" fontId="28" fillId="0" borderId="45" xfId="8" applyFont="1" applyBorder="1" applyProtection="1">
      <alignment vertical="center"/>
      <protection locked="0"/>
    </xf>
    <xf numFmtId="0" fontId="28" fillId="7" borderId="102" xfId="8" applyFont="1" applyFill="1" applyBorder="1" applyAlignment="1" applyProtection="1">
      <alignment horizontal="right" vertical="center"/>
      <protection hidden="1"/>
    </xf>
    <xf numFmtId="4" fontId="29" fillId="7" borderId="247" xfId="5" applyNumberFormat="1" applyFont="1" applyFill="1" applyBorder="1" applyAlignment="1" applyProtection="1">
      <alignment vertical="center"/>
      <protection locked="0"/>
    </xf>
    <xf numFmtId="0" fontId="35" fillId="3" borderId="123" xfId="8" applyFont="1" applyFill="1" applyBorder="1" applyAlignment="1" applyProtection="1">
      <alignment horizontal="center" vertical="center"/>
      <protection locked="0"/>
    </xf>
    <xf numFmtId="0" fontId="35" fillId="3" borderId="124" xfId="8" applyFont="1" applyFill="1" applyBorder="1" applyAlignment="1" applyProtection="1">
      <alignment horizontal="center" vertical="center"/>
      <protection locked="0"/>
    </xf>
    <xf numFmtId="0" fontId="35" fillId="3" borderId="172" xfId="8" applyFont="1" applyFill="1" applyBorder="1" applyAlignment="1" applyProtection="1">
      <alignment horizontal="center" vertical="center"/>
      <protection locked="0"/>
    </xf>
    <xf numFmtId="0" fontId="3" fillId="0" borderId="15" xfId="7" applyBorder="1" applyAlignment="1" applyProtection="1">
      <alignment horizontal="center" vertical="center"/>
      <protection locked="0"/>
    </xf>
    <xf numFmtId="0" fontId="28" fillId="0" borderId="85" xfId="7" applyFont="1" applyBorder="1" applyAlignment="1" applyProtection="1">
      <alignment horizontal="center" vertical="center"/>
      <protection locked="0"/>
    </xf>
    <xf numFmtId="0" fontId="28" fillId="0" borderId="104" xfId="7" applyFont="1" applyBorder="1" applyAlignment="1" applyProtection="1">
      <alignment horizontal="center" vertical="center"/>
      <protection locked="0"/>
    </xf>
    <xf numFmtId="0" fontId="28" fillId="0" borderId="18" xfId="7" applyFont="1" applyBorder="1" applyProtection="1">
      <alignment vertical="center"/>
      <protection locked="0"/>
    </xf>
    <xf numFmtId="0" fontId="66" fillId="0" borderId="0" xfId="8" applyFont="1" applyAlignment="1">
      <alignment horizontal="center" vertical="center"/>
    </xf>
    <xf numFmtId="38" fontId="3" fillId="0" borderId="30" xfId="5" applyFont="1" applyBorder="1">
      <alignment vertical="center"/>
    </xf>
    <xf numFmtId="38" fontId="3" fillId="0" borderId="242" xfId="5" applyFont="1" applyBorder="1">
      <alignment vertical="center"/>
    </xf>
    <xf numFmtId="38" fontId="3" fillId="0" borderId="30" xfId="5" applyFont="1" applyBorder="1" applyAlignment="1">
      <alignment horizontal="center" vertical="center"/>
    </xf>
    <xf numFmtId="0" fontId="3" fillId="0" borderId="30" xfId="5" applyNumberFormat="1" applyFont="1" applyBorder="1" applyAlignment="1">
      <alignment vertical="center" wrapText="1"/>
    </xf>
    <xf numFmtId="0" fontId="3" fillId="0" borderId="19" xfId="5" applyNumberFormat="1" applyFont="1" applyBorder="1" applyAlignment="1">
      <alignment vertical="center" wrapText="1"/>
    </xf>
    <xf numFmtId="38" fontId="3" fillId="0" borderId="120" xfId="5" applyFont="1" applyBorder="1" applyAlignment="1">
      <alignment vertical="center"/>
    </xf>
    <xf numFmtId="0" fontId="27" fillId="0" borderId="30" xfId="5" applyNumberFormat="1" applyFont="1" applyBorder="1" applyAlignment="1">
      <alignment vertical="center" wrapText="1"/>
    </xf>
    <xf numFmtId="0" fontId="3" fillId="0" borderId="19" xfId="5" applyNumberFormat="1" applyFont="1" applyBorder="1" applyAlignment="1">
      <alignment vertical="center" wrapText="1" shrinkToFit="1"/>
    </xf>
    <xf numFmtId="0" fontId="3" fillId="0" borderId="171" xfId="7" applyBorder="1" applyAlignment="1" applyProtection="1">
      <alignment vertical="top" wrapText="1"/>
      <protection locked="0"/>
    </xf>
    <xf numFmtId="0" fontId="3" fillId="0" borderId="141" xfId="7" applyBorder="1" applyAlignment="1" applyProtection="1">
      <alignment vertical="top" wrapText="1"/>
      <protection locked="0"/>
    </xf>
    <xf numFmtId="0" fontId="127" fillId="0" borderId="0" xfId="12" applyFont="1">
      <alignment vertical="center"/>
    </xf>
    <xf numFmtId="0" fontId="126" fillId="0" borderId="408" xfId="12" applyFont="1" applyBorder="1">
      <alignment vertical="center"/>
    </xf>
    <xf numFmtId="0" fontId="4" fillId="0" borderId="409" xfId="12" applyFont="1" applyBorder="1">
      <alignment vertical="center"/>
    </xf>
    <xf numFmtId="0" fontId="4" fillId="0" borderId="410" xfId="12" applyFont="1" applyBorder="1">
      <alignment vertical="center"/>
    </xf>
    <xf numFmtId="0" fontId="55" fillId="0" borderId="0" xfId="20">
      <alignment vertical="center"/>
    </xf>
    <xf numFmtId="0" fontId="129" fillId="0" borderId="0" xfId="20" applyFont="1">
      <alignment vertical="center"/>
    </xf>
    <xf numFmtId="0" fontId="5" fillId="0" borderId="17" xfId="9" applyFont="1" applyBorder="1" applyAlignment="1">
      <alignment horizontal="center" vertical="center" wrapText="1"/>
    </xf>
    <xf numFmtId="0" fontId="5" fillId="0" borderId="19" xfId="9" applyFont="1" applyBorder="1" applyAlignment="1">
      <alignment horizontal="center" vertical="center"/>
    </xf>
    <xf numFmtId="0" fontId="5" fillId="0" borderId="62" xfId="9" applyFont="1" applyBorder="1" applyAlignment="1">
      <alignment horizontal="center" vertical="center"/>
    </xf>
    <xf numFmtId="0" fontId="5" fillId="0" borderId="15" xfId="9" applyFont="1" applyBorder="1" applyAlignment="1">
      <alignment horizontal="right" vertical="center" wrapText="1"/>
    </xf>
    <xf numFmtId="0" fontId="5" fillId="0" borderId="16" xfId="9" applyFont="1" applyBorder="1" applyAlignment="1">
      <alignment horizontal="left" vertical="center"/>
    </xf>
    <xf numFmtId="0" fontId="5" fillId="0" borderId="49" xfId="9" applyFont="1" applyBorder="1" applyAlignment="1">
      <alignment horizontal="left" vertical="center"/>
    </xf>
    <xf numFmtId="0" fontId="5" fillId="0" borderId="20" xfId="9" applyFont="1" applyBorder="1" applyAlignment="1">
      <alignment horizontal="right" vertical="center" wrapText="1"/>
    </xf>
    <xf numFmtId="0" fontId="5" fillId="0" borderId="280" xfId="9" applyFont="1" applyBorder="1" applyAlignment="1">
      <alignment horizontal="left" vertical="center"/>
    </xf>
    <xf numFmtId="0" fontId="5" fillId="0" borderId="150" xfId="9" applyFont="1" applyBorder="1" applyAlignment="1">
      <alignment vertical="center" textRotation="255"/>
    </xf>
    <xf numFmtId="0" fontId="5" fillId="0" borderId="6" xfId="9" applyFont="1" applyBorder="1" applyAlignment="1">
      <alignment horizontal="right" vertical="center" wrapText="1"/>
    </xf>
    <xf numFmtId="0" fontId="5" fillId="0" borderId="88" xfId="9" applyFont="1" applyBorder="1" applyAlignment="1">
      <alignment horizontal="left" vertical="center"/>
    </xf>
    <xf numFmtId="0" fontId="5" fillId="0" borderId="6" xfId="9" applyFont="1" applyBorder="1" applyAlignment="1">
      <alignment horizontal="center" vertical="center" wrapText="1"/>
    </xf>
    <xf numFmtId="0" fontId="5" fillId="0" borderId="7" xfId="9" applyFont="1" applyBorder="1" applyAlignment="1">
      <alignment horizontal="center" vertical="center"/>
    </xf>
    <xf numFmtId="0" fontId="5" fillId="0" borderId="88" xfId="9" applyFont="1" applyBorder="1" applyAlignment="1">
      <alignment horizontal="center" vertical="center"/>
    </xf>
    <xf numFmtId="0" fontId="4" fillId="0" borderId="0" xfId="11" applyFont="1" applyAlignment="1">
      <alignment vertical="center"/>
    </xf>
    <xf numFmtId="0" fontId="5" fillId="0" borderId="183" xfId="9" applyFont="1" applyBorder="1" applyAlignment="1">
      <alignment horizontal="right" vertical="center" wrapText="1"/>
    </xf>
    <xf numFmtId="0" fontId="5" fillId="0" borderId="339" xfId="9" applyFont="1" applyBorder="1" applyAlignment="1">
      <alignment horizontal="left" vertical="center"/>
    </xf>
    <xf numFmtId="0" fontId="5" fillId="0" borderId="412" xfId="9" applyFont="1" applyBorder="1" applyAlignment="1">
      <alignment horizontal="left" vertical="center"/>
    </xf>
    <xf numFmtId="0" fontId="5" fillId="0" borderId="8" xfId="9" applyFont="1" applyBorder="1" applyAlignment="1">
      <alignment horizontal="center" vertical="center" wrapText="1"/>
    </xf>
    <xf numFmtId="0" fontId="5" fillId="0" borderId="310" xfId="9" applyFont="1" applyBorder="1" applyAlignment="1">
      <alignment horizontal="center" vertical="center"/>
    </xf>
    <xf numFmtId="0" fontId="4" fillId="4" borderId="34" xfId="11" applyFont="1" applyFill="1" applyBorder="1" applyAlignment="1">
      <alignment horizontal="left" vertical="center"/>
    </xf>
    <xf numFmtId="0" fontId="4" fillId="0" borderId="34" xfId="11" applyFont="1" applyBorder="1" applyAlignment="1">
      <alignment horizontal="left" vertical="center"/>
    </xf>
    <xf numFmtId="0" fontId="4" fillId="4" borderId="18" xfId="11" applyFont="1" applyFill="1" applyBorder="1" applyAlignment="1">
      <alignment vertical="center"/>
    </xf>
    <xf numFmtId="0" fontId="4" fillId="0" borderId="18" xfId="11" applyFont="1" applyBorder="1" applyAlignment="1">
      <alignment vertical="center"/>
    </xf>
    <xf numFmtId="0" fontId="4" fillId="4" borderId="18" xfId="11" applyFont="1" applyFill="1" applyBorder="1" applyAlignment="1">
      <alignment horizontal="right" vertical="center"/>
    </xf>
    <xf numFmtId="0" fontId="4" fillId="4" borderId="0" xfId="11" applyFont="1" applyFill="1" applyAlignment="1">
      <alignment vertical="center"/>
    </xf>
    <xf numFmtId="0" fontId="4" fillId="4" borderId="6" xfId="11" applyFont="1" applyFill="1" applyBorder="1" applyAlignment="1">
      <alignment vertical="center"/>
    </xf>
    <xf numFmtId="0" fontId="4" fillId="4" borderId="0" xfId="11" applyFont="1" applyFill="1" applyAlignment="1">
      <alignment horizontal="left" vertical="center"/>
    </xf>
    <xf numFmtId="0" fontId="4" fillId="4" borderId="0" xfId="11" quotePrefix="1" applyFont="1" applyFill="1" applyAlignment="1">
      <alignment horizontal="right" vertical="center"/>
    </xf>
    <xf numFmtId="0" fontId="4" fillId="0" borderId="19" xfId="11" applyFont="1" applyBorder="1" applyAlignment="1">
      <alignment vertical="center"/>
    </xf>
    <xf numFmtId="0" fontId="4" fillId="0" borderId="7" xfId="11" applyFont="1" applyBorder="1" applyAlignment="1">
      <alignment vertical="center"/>
    </xf>
    <xf numFmtId="0" fontId="4" fillId="0" borderId="34" xfId="11" applyFont="1" applyBorder="1" applyAlignment="1">
      <alignment vertical="center"/>
    </xf>
    <xf numFmtId="0" fontId="4" fillId="0" borderId="16" xfId="11" applyFont="1" applyBorder="1" applyAlignment="1">
      <alignment vertical="center"/>
    </xf>
    <xf numFmtId="0" fontId="5" fillId="4" borderId="0" xfId="11" applyFont="1" applyFill="1" applyAlignment="1">
      <alignment horizontal="center" vertical="center"/>
    </xf>
    <xf numFmtId="0" fontId="5" fillId="4" borderId="0" xfId="11" applyFont="1" applyFill="1" applyAlignment="1">
      <alignment vertical="center"/>
    </xf>
    <xf numFmtId="0" fontId="5" fillId="4" borderId="17" xfId="11" applyFont="1" applyFill="1" applyBorder="1" applyAlignment="1">
      <alignment horizontal="center" vertical="center"/>
    </xf>
    <xf numFmtId="0" fontId="5" fillId="4" borderId="18" xfId="11" applyFont="1" applyFill="1" applyBorder="1" applyAlignment="1">
      <alignment vertical="center"/>
    </xf>
    <xf numFmtId="0" fontId="5" fillId="4" borderId="6" xfId="11" applyFont="1" applyFill="1" applyBorder="1" applyAlignment="1">
      <alignment horizontal="center" vertical="center"/>
    </xf>
    <xf numFmtId="0" fontId="5" fillId="4" borderId="34" xfId="11" applyFont="1" applyFill="1" applyBorder="1" applyAlignment="1">
      <alignment horizontal="left" vertical="center"/>
    </xf>
    <xf numFmtId="0" fontId="4" fillId="0" borderId="0" xfId="11" applyFont="1" applyAlignment="1">
      <alignment horizontal="right" vertical="center"/>
    </xf>
    <xf numFmtId="0" fontId="5" fillId="4" borderId="0" xfId="11" applyFont="1" applyFill="1" applyAlignment="1">
      <alignment horizontal="right" vertical="center"/>
    </xf>
    <xf numFmtId="0" fontId="4" fillId="0" borderId="18" xfId="11" applyFont="1" applyBorder="1" applyAlignment="1">
      <alignment horizontal="center" vertical="center"/>
    </xf>
    <xf numFmtId="0" fontId="9" fillId="0" borderId="0" xfId="9" applyFont="1" applyAlignment="1">
      <alignment horizontal="center" vertical="center"/>
    </xf>
    <xf numFmtId="0" fontId="130" fillId="0" borderId="0" xfId="20" applyFont="1">
      <alignment vertical="center"/>
    </xf>
    <xf numFmtId="38" fontId="6" fillId="0" borderId="181" xfId="9" applyNumberFormat="1" applyFont="1" applyBorder="1" applyAlignment="1" applyProtection="1">
      <alignment horizontal="center" vertical="center"/>
      <protection locked="0"/>
    </xf>
    <xf numFmtId="38" fontId="6" fillId="0" borderId="181" xfId="9" applyNumberFormat="1" applyFont="1" applyBorder="1" applyAlignment="1">
      <alignment horizontal="center" vertical="center"/>
    </xf>
    <xf numFmtId="38" fontId="6" fillId="0" borderId="34" xfId="9" applyNumberFormat="1" applyFont="1" applyBorder="1" applyAlignment="1" applyProtection="1">
      <alignment horizontal="right" vertical="center"/>
      <protection locked="0"/>
    </xf>
    <xf numFmtId="38" fontId="6" fillId="0" borderId="18" xfId="9" applyNumberFormat="1" applyFont="1" applyBorder="1" applyAlignment="1" applyProtection="1">
      <alignment horizontal="center" vertical="center"/>
      <protection locked="0"/>
    </xf>
    <xf numFmtId="38" fontId="6" fillId="0" borderId="18" xfId="9" applyNumberFormat="1" applyFont="1" applyBorder="1" applyAlignment="1">
      <alignment horizontal="center" vertical="center"/>
    </xf>
    <xf numFmtId="38" fontId="6" fillId="0" borderId="9" xfId="9" applyNumberFormat="1" applyFont="1" applyBorder="1" applyAlignment="1" applyProtection="1">
      <alignment horizontal="center" vertical="center"/>
      <protection locked="0"/>
    </xf>
    <xf numFmtId="38" fontId="6" fillId="0" borderId="279" xfId="9" applyNumberFormat="1" applyFont="1" applyBorder="1" applyAlignment="1" applyProtection="1">
      <alignment horizontal="center" vertical="center"/>
      <protection locked="0"/>
    </xf>
    <xf numFmtId="38" fontId="6" fillId="0" borderId="34" xfId="9" applyNumberFormat="1" applyFont="1" applyBorder="1" applyAlignment="1">
      <alignment horizontal="center" vertical="center"/>
    </xf>
    <xf numFmtId="0" fontId="5" fillId="0" borderId="3" xfId="9" applyFont="1" applyBorder="1" applyAlignment="1">
      <alignment horizontal="center" vertical="center" wrapText="1"/>
    </xf>
    <xf numFmtId="38" fontId="6" fillId="0" borderId="4" xfId="9" applyNumberFormat="1" applyFont="1" applyBorder="1" applyAlignment="1">
      <alignment horizontal="center" vertical="center"/>
    </xf>
    <xf numFmtId="0" fontId="5" fillId="0" borderId="5" xfId="9" applyFont="1" applyBorder="1" applyAlignment="1">
      <alignment horizontal="center" vertical="center"/>
    </xf>
    <xf numFmtId="0" fontId="5" fillId="0" borderId="302" xfId="9" applyFont="1" applyBorder="1" applyAlignment="1">
      <alignment horizontal="center" vertical="center"/>
    </xf>
    <xf numFmtId="202" fontId="5" fillId="4" borderId="0" xfId="4" applyNumberFormat="1" applyFont="1" applyFill="1" applyBorder="1" applyAlignment="1" applyProtection="1">
      <alignment horizontal="center" vertical="center" wrapText="1"/>
      <protection locked="0"/>
    </xf>
    <xf numFmtId="202" fontId="5" fillId="0" borderId="34" xfId="10" applyNumberFormat="1" applyFont="1" applyBorder="1" applyAlignment="1">
      <alignment horizontal="center" vertical="center" wrapText="1"/>
    </xf>
    <xf numFmtId="202" fontId="5" fillId="4" borderId="0" xfId="9" applyNumberFormat="1" applyFont="1" applyFill="1" applyAlignment="1">
      <alignment horizontal="center" vertical="center" wrapText="1"/>
    </xf>
    <xf numFmtId="202" fontId="5" fillId="4" borderId="34" xfId="9" applyNumberFormat="1" applyFont="1" applyFill="1" applyBorder="1" applyAlignment="1">
      <alignment horizontal="center" vertical="center" wrapText="1"/>
    </xf>
    <xf numFmtId="38" fontId="3" fillId="0" borderId="247" xfId="5" applyFont="1" applyBorder="1">
      <alignment vertical="center"/>
    </xf>
    <xf numFmtId="38" fontId="3" fillId="0" borderId="83" xfId="5" applyFont="1" applyBorder="1" applyAlignment="1">
      <alignment vertical="center"/>
    </xf>
    <xf numFmtId="0" fontId="5" fillId="0" borderId="147" xfId="9" applyFont="1" applyBorder="1" applyAlignment="1">
      <alignment vertical="center" textRotation="255"/>
    </xf>
    <xf numFmtId="0" fontId="28" fillId="0" borderId="1" xfId="8" applyFont="1" applyBorder="1" applyAlignment="1">
      <alignment horizontal="center" vertical="center" shrinkToFit="1"/>
    </xf>
    <xf numFmtId="188" fontId="28" fillId="7" borderId="45" xfId="4" applyNumberFormat="1" applyFont="1" applyFill="1" applyBorder="1" applyAlignment="1" applyProtection="1">
      <alignment horizontal="right" vertical="center"/>
      <protection hidden="1"/>
    </xf>
    <xf numFmtId="188" fontId="28" fillId="7" borderId="104" xfId="4" applyNumberFormat="1" applyFont="1" applyFill="1" applyBorder="1" applyAlignment="1" applyProtection="1">
      <alignment horizontal="right" vertical="center"/>
      <protection hidden="1"/>
    </xf>
    <xf numFmtId="188" fontId="28" fillId="7" borderId="91" xfId="4" applyNumberFormat="1" applyFont="1" applyFill="1" applyBorder="1" applyAlignment="1" applyProtection="1">
      <alignment horizontal="right" vertical="center"/>
      <protection hidden="1"/>
    </xf>
    <xf numFmtId="188" fontId="28" fillId="7" borderId="107" xfId="4" applyNumberFormat="1" applyFont="1" applyFill="1" applyBorder="1" applyAlignment="1" applyProtection="1">
      <alignment horizontal="right" vertical="center"/>
      <protection hidden="1"/>
    </xf>
    <xf numFmtId="38" fontId="6" fillId="0" borderId="0" xfId="9" applyNumberFormat="1" applyFont="1" applyAlignment="1" applyProtection="1">
      <alignment horizontal="center" vertical="center"/>
      <protection locked="0"/>
    </xf>
    <xf numFmtId="38" fontId="6" fillId="0" borderId="0" xfId="9" applyNumberFormat="1" applyFont="1" applyAlignment="1">
      <alignment horizontal="center" vertical="center"/>
    </xf>
    <xf numFmtId="38" fontId="6" fillId="0" borderId="0" xfId="9" applyNumberFormat="1" applyFont="1" applyAlignment="1" applyProtection="1">
      <alignment horizontal="right" vertical="center"/>
      <protection locked="0"/>
    </xf>
    <xf numFmtId="0" fontId="4" fillId="0" borderId="38" xfId="8" applyFont="1" applyBorder="1" applyAlignment="1">
      <alignment horizontal="center" vertical="center" wrapText="1"/>
    </xf>
    <xf numFmtId="38" fontId="3" fillId="0" borderId="102" xfId="3" applyFont="1" applyFill="1" applyBorder="1" applyAlignment="1">
      <alignment vertical="center" shrinkToFit="1"/>
    </xf>
    <xf numFmtId="0" fontId="56" fillId="0" borderId="0" xfId="0" applyFont="1" applyAlignment="1">
      <alignment horizontal="left" vertical="center"/>
    </xf>
    <xf numFmtId="0" fontId="56" fillId="13" borderId="29" xfId="0" applyFont="1" applyFill="1" applyBorder="1">
      <alignment vertical="center"/>
    </xf>
    <xf numFmtId="0" fontId="56" fillId="13" borderId="38" xfId="0" applyFont="1" applyFill="1" applyBorder="1">
      <alignment vertical="center"/>
    </xf>
    <xf numFmtId="0" fontId="56" fillId="13" borderId="30" xfId="0" applyFont="1" applyFill="1" applyBorder="1">
      <alignment vertical="center"/>
    </xf>
    <xf numFmtId="49" fontId="56" fillId="0" borderId="29" xfId="0" applyNumberFormat="1" applyFont="1" applyBorder="1" applyAlignment="1">
      <alignment horizontal="center" vertical="center" wrapText="1"/>
    </xf>
    <xf numFmtId="49" fontId="56" fillId="0" borderId="38" xfId="0" applyNumberFormat="1" applyFont="1" applyBorder="1" applyAlignment="1">
      <alignment horizontal="center" vertical="center" wrapText="1"/>
    </xf>
    <xf numFmtId="49" fontId="56" fillId="0" borderId="30" xfId="0" applyNumberFormat="1" applyFont="1" applyBorder="1" applyAlignment="1">
      <alignment horizontal="center" vertical="center" wrapText="1"/>
    </xf>
    <xf numFmtId="0" fontId="56" fillId="13" borderId="284" xfId="0" applyFont="1" applyFill="1" applyBorder="1" applyAlignment="1">
      <alignment vertical="center" wrapText="1"/>
    </xf>
    <xf numFmtId="0" fontId="56" fillId="13" borderId="285" xfId="0" applyFont="1" applyFill="1" applyBorder="1" applyAlignment="1">
      <alignment vertical="center" wrapText="1"/>
    </xf>
    <xf numFmtId="0" fontId="56" fillId="13" borderId="286" xfId="0" applyFont="1" applyFill="1" applyBorder="1" applyAlignment="1">
      <alignment vertical="center" wrapText="1"/>
    </xf>
    <xf numFmtId="0" fontId="56" fillId="0" borderId="29" xfId="0" applyFont="1" applyBorder="1" applyAlignment="1">
      <alignment horizontal="center" vertical="center"/>
    </xf>
    <xf numFmtId="0" fontId="56" fillId="0" borderId="30" xfId="0" applyFont="1" applyBorder="1" applyAlignment="1">
      <alignment horizontal="center" vertical="center"/>
    </xf>
    <xf numFmtId="0" fontId="56" fillId="13" borderId="284" xfId="0" applyFont="1" applyFill="1" applyBorder="1" applyAlignment="1">
      <alignment horizontal="center" vertical="center" wrapText="1"/>
    </xf>
    <xf numFmtId="0" fontId="56" fillId="13" borderId="285" xfId="0" applyFont="1" applyFill="1" applyBorder="1" applyAlignment="1">
      <alignment horizontal="center" vertical="center" wrapText="1"/>
    </xf>
    <xf numFmtId="0" fontId="56" fillId="13" borderId="286" xfId="0" applyFont="1" applyFill="1" applyBorder="1" applyAlignment="1">
      <alignment horizontal="center" vertical="center" wrapText="1"/>
    </xf>
    <xf numFmtId="0" fontId="56" fillId="0" borderId="29" xfId="0" applyFont="1" applyBorder="1" applyAlignment="1">
      <alignment vertical="center" wrapText="1"/>
    </xf>
    <xf numFmtId="0" fontId="56" fillId="0" borderId="38" xfId="0" applyFont="1" applyBorder="1" applyAlignment="1">
      <alignment vertical="center" wrapText="1"/>
    </xf>
    <xf numFmtId="0" fontId="56" fillId="0" borderId="30" xfId="0" applyFont="1" applyBorder="1" applyAlignment="1">
      <alignment vertical="center" wrapText="1"/>
    </xf>
    <xf numFmtId="0" fontId="56" fillId="13" borderId="17" xfId="0" applyFont="1" applyFill="1" applyBorder="1">
      <alignment vertical="center"/>
    </xf>
    <xf numFmtId="0" fontId="56" fillId="13" borderId="18" xfId="0" applyFont="1" applyFill="1" applyBorder="1">
      <alignment vertical="center"/>
    </xf>
    <xf numFmtId="0" fontId="56" fillId="13" borderId="19" xfId="0" applyFont="1" applyFill="1" applyBorder="1">
      <alignment vertical="center"/>
    </xf>
    <xf numFmtId="0" fontId="56" fillId="13" borderId="15" xfId="0" applyFont="1" applyFill="1" applyBorder="1">
      <alignment vertical="center"/>
    </xf>
    <xf numFmtId="0" fontId="56" fillId="13" borderId="34" xfId="0" applyFont="1" applyFill="1" applyBorder="1">
      <alignment vertical="center"/>
    </xf>
    <xf numFmtId="0" fontId="56" fillId="13" borderId="16" xfId="0" applyFont="1" applyFill="1" applyBorder="1">
      <alignment vertical="center"/>
    </xf>
    <xf numFmtId="0" fontId="56" fillId="0" borderId="29" xfId="0" applyFont="1" applyBorder="1" applyAlignment="1">
      <alignment vertical="center" shrinkToFit="1"/>
    </xf>
    <xf numFmtId="0" fontId="56" fillId="0" borderId="38" xfId="0" applyFont="1" applyBorder="1" applyAlignment="1">
      <alignment vertical="center" shrinkToFit="1"/>
    </xf>
    <xf numFmtId="0" fontId="56" fillId="0" borderId="30" xfId="0" applyFont="1" applyBorder="1" applyAlignment="1">
      <alignment vertical="center" shrinkToFit="1"/>
    </xf>
    <xf numFmtId="0" fontId="79" fillId="0" borderId="0" xfId="0" applyFont="1" applyAlignment="1">
      <alignment horizontal="center" vertical="center"/>
    </xf>
    <xf numFmtId="0" fontId="56" fillId="13" borderId="1" xfId="0" applyFont="1" applyFill="1" applyBorder="1">
      <alignment vertical="center"/>
    </xf>
    <xf numFmtId="0" fontId="56" fillId="0" borderId="1" xfId="0" applyFont="1" applyBorder="1" applyAlignment="1">
      <alignment vertical="center" wrapText="1"/>
    </xf>
    <xf numFmtId="0" fontId="56" fillId="13" borderId="283" xfId="0" applyFont="1" applyFill="1" applyBorder="1" applyAlignment="1">
      <alignment horizontal="center" vertical="center" wrapText="1"/>
    </xf>
    <xf numFmtId="49" fontId="56" fillId="0" borderId="1" xfId="0" applyNumberFormat="1" applyFont="1" applyBorder="1" applyAlignment="1">
      <alignment horizontal="center" vertical="center" wrapText="1"/>
    </xf>
    <xf numFmtId="49" fontId="56" fillId="0" borderId="1" xfId="0" applyNumberFormat="1" applyFont="1" applyBorder="1" applyAlignment="1">
      <alignment vertical="center" wrapText="1"/>
    </xf>
    <xf numFmtId="0" fontId="56" fillId="0" borderId="1" xfId="0" applyFont="1" applyBorder="1" applyAlignment="1">
      <alignment horizontal="center" vertical="center"/>
    </xf>
    <xf numFmtId="0" fontId="56" fillId="13" borderId="1" xfId="0" applyFont="1" applyFill="1" applyBorder="1" applyAlignment="1">
      <alignment vertical="center" wrapText="1"/>
    </xf>
    <xf numFmtId="0" fontId="56" fillId="13" borderId="283" xfId="0" applyFont="1" applyFill="1" applyBorder="1" applyAlignment="1">
      <alignment vertical="center" wrapText="1"/>
    </xf>
    <xf numFmtId="0" fontId="64" fillId="7" borderId="28" xfId="8" applyFont="1" applyFill="1" applyBorder="1" applyAlignment="1">
      <alignment horizontal="center" vertical="center" wrapText="1"/>
    </xf>
    <xf numFmtId="0" fontId="64" fillId="7" borderId="40" xfId="8" applyFont="1" applyFill="1" applyBorder="1" applyAlignment="1">
      <alignment horizontal="center" vertical="center" wrapText="1"/>
    </xf>
    <xf numFmtId="0" fontId="64" fillId="7" borderId="39" xfId="8" applyFont="1" applyFill="1" applyBorder="1" applyAlignment="1">
      <alignment horizontal="center" vertical="center" wrapText="1"/>
    </xf>
    <xf numFmtId="0" fontId="64" fillId="7" borderId="17" xfId="8" applyFont="1" applyFill="1" applyBorder="1" applyAlignment="1">
      <alignment horizontal="center" vertical="center"/>
    </xf>
    <xf numFmtId="0" fontId="64" fillId="7" borderId="15" xfId="8" applyFont="1" applyFill="1" applyBorder="1" applyAlignment="1">
      <alignment horizontal="center" vertical="center"/>
    </xf>
    <xf numFmtId="190" fontId="66" fillId="0" borderId="29" xfId="8" applyNumberFormat="1" applyFont="1" applyBorder="1" applyAlignment="1">
      <alignment horizontal="left" vertical="center" shrinkToFit="1"/>
    </xf>
    <xf numFmtId="190" fontId="66" fillId="0" borderId="38" xfId="8" applyNumberFormat="1" applyFont="1" applyBorder="1" applyAlignment="1">
      <alignment horizontal="left" vertical="center" shrinkToFit="1"/>
    </xf>
    <xf numFmtId="190" fontId="66" fillId="0" borderId="30" xfId="8" applyNumberFormat="1" applyFont="1" applyBorder="1" applyAlignment="1">
      <alignment horizontal="left" vertical="center" shrinkToFit="1"/>
    </xf>
    <xf numFmtId="0" fontId="66" fillId="0" borderId="29" xfId="8" applyFont="1" applyBorder="1" applyAlignment="1">
      <alignment horizontal="left" vertical="center" shrinkToFit="1"/>
    </xf>
    <xf numFmtId="0" fontId="66" fillId="0" borderId="38" xfId="8" applyFont="1" applyBorder="1" applyAlignment="1">
      <alignment horizontal="left" vertical="center" shrinkToFit="1"/>
    </xf>
    <xf numFmtId="0" fontId="66" fillId="0" borderId="30" xfId="8" applyFont="1" applyBorder="1" applyAlignment="1">
      <alignment horizontal="left" vertical="center" shrinkToFit="1"/>
    </xf>
    <xf numFmtId="0" fontId="64" fillId="0" borderId="38" xfId="8" applyFont="1" applyBorder="1" applyAlignment="1">
      <alignment horizontal="left" vertical="center" wrapText="1"/>
    </xf>
    <xf numFmtId="0" fontId="64" fillId="0" borderId="30" xfId="8" applyFont="1" applyBorder="1" applyAlignment="1">
      <alignment horizontal="left" vertical="center" wrapText="1"/>
    </xf>
    <xf numFmtId="0" fontId="64" fillId="0" borderId="387" xfId="8" applyFont="1" applyBorder="1" applyAlignment="1">
      <alignment horizontal="left" vertical="center"/>
    </xf>
    <xf numFmtId="0" fontId="64" fillId="0" borderId="388" xfId="8" applyFont="1" applyBorder="1" applyAlignment="1">
      <alignment horizontal="left" vertical="center"/>
    </xf>
    <xf numFmtId="0" fontId="64" fillId="0" borderId="389" xfId="8" applyFont="1" applyBorder="1" applyAlignment="1">
      <alignment horizontal="left" vertical="center"/>
    </xf>
    <xf numFmtId="0" fontId="66" fillId="0" borderId="15" xfId="8" applyFont="1" applyBorder="1" applyAlignment="1">
      <alignment horizontal="left" vertical="center" wrapText="1" shrinkToFit="1"/>
    </xf>
    <xf numFmtId="0" fontId="66" fillId="0" borderId="34" xfId="8" applyFont="1" applyBorder="1" applyAlignment="1">
      <alignment horizontal="left" vertical="center" wrapText="1" shrinkToFit="1"/>
    </xf>
    <xf numFmtId="0" fontId="66" fillId="0" borderId="16" xfId="8" applyFont="1" applyBorder="1" applyAlignment="1">
      <alignment horizontal="left" vertical="center" wrapText="1" shrinkToFit="1"/>
    </xf>
    <xf numFmtId="0" fontId="64" fillId="7" borderId="6" xfId="8" applyFont="1" applyFill="1" applyBorder="1" applyAlignment="1">
      <alignment horizontal="center" vertical="center"/>
    </xf>
    <xf numFmtId="0" fontId="64" fillId="0" borderId="29" xfId="8" applyFont="1" applyBorder="1" applyAlignment="1">
      <alignment horizontal="left" vertical="center"/>
    </xf>
    <xf numFmtId="0" fontId="64" fillId="0" borderId="38" xfId="8" applyFont="1" applyBorder="1" applyAlignment="1">
      <alignment horizontal="left" vertical="center"/>
    </xf>
    <xf numFmtId="0" fontId="64" fillId="0" borderId="30" xfId="8" applyFont="1" applyBorder="1" applyAlignment="1">
      <alignment horizontal="left" vertical="center"/>
    </xf>
    <xf numFmtId="49" fontId="66" fillId="0" borderId="29" xfId="8" applyNumberFormat="1" applyFont="1" applyBorder="1" applyAlignment="1">
      <alignment horizontal="left" vertical="center" shrinkToFit="1"/>
    </xf>
    <xf numFmtId="49" fontId="66" fillId="0" borderId="38" xfId="8" applyNumberFormat="1" applyFont="1" applyBorder="1" applyAlignment="1">
      <alignment horizontal="left" vertical="center" shrinkToFit="1"/>
    </xf>
    <xf numFmtId="49" fontId="66" fillId="0" borderId="30" xfId="8" applyNumberFormat="1" applyFont="1" applyBorder="1" applyAlignment="1">
      <alignment horizontal="left" vertical="center" shrinkToFit="1"/>
    </xf>
    <xf numFmtId="200" fontId="64" fillId="0" borderId="29" xfId="8" applyNumberFormat="1" applyFont="1" applyBorder="1" applyAlignment="1">
      <alignment horizontal="left" vertical="center"/>
    </xf>
    <xf numFmtId="200" fontId="64" fillId="0" borderId="38" xfId="8" applyNumberFormat="1" applyFont="1" applyBorder="1" applyAlignment="1">
      <alignment horizontal="left" vertical="center"/>
    </xf>
    <xf numFmtId="200" fontId="64" fillId="0" borderId="30" xfId="8" applyNumberFormat="1" applyFont="1" applyBorder="1" applyAlignment="1">
      <alignment horizontal="left" vertical="center"/>
    </xf>
    <xf numFmtId="0" fontId="64" fillId="7" borderId="1" xfId="8" applyFont="1" applyFill="1" applyBorder="1" applyAlignment="1">
      <alignment horizontal="center" vertical="center"/>
    </xf>
    <xf numFmtId="0" fontId="115" fillId="0" borderId="182" xfId="8" applyFont="1" applyBorder="1" applyAlignment="1">
      <alignment horizontal="left" vertical="center" wrapText="1"/>
    </xf>
    <xf numFmtId="0" fontId="50" fillId="0" borderId="46" xfId="8" applyFont="1" applyBorder="1" applyAlignment="1">
      <alignment horizontal="left" vertical="center" wrapText="1"/>
    </xf>
    <xf numFmtId="0" fontId="116" fillId="0" borderId="46" xfId="8" applyFont="1" applyBorder="1" applyAlignment="1">
      <alignment horizontal="left" vertical="center" wrapText="1"/>
    </xf>
    <xf numFmtId="0" fontId="115" fillId="0" borderId="46" xfId="8" applyFont="1" applyBorder="1" applyAlignment="1">
      <alignment horizontal="left" vertical="center" wrapText="1"/>
    </xf>
    <xf numFmtId="0" fontId="50" fillId="0" borderId="182" xfId="8" applyFont="1" applyBorder="1" applyAlignment="1">
      <alignment vertical="center" wrapText="1"/>
    </xf>
    <xf numFmtId="0" fontId="115" fillId="0" borderId="8" xfId="8" applyFont="1" applyBorder="1" applyAlignment="1">
      <alignment horizontal="left" vertical="center" wrapText="1"/>
    </xf>
    <xf numFmtId="0" fontId="115" fillId="0" borderId="9" xfId="8" applyFont="1" applyBorder="1" applyAlignment="1">
      <alignment horizontal="left" vertical="center" wrapText="1"/>
    </xf>
    <xf numFmtId="0" fontId="115" fillId="0" borderId="10" xfId="8" applyFont="1" applyBorder="1" applyAlignment="1">
      <alignment horizontal="left" vertical="center" wrapText="1"/>
    </xf>
    <xf numFmtId="0" fontId="115" fillId="0" borderId="183" xfId="8" applyFont="1" applyBorder="1" applyAlignment="1">
      <alignment horizontal="left" vertical="center" wrapText="1"/>
    </xf>
    <xf numFmtId="0" fontId="115" fillId="0" borderId="181" xfId="8" applyFont="1" applyBorder="1" applyAlignment="1">
      <alignment horizontal="left" vertical="center" wrapText="1"/>
    </xf>
    <xf numFmtId="0" fontId="115" fillId="0" borderId="339" xfId="8" applyFont="1" applyBorder="1" applyAlignment="1">
      <alignment horizontal="left" vertical="center" wrapText="1"/>
    </xf>
    <xf numFmtId="0" fontId="50" fillId="0" borderId="46" xfId="8" applyFont="1" applyBorder="1" applyAlignment="1">
      <alignment vertical="center" wrapText="1"/>
    </xf>
    <xf numFmtId="0" fontId="115" fillId="0" borderId="46" xfId="8" applyFont="1" applyBorder="1" applyAlignment="1">
      <alignment vertical="center" wrapText="1"/>
    </xf>
    <xf numFmtId="0" fontId="115" fillId="0" borderId="46" xfId="8" applyFont="1" applyBorder="1">
      <alignment vertical="center"/>
    </xf>
    <xf numFmtId="0" fontId="64" fillId="7" borderId="28" xfId="8" applyFont="1" applyFill="1" applyBorder="1" applyAlignment="1">
      <alignment horizontal="center" vertical="center"/>
    </xf>
    <xf numFmtId="0" fontId="64" fillId="7" borderId="40" xfId="8" applyFont="1" applyFill="1" applyBorder="1" applyAlignment="1">
      <alignment horizontal="center" vertical="center"/>
    </xf>
    <xf numFmtId="0" fontId="64" fillId="7" borderId="39" xfId="8" applyFont="1" applyFill="1" applyBorder="1" applyAlignment="1">
      <alignment horizontal="center" vertical="center"/>
    </xf>
    <xf numFmtId="0" fontId="64" fillId="0" borderId="38" xfId="8" applyFont="1" applyBorder="1" applyAlignment="1">
      <alignment horizontal="left" vertical="center" wrapText="1" indent="1"/>
    </xf>
    <xf numFmtId="0" fontId="64" fillId="0" borderId="30" xfId="8" applyFont="1" applyBorder="1" applyAlignment="1">
      <alignment horizontal="left" vertical="center" wrapText="1" indent="1"/>
    </xf>
    <xf numFmtId="0" fontId="64" fillId="7" borderId="19" xfId="8" applyFont="1" applyFill="1" applyBorder="1" applyAlignment="1">
      <alignment horizontal="center" vertical="center"/>
    </xf>
    <xf numFmtId="0" fontId="64" fillId="7" borderId="16" xfId="8" applyFont="1" applyFill="1" applyBorder="1" applyAlignment="1">
      <alignment horizontal="center" vertical="center"/>
    </xf>
    <xf numFmtId="0" fontId="64" fillId="7" borderId="29" xfId="8" applyFont="1" applyFill="1" applyBorder="1" applyAlignment="1">
      <alignment horizontal="center" vertical="center"/>
    </xf>
    <xf numFmtId="0" fontId="64" fillId="7" borderId="30" xfId="8" applyFont="1" applyFill="1" applyBorder="1" applyAlignment="1">
      <alignment horizontal="center" vertical="center"/>
    </xf>
    <xf numFmtId="0" fontId="66" fillId="0" borderId="17" xfId="8" applyFont="1" applyBorder="1" applyAlignment="1">
      <alignment horizontal="left" vertical="center" shrinkToFit="1"/>
    </xf>
    <xf numFmtId="0" fontId="66" fillId="0" borderId="18" xfId="8" applyFont="1" applyBorder="1" applyAlignment="1">
      <alignment horizontal="left" vertical="center" shrinkToFit="1"/>
    </xf>
    <xf numFmtId="0" fontId="66" fillId="0" borderId="19" xfId="8" applyFont="1" applyBorder="1" applyAlignment="1">
      <alignment horizontal="left" vertical="center" shrinkToFit="1"/>
    </xf>
    <xf numFmtId="0" fontId="66" fillId="0" borderId="15" xfId="8" applyFont="1" applyBorder="1" applyAlignment="1">
      <alignment horizontal="left" vertical="center" shrinkToFit="1"/>
    </xf>
    <xf numFmtId="0" fontId="66" fillId="0" borderId="34" xfId="8" applyFont="1" applyBorder="1" applyAlignment="1">
      <alignment horizontal="left" vertical="center" shrinkToFit="1"/>
    </xf>
    <xf numFmtId="0" fontId="66" fillId="0" borderId="16" xfId="8" applyFont="1" applyBorder="1" applyAlignment="1">
      <alignment horizontal="left" vertical="center" shrinkToFit="1"/>
    </xf>
    <xf numFmtId="190" fontId="66" fillId="0" borderId="15" xfId="8" applyNumberFormat="1" applyFont="1" applyBorder="1" applyAlignment="1">
      <alignment horizontal="left" vertical="center" shrinkToFit="1"/>
    </xf>
    <xf numFmtId="190" fontId="66" fillId="0" borderId="34" xfId="8" applyNumberFormat="1" applyFont="1" applyBorder="1" applyAlignment="1">
      <alignment horizontal="left" vertical="center" shrinkToFit="1"/>
    </xf>
    <xf numFmtId="190" fontId="66" fillId="0" borderId="16" xfId="8" applyNumberFormat="1" applyFont="1" applyBorder="1" applyAlignment="1">
      <alignment horizontal="left" vertical="center" shrinkToFit="1"/>
    </xf>
    <xf numFmtId="0" fontId="64" fillId="0" borderId="29" xfId="8" applyFont="1" applyBorder="1" applyAlignment="1">
      <alignment horizontal="left" vertical="center" shrinkToFit="1"/>
    </xf>
    <xf numFmtId="0" fontId="64" fillId="0" borderId="38" xfId="8" applyFont="1" applyBorder="1" applyAlignment="1">
      <alignment horizontal="left" vertical="center" shrinkToFit="1"/>
    </xf>
    <xf numFmtId="0" fontId="64" fillId="0" borderId="30" xfId="8" applyFont="1" applyBorder="1" applyAlignment="1">
      <alignment horizontal="left" vertical="center" shrinkToFit="1"/>
    </xf>
    <xf numFmtId="0" fontId="50" fillId="0" borderId="26" xfId="8" applyFont="1" applyBorder="1" applyAlignment="1">
      <alignment horizontal="left" vertical="center"/>
    </xf>
    <xf numFmtId="0" fontId="115" fillId="0" borderId="26" xfId="8" applyFont="1" applyBorder="1" applyAlignment="1">
      <alignment horizontal="left" vertical="center" wrapText="1"/>
    </xf>
    <xf numFmtId="0" fontId="115" fillId="0" borderId="6" xfId="8" applyFont="1" applyBorder="1" applyAlignment="1">
      <alignment horizontal="left" vertical="center" wrapText="1"/>
    </xf>
    <xf numFmtId="0" fontId="115" fillId="0" borderId="0" xfId="8" applyFont="1" applyAlignment="1">
      <alignment horizontal="left" vertical="center" wrapText="1"/>
    </xf>
    <xf numFmtId="0" fontId="115" fillId="0" borderId="7" xfId="8" applyFont="1" applyBorder="1" applyAlignment="1">
      <alignment horizontal="left" vertical="center" wrapText="1"/>
    </xf>
    <xf numFmtId="0" fontId="19" fillId="0" borderId="29" xfId="8" applyFont="1" applyBorder="1" applyAlignment="1">
      <alignment horizontal="left" vertical="center"/>
    </xf>
    <xf numFmtId="0" fontId="19" fillId="0" borderId="38" xfId="8" applyFont="1" applyBorder="1" applyAlignment="1">
      <alignment horizontal="left" vertical="center"/>
    </xf>
    <xf numFmtId="0" fontId="19" fillId="0" borderId="30" xfId="8" applyFont="1" applyBorder="1" applyAlignment="1">
      <alignment horizontal="left" vertical="center"/>
    </xf>
    <xf numFmtId="0" fontId="64" fillId="0" borderId="29" xfId="8" applyFont="1" applyBorder="1" applyAlignment="1">
      <alignment vertical="center" wrapText="1"/>
    </xf>
    <xf numFmtId="0" fontId="64" fillId="0" borderId="38" xfId="8" applyFont="1" applyBorder="1" applyAlignment="1">
      <alignment vertical="center" wrapText="1"/>
    </xf>
    <xf numFmtId="0" fontId="64" fillId="0" borderId="30" xfId="8" applyFont="1" applyBorder="1" applyAlignment="1">
      <alignment vertical="center" wrapText="1"/>
    </xf>
    <xf numFmtId="0" fontId="64" fillId="0" borderId="61" xfId="8" applyFont="1" applyBorder="1" applyAlignment="1">
      <alignment vertical="center" wrapText="1" shrinkToFit="1"/>
    </xf>
    <xf numFmtId="0" fontId="64" fillId="0" borderId="37" xfId="8" applyFont="1" applyBorder="1" applyAlignment="1">
      <alignment vertical="center" wrapText="1" shrinkToFit="1"/>
    </xf>
    <xf numFmtId="0" fontId="64" fillId="0" borderId="146" xfId="8" applyFont="1" applyBorder="1" applyAlignment="1">
      <alignment vertical="center" wrapText="1" shrinkToFit="1"/>
    </xf>
    <xf numFmtId="0" fontId="64" fillId="0" borderId="38" xfId="8" applyFont="1" applyBorder="1">
      <alignment vertical="center"/>
    </xf>
    <xf numFmtId="0" fontId="64" fillId="0" borderId="30" xfId="8" applyFont="1" applyBorder="1">
      <alignment vertical="center"/>
    </xf>
    <xf numFmtId="0" fontId="19" fillId="0" borderId="61" xfId="8" applyFont="1" applyBorder="1" applyAlignment="1">
      <alignment vertical="center" wrapText="1"/>
    </xf>
    <xf numFmtId="0" fontId="19" fillId="0" borderId="37" xfId="8" applyFont="1" applyBorder="1">
      <alignment vertical="center"/>
    </xf>
    <xf numFmtId="0" fontId="19" fillId="0" borderId="146" xfId="8" applyFont="1" applyBorder="1">
      <alignment vertical="center"/>
    </xf>
    <xf numFmtId="0" fontId="64" fillId="0" borderId="34" xfId="8" applyFont="1" applyBorder="1" applyAlignment="1">
      <alignment horizontal="left" vertical="center"/>
    </xf>
    <xf numFmtId="0" fontId="64" fillId="0" borderId="16" xfId="8" applyFont="1" applyBorder="1" applyAlignment="1">
      <alignment horizontal="left" vertical="center"/>
    </xf>
    <xf numFmtId="0" fontId="64" fillId="0" borderId="9" xfId="8" applyFont="1" applyBorder="1" applyAlignment="1">
      <alignment horizontal="left" vertical="center"/>
    </xf>
    <xf numFmtId="0" fontId="64" fillId="0" borderId="10" xfId="8" applyFont="1" applyBorder="1" applyAlignment="1">
      <alignment horizontal="left" vertical="center"/>
    </xf>
    <xf numFmtId="0" fontId="64" fillId="0" borderId="61" xfId="8" applyFont="1" applyBorder="1" applyAlignment="1">
      <alignment horizontal="left" vertical="center" wrapText="1"/>
    </xf>
    <xf numFmtId="0" fontId="64" fillId="0" borderId="37" xfId="8" applyFont="1" applyBorder="1" applyAlignment="1">
      <alignment horizontal="left" vertical="center" wrapText="1"/>
    </xf>
    <xf numFmtId="0" fontId="64" fillId="0" borderId="146" xfId="8" applyFont="1" applyBorder="1" applyAlignment="1">
      <alignment horizontal="left" vertical="center" wrapText="1"/>
    </xf>
    <xf numFmtId="0" fontId="64" fillId="0" borderId="0" xfId="8" applyFont="1" applyAlignment="1">
      <alignment horizontal="left" vertical="center" wrapText="1"/>
    </xf>
    <xf numFmtId="0" fontId="64" fillId="0" borderId="0" xfId="8" applyFont="1" applyAlignment="1">
      <alignment horizontal="left" vertical="center"/>
    </xf>
    <xf numFmtId="0" fontId="64" fillId="0" borderId="7" xfId="8" applyFont="1" applyBorder="1" applyAlignment="1">
      <alignment horizontal="left" vertical="center"/>
    </xf>
    <xf numFmtId="0" fontId="105" fillId="7" borderId="29" xfId="8" applyFont="1" applyFill="1" applyBorder="1" applyAlignment="1">
      <alignment horizontal="left" vertical="center"/>
    </xf>
    <xf numFmtId="0" fontId="105" fillId="7" borderId="38" xfId="8" applyFont="1" applyFill="1" applyBorder="1" applyAlignment="1">
      <alignment horizontal="left" vertical="center"/>
    </xf>
    <xf numFmtId="0" fontId="105" fillId="7" borderId="30" xfId="8" applyFont="1" applyFill="1" applyBorder="1" applyAlignment="1">
      <alignment horizontal="left" vertical="center"/>
    </xf>
    <xf numFmtId="0" fontId="64" fillId="0" borderId="0" xfId="8" applyFont="1" applyAlignment="1">
      <alignment vertical="center" wrapText="1"/>
    </xf>
    <xf numFmtId="0" fontId="64" fillId="0" borderId="7" xfId="8" applyFont="1" applyBorder="1" applyAlignment="1">
      <alignment vertical="center" wrapText="1"/>
    </xf>
    <xf numFmtId="0" fontId="19" fillId="0" borderId="34" xfId="8" applyFont="1" applyBorder="1" applyAlignment="1">
      <alignment vertical="center" wrapText="1"/>
    </xf>
    <xf numFmtId="0" fontId="19" fillId="0" borderId="34" xfId="8" applyFont="1" applyBorder="1">
      <alignment vertical="center"/>
    </xf>
    <xf numFmtId="0" fontId="19" fillId="0" borderId="16" xfId="8" applyFont="1" applyBorder="1">
      <alignment vertical="center"/>
    </xf>
    <xf numFmtId="0" fontId="66" fillId="0" borderId="29" xfId="8" applyFont="1" applyBorder="1" applyAlignment="1">
      <alignment vertical="center" shrinkToFit="1"/>
    </xf>
    <xf numFmtId="0" fontId="66" fillId="0" borderId="38" xfId="8" applyFont="1" applyBorder="1" applyAlignment="1">
      <alignment vertical="center" shrinkToFit="1"/>
    </xf>
    <xf numFmtId="0" fontId="66" fillId="0" borderId="30" xfId="8" applyFont="1" applyBorder="1" applyAlignment="1">
      <alignment vertical="center" shrinkToFit="1"/>
    </xf>
    <xf numFmtId="0" fontId="56" fillId="0" borderId="29" xfId="8" applyFont="1" applyBorder="1">
      <alignment vertical="center"/>
    </xf>
    <xf numFmtId="0" fontId="56" fillId="0" borderId="38" xfId="8" applyFont="1" applyBorder="1">
      <alignment vertical="center"/>
    </xf>
    <xf numFmtId="0" fontId="56" fillId="0" borderId="30" xfId="8" applyFont="1" applyBorder="1">
      <alignment vertical="center"/>
    </xf>
    <xf numFmtId="0" fontId="64" fillId="0" borderId="34" xfId="8" applyFont="1" applyBorder="1" applyAlignment="1">
      <alignment vertical="center" wrapText="1"/>
    </xf>
    <xf numFmtId="0" fontId="64" fillId="0" borderId="16" xfId="8" applyFont="1" applyBorder="1" applyAlignment="1">
      <alignment vertical="center" wrapText="1"/>
    </xf>
    <xf numFmtId="0" fontId="19" fillId="0" borderId="61" xfId="8" applyFont="1" applyBorder="1" applyAlignment="1">
      <alignment horizontal="left" vertical="center" shrinkToFit="1"/>
    </xf>
    <xf numFmtId="0" fontId="19" fillId="0" borderId="37" xfId="8" applyFont="1" applyBorder="1" applyAlignment="1">
      <alignment horizontal="left" vertical="center" shrinkToFit="1"/>
    </xf>
    <xf numFmtId="0" fontId="19" fillId="0" borderId="146" xfId="8" applyFont="1" applyBorder="1" applyAlignment="1">
      <alignment horizontal="left" vertical="center" shrinkToFit="1"/>
    </xf>
    <xf numFmtId="0" fontId="19" fillId="0" borderId="9" xfId="8" applyFont="1" applyBorder="1" applyAlignment="1">
      <alignment horizontal="left" vertical="center"/>
    </xf>
    <xf numFmtId="0" fontId="19" fillId="0" borderId="10" xfId="8" applyFont="1" applyBorder="1" applyAlignment="1">
      <alignment horizontal="left" vertical="center"/>
    </xf>
    <xf numFmtId="177" fontId="4" fillId="0" borderId="0" xfId="0" applyNumberFormat="1" applyFont="1" applyAlignment="1">
      <alignment horizontal="lef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3" fontId="5"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15" xfId="9" applyFont="1" applyBorder="1" applyAlignment="1">
      <alignment horizontal="center" vertical="center" wrapText="1"/>
    </xf>
    <xf numFmtId="0" fontId="5" fillId="0" borderId="34" xfId="9" applyFont="1" applyBorder="1" applyAlignment="1">
      <alignment vertical="center" wrapText="1"/>
    </xf>
    <xf numFmtId="0" fontId="5" fillId="0" borderId="49" xfId="9" applyFont="1" applyBorder="1" applyAlignment="1">
      <alignment vertical="center" wrapText="1"/>
    </xf>
    <xf numFmtId="56" fontId="5" fillId="4" borderId="181" xfId="11" quotePrefix="1" applyNumberFormat="1" applyFont="1" applyFill="1" applyBorder="1" applyAlignment="1">
      <alignment horizontal="center" vertical="center" wrapText="1"/>
    </xf>
    <xf numFmtId="56" fontId="5" fillId="4" borderId="24" xfId="11" applyNumberFormat="1" applyFont="1" applyFill="1" applyBorder="1" applyAlignment="1">
      <alignment horizontal="center" vertical="center" wrapText="1"/>
    </xf>
    <xf numFmtId="0" fontId="9" fillId="0" borderId="0" xfId="9" applyFont="1" applyAlignment="1">
      <alignment horizontal="center" vertical="center"/>
    </xf>
    <xf numFmtId="0" fontId="5" fillId="0" borderId="121" xfId="9" applyFont="1" applyBorder="1" applyAlignment="1">
      <alignment horizontal="center" vertical="center" wrapText="1"/>
    </xf>
    <xf numFmtId="0" fontId="5" fillId="0" borderId="45" xfId="9" applyFont="1" applyBorder="1" applyAlignment="1">
      <alignment horizontal="center" vertical="center" wrapText="1"/>
    </xf>
    <xf numFmtId="0" fontId="5" fillId="0" borderId="122" xfId="9" applyFont="1" applyBorder="1" applyAlignment="1">
      <alignment horizontal="center" vertical="center" wrapText="1"/>
    </xf>
    <xf numFmtId="0" fontId="5" fillId="0" borderId="87" xfId="9" applyFont="1" applyBorder="1" applyAlignment="1">
      <alignment horizontal="center" vertical="center" wrapText="1"/>
    </xf>
    <xf numFmtId="0" fontId="5" fillId="0" borderId="34" xfId="9" applyFont="1" applyBorder="1" applyAlignment="1">
      <alignment horizontal="center" vertical="center" wrapText="1"/>
    </xf>
    <xf numFmtId="0" fontId="5" fillId="0" borderId="16" xfId="9" applyFont="1" applyBorder="1" applyAlignment="1">
      <alignment horizontal="center" vertical="center" wrapText="1"/>
    </xf>
    <xf numFmtId="0" fontId="5" fillId="0" borderId="271" xfId="9" applyFont="1" applyBorder="1" applyAlignment="1">
      <alignment horizontal="center" vertical="center" wrapText="1"/>
    </xf>
    <xf numFmtId="0" fontId="5" fillId="0" borderId="45" xfId="9" applyFont="1" applyBorder="1" applyAlignment="1">
      <alignment vertical="center" wrapText="1"/>
    </xf>
    <xf numFmtId="0" fontId="5" fillId="0" borderId="122" xfId="9" applyFont="1" applyBorder="1" applyAlignment="1">
      <alignment vertical="center" wrapText="1"/>
    </xf>
    <xf numFmtId="0" fontId="5" fillId="0" borderId="295" xfId="9" applyFont="1" applyBorder="1" applyAlignment="1">
      <alignment horizontal="center" vertical="center" wrapText="1"/>
    </xf>
    <xf numFmtId="0" fontId="5" fillId="0" borderId="39" xfId="9" applyFont="1" applyBorder="1" applyAlignment="1">
      <alignment horizontal="center" vertical="center" wrapText="1"/>
    </xf>
    <xf numFmtId="0" fontId="5" fillId="0" borderId="103" xfId="9" applyFont="1" applyBorder="1" applyAlignment="1">
      <alignment vertical="center" wrapText="1"/>
    </xf>
    <xf numFmtId="0" fontId="5" fillId="0" borderId="16" xfId="9" applyFont="1" applyBorder="1" applyAlignment="1">
      <alignment vertical="center" wrapText="1"/>
    </xf>
    <xf numFmtId="0" fontId="5" fillId="0" borderId="6" xfId="9" applyFont="1" applyBorder="1" applyAlignment="1">
      <alignment horizontal="left" vertical="center" wrapText="1"/>
    </xf>
    <xf numFmtId="0" fontId="5" fillId="0" borderId="7" xfId="9" applyFont="1" applyBorder="1" applyAlignment="1">
      <alignment horizontal="left" vertical="center" wrapText="1"/>
    </xf>
    <xf numFmtId="0" fontId="5" fillId="0" borderId="183" xfId="9" applyFont="1" applyBorder="1" applyAlignment="1">
      <alignment horizontal="left" vertical="center" wrapText="1"/>
    </xf>
    <xf numFmtId="0" fontId="5" fillId="0" borderId="339" xfId="9" applyFont="1" applyBorder="1" applyAlignment="1">
      <alignment horizontal="left" vertical="center" wrapText="1"/>
    </xf>
    <xf numFmtId="0" fontId="5" fillId="0" borderId="17" xfId="9" applyFont="1" applyBorder="1" applyAlignment="1">
      <alignment horizontal="left" vertical="center" wrapText="1"/>
    </xf>
    <xf numFmtId="0" fontId="5" fillId="0" borderId="19" xfId="9" applyFont="1" applyBorder="1" applyAlignment="1">
      <alignment horizontal="left" vertical="center" wrapText="1"/>
    </xf>
    <xf numFmtId="0" fontId="5" fillId="0" borderId="20" xfId="9" applyFont="1" applyBorder="1" applyAlignment="1">
      <alignment horizontal="left" vertical="center" wrapText="1"/>
    </xf>
    <xf numFmtId="0" fontId="5" fillId="0" borderId="21" xfId="9" applyFont="1" applyBorder="1" applyAlignment="1">
      <alignment horizontal="left" vertical="center" wrapText="1"/>
    </xf>
    <xf numFmtId="0" fontId="5" fillId="0" borderId="3" xfId="9" applyFont="1" applyBorder="1" applyAlignment="1">
      <alignment horizontal="left" vertical="center" wrapText="1"/>
    </xf>
    <xf numFmtId="0" fontId="5" fillId="0" borderId="5" xfId="9" applyFont="1" applyBorder="1" applyAlignment="1">
      <alignment horizontal="left" vertical="center" wrapText="1"/>
    </xf>
    <xf numFmtId="0" fontId="5" fillId="0" borderId="15" xfId="9" applyFont="1" applyBorder="1" applyAlignment="1">
      <alignment horizontal="left" vertical="center" wrapText="1"/>
    </xf>
    <xf numFmtId="0" fontId="5" fillId="0" borderId="16" xfId="9" applyFont="1" applyBorder="1" applyAlignment="1">
      <alignment horizontal="left" vertical="center" wrapText="1"/>
    </xf>
    <xf numFmtId="201" fontId="5" fillId="0" borderId="182" xfId="9" quotePrefix="1" applyNumberFormat="1" applyFont="1" applyBorder="1" applyAlignment="1">
      <alignment horizontal="center" vertical="center"/>
    </xf>
    <xf numFmtId="201" fontId="5" fillId="0" borderId="46" xfId="9" applyNumberFormat="1" applyFont="1" applyBorder="1" applyAlignment="1">
      <alignment horizontal="center" vertical="center"/>
    </xf>
    <xf numFmtId="0" fontId="5" fillId="0" borderId="413" xfId="9" applyFont="1" applyBorder="1">
      <alignment vertical="center"/>
    </xf>
    <xf numFmtId="0" fontId="5" fillId="0" borderId="414" xfId="9" applyFont="1" applyBorder="1">
      <alignment vertical="center"/>
    </xf>
    <xf numFmtId="201" fontId="5" fillId="0" borderId="28" xfId="9" quotePrefix="1" applyNumberFormat="1" applyFont="1" applyBorder="1" applyAlignment="1">
      <alignment horizontal="center" vertical="center"/>
    </xf>
    <xf numFmtId="201" fontId="5" fillId="0" borderId="182" xfId="9" applyNumberFormat="1" applyFont="1" applyBorder="1" applyAlignment="1">
      <alignment horizontal="center" vertical="center"/>
    </xf>
    <xf numFmtId="0" fontId="5" fillId="18" borderId="8" xfId="9" applyFont="1" applyFill="1" applyBorder="1" applyAlignment="1">
      <alignment vertical="center" wrapText="1"/>
    </xf>
    <xf numFmtId="0" fontId="5" fillId="18" borderId="9" xfId="9" applyFont="1" applyFill="1" applyBorder="1" applyAlignment="1">
      <alignment vertical="center" wrapText="1"/>
    </xf>
    <xf numFmtId="0" fontId="5" fillId="18" borderId="10" xfId="9" applyFont="1" applyFill="1" applyBorder="1" applyAlignment="1">
      <alignment vertical="center" wrapText="1"/>
    </xf>
    <xf numFmtId="0" fontId="5" fillId="18" borderId="15" xfId="9" applyFont="1" applyFill="1" applyBorder="1" applyAlignment="1">
      <alignment vertical="center" wrapText="1"/>
    </xf>
    <xf numFmtId="0" fontId="5" fillId="18" borderId="34" xfId="9" applyFont="1" applyFill="1" applyBorder="1" applyAlignment="1">
      <alignment vertical="center" wrapText="1"/>
    </xf>
    <xf numFmtId="0" fontId="5" fillId="18" borderId="16" xfId="9" applyFont="1" applyFill="1" applyBorder="1" applyAlignment="1">
      <alignment vertical="center" wrapText="1"/>
    </xf>
    <xf numFmtId="0" fontId="5" fillId="0" borderId="420" xfId="9" applyFont="1" applyBorder="1">
      <alignment vertical="center"/>
    </xf>
    <xf numFmtId="0" fontId="5" fillId="18" borderId="17" xfId="9" applyFont="1" applyFill="1" applyBorder="1" applyAlignment="1">
      <alignment vertical="center" wrapText="1"/>
    </xf>
    <xf numFmtId="0" fontId="5" fillId="18" borderId="18" xfId="9" applyFont="1" applyFill="1" applyBorder="1" applyAlignment="1">
      <alignment vertical="center" wrapText="1"/>
    </xf>
    <xf numFmtId="0" fontId="5" fillId="18" borderId="19" xfId="9" applyFont="1" applyFill="1" applyBorder="1" applyAlignment="1">
      <alignment vertical="center" wrapText="1"/>
    </xf>
    <xf numFmtId="0" fontId="5" fillId="18" borderId="20" xfId="9" applyFont="1" applyFill="1" applyBorder="1" applyAlignment="1">
      <alignment vertical="center" wrapText="1"/>
    </xf>
    <xf numFmtId="0" fontId="5" fillId="18" borderId="279" xfId="9" applyFont="1" applyFill="1" applyBorder="1" applyAlignment="1">
      <alignment vertical="center" wrapText="1"/>
    </xf>
    <xf numFmtId="0" fontId="5" fillId="18" borderId="21" xfId="9" applyFont="1" applyFill="1" applyBorder="1" applyAlignment="1">
      <alignment vertical="center" wrapText="1"/>
    </xf>
    <xf numFmtId="0" fontId="5" fillId="0" borderId="416" xfId="9" applyFont="1" applyBorder="1">
      <alignment vertical="center"/>
    </xf>
    <xf numFmtId="0" fontId="5" fillId="0" borderId="415" xfId="9" applyFont="1" applyBorder="1">
      <alignment vertical="center"/>
    </xf>
    <xf numFmtId="0" fontId="5" fillId="0" borderId="8" xfId="9" applyFont="1" applyBorder="1" applyAlignment="1">
      <alignment horizontal="left" vertical="center" wrapText="1"/>
    </xf>
    <xf numFmtId="0" fontId="5" fillId="0" borderId="10" xfId="9" applyFont="1" applyBorder="1" applyAlignment="1">
      <alignment horizontal="left" vertical="center" wrapText="1"/>
    </xf>
    <xf numFmtId="0" fontId="27" fillId="0" borderId="0" xfId="9" applyFont="1" applyAlignment="1">
      <alignment horizontal="left" vertical="center"/>
    </xf>
    <xf numFmtId="0" fontId="5" fillId="0" borderId="88" xfId="9" applyFont="1" applyBorder="1" applyAlignment="1">
      <alignment horizontal="center" vertical="center"/>
    </xf>
    <xf numFmtId="0" fontId="5" fillId="0" borderId="49" xfId="9" applyFont="1" applyBorder="1" applyAlignment="1">
      <alignment horizontal="center" vertical="center"/>
    </xf>
    <xf numFmtId="38" fontId="6" fillId="0" borderId="0" xfId="9" applyNumberFormat="1" applyFont="1" applyAlignment="1">
      <alignment horizontal="center" vertical="center"/>
    </xf>
    <xf numFmtId="38" fontId="6" fillId="0" borderId="34" xfId="9" applyNumberFormat="1" applyFont="1" applyBorder="1" applyAlignment="1">
      <alignment horizontal="center" vertical="center"/>
    </xf>
    <xf numFmtId="0" fontId="5" fillId="0" borderId="6" xfId="9" applyFont="1" applyBorder="1" applyAlignment="1">
      <alignment horizontal="center" vertical="center" wrapText="1"/>
    </xf>
    <xf numFmtId="0" fontId="5" fillId="0" borderId="417" xfId="9" applyFont="1" applyBorder="1">
      <alignment vertical="center"/>
    </xf>
    <xf numFmtId="0" fontId="5" fillId="0" borderId="27" xfId="9" applyFont="1" applyBorder="1">
      <alignment vertical="center"/>
    </xf>
    <xf numFmtId="0" fontId="5" fillId="0" borderId="50" xfId="9" applyFont="1" applyBorder="1" applyAlignment="1">
      <alignment horizontal="center" vertical="center" wrapText="1"/>
    </xf>
    <xf numFmtId="0" fontId="5" fillId="18" borderId="271" xfId="9" applyFont="1" applyFill="1" applyBorder="1" applyAlignment="1">
      <alignment vertical="center" wrapText="1"/>
    </xf>
    <xf numFmtId="0" fontId="5" fillId="18" borderId="45" xfId="9" applyFont="1" applyFill="1" applyBorder="1" applyAlignment="1">
      <alignment vertical="center" wrapText="1"/>
    </xf>
    <xf numFmtId="0" fontId="5" fillId="18" borderId="122" xfId="9" applyFont="1" applyFill="1" applyBorder="1" applyAlignment="1">
      <alignment vertical="center" wrapText="1"/>
    </xf>
    <xf numFmtId="0" fontId="5" fillId="18" borderId="50" xfId="9" applyFont="1" applyFill="1" applyBorder="1" applyAlignment="1">
      <alignment vertical="center" wrapText="1"/>
    </xf>
    <xf numFmtId="0" fontId="5" fillId="18" borderId="51" xfId="9" applyFont="1" applyFill="1" applyBorder="1" applyAlignment="1">
      <alignment vertical="center" wrapText="1"/>
    </xf>
    <xf numFmtId="0" fontId="5" fillId="18" borderId="52" xfId="9" applyFont="1" applyFill="1" applyBorder="1" applyAlignment="1">
      <alignment vertical="center" wrapText="1"/>
    </xf>
    <xf numFmtId="0" fontId="5" fillId="0" borderId="103" xfId="9" applyFont="1" applyBorder="1" applyAlignment="1">
      <alignment horizontal="center" vertical="center"/>
    </xf>
    <xf numFmtId="0" fontId="5" fillId="0" borderId="53" xfId="9" applyFont="1" applyBorder="1" applyAlignment="1">
      <alignment horizontal="center" vertical="center"/>
    </xf>
    <xf numFmtId="38" fontId="6" fillId="0" borderId="45" xfId="9" applyNumberFormat="1" applyFont="1" applyBorder="1" applyAlignment="1">
      <alignment horizontal="center" vertical="center"/>
    </xf>
    <xf numFmtId="38" fontId="6" fillId="0" borderId="51" xfId="9" applyNumberFormat="1" applyFont="1" applyBorder="1" applyAlignment="1">
      <alignment horizontal="center" vertical="center"/>
    </xf>
    <xf numFmtId="0" fontId="5" fillId="0" borderId="421" xfId="9" applyFont="1" applyBorder="1">
      <alignment vertical="center"/>
    </xf>
    <xf numFmtId="0" fontId="5" fillId="0" borderId="422" xfId="9" applyFont="1" applyBorder="1">
      <alignment vertical="center"/>
    </xf>
    <xf numFmtId="0" fontId="131" fillId="0" borderId="0" xfId="11" applyFont="1" applyAlignment="1">
      <alignment horizontal="right" vertical="center" shrinkToFit="1"/>
    </xf>
    <xf numFmtId="0" fontId="4" fillId="0" borderId="34" xfId="11" applyFont="1" applyBorder="1" applyAlignment="1">
      <alignment horizontal="left" vertical="center"/>
    </xf>
    <xf numFmtId="0" fontId="5" fillId="0" borderId="271" xfId="9" applyFont="1" applyBorder="1" applyAlignment="1">
      <alignment horizontal="left" vertical="center" wrapText="1"/>
    </xf>
    <xf numFmtId="0" fontId="5" fillId="0" borderId="122" xfId="9" applyFont="1" applyBorder="1" applyAlignment="1">
      <alignment horizontal="left" vertical="center" wrapText="1"/>
    </xf>
    <xf numFmtId="0" fontId="5" fillId="0" borderId="50" xfId="9" applyFont="1" applyBorder="1" applyAlignment="1">
      <alignment horizontal="left" vertical="center" wrapText="1"/>
    </xf>
    <xf numFmtId="0" fontId="5" fillId="0" borderId="52" xfId="9" applyFont="1" applyBorder="1" applyAlignment="1">
      <alignment horizontal="left" vertical="center" wrapText="1"/>
    </xf>
    <xf numFmtId="0" fontId="5" fillId="4" borderId="15" xfId="11" applyFont="1" applyFill="1" applyBorder="1" applyAlignment="1">
      <alignment horizontal="left" vertical="center"/>
    </xf>
    <xf numFmtId="0" fontId="5" fillId="4" borderId="34" xfId="11" applyFont="1" applyFill="1" applyBorder="1" applyAlignment="1">
      <alignment horizontal="left" vertical="center"/>
    </xf>
    <xf numFmtId="0" fontId="11" fillId="4" borderId="0" xfId="11" applyFont="1" applyFill="1" applyAlignment="1">
      <alignment horizontal="center" vertical="center"/>
    </xf>
    <xf numFmtId="0" fontId="5" fillId="0" borderId="249" xfId="9" applyFont="1" applyBorder="1">
      <alignment vertical="center"/>
    </xf>
    <xf numFmtId="0" fontId="5" fillId="18" borderId="6" xfId="9" applyFont="1" applyFill="1" applyBorder="1" applyAlignment="1">
      <alignment vertical="center" wrapText="1"/>
    </xf>
    <xf numFmtId="0" fontId="5" fillId="18" borderId="0" xfId="9" applyFont="1" applyFill="1" applyAlignment="1">
      <alignment vertical="center" wrapText="1"/>
    </xf>
    <xf numFmtId="0" fontId="5" fillId="18" borderId="7" xfId="9" applyFont="1" applyFill="1" applyBorder="1" applyAlignment="1">
      <alignment vertical="center" wrapText="1"/>
    </xf>
    <xf numFmtId="38" fontId="6" fillId="0" borderId="4" xfId="9" applyNumberFormat="1" applyFont="1" applyBorder="1" applyAlignment="1" applyProtection="1">
      <alignment horizontal="center" vertical="center"/>
      <protection locked="0"/>
    </xf>
    <xf numFmtId="38" fontId="6" fillId="0" borderId="34" xfId="9" applyNumberFormat="1" applyFont="1" applyBorder="1" applyAlignment="1" applyProtection="1">
      <alignment horizontal="center" vertical="center"/>
      <protection locked="0"/>
    </xf>
    <xf numFmtId="0" fontId="5" fillId="0" borderId="302" xfId="9" applyFont="1" applyBorder="1" applyAlignment="1">
      <alignment horizontal="center" vertical="center"/>
    </xf>
    <xf numFmtId="0" fontId="5" fillId="0" borderId="3" xfId="9" applyFont="1" applyBorder="1" applyAlignment="1">
      <alignment horizontal="center" vertical="center" wrapText="1"/>
    </xf>
    <xf numFmtId="0" fontId="6" fillId="0" borderId="79" xfId="9" applyFont="1" applyBorder="1" applyAlignment="1">
      <alignment horizontal="center" vertical="center" wrapText="1"/>
    </xf>
    <xf numFmtId="0" fontId="6" fillId="0" borderId="411" xfId="9" applyFont="1" applyBorder="1" applyAlignment="1">
      <alignment horizontal="center" vertical="center" wrapText="1"/>
    </xf>
    <xf numFmtId="0" fontId="6" fillId="0" borderId="337" xfId="9" applyFont="1" applyBorder="1" applyAlignment="1">
      <alignment horizontal="center" vertical="center" wrapText="1"/>
    </xf>
    <xf numFmtId="0" fontId="5" fillId="0" borderId="419" xfId="9" applyFont="1" applyBorder="1">
      <alignment vertical="center"/>
    </xf>
    <xf numFmtId="0" fontId="5" fillId="0" borderId="62" xfId="9" applyFont="1" applyBorder="1" applyAlignment="1">
      <alignment horizontal="center" vertical="center"/>
    </xf>
    <xf numFmtId="38" fontId="6" fillId="0" borderId="18" xfId="9" applyNumberFormat="1" applyFont="1" applyBorder="1" applyAlignment="1">
      <alignment horizontal="center" vertical="center"/>
    </xf>
    <xf numFmtId="0" fontId="5" fillId="0" borderId="17" xfId="9" applyFont="1" applyBorder="1" applyAlignment="1">
      <alignment horizontal="center" vertical="center" wrapText="1"/>
    </xf>
    <xf numFmtId="0" fontId="12" fillId="0" borderId="0" xfId="10" applyFont="1" applyAlignment="1">
      <alignment horizontal="right" vertical="center" shrinkToFit="1"/>
    </xf>
    <xf numFmtId="56" fontId="5" fillId="4" borderId="290" xfId="10" quotePrefix="1" applyNumberFormat="1" applyFont="1" applyFill="1" applyBorder="1" applyAlignment="1">
      <alignment horizontal="center" vertical="center" wrapText="1"/>
    </xf>
    <xf numFmtId="56" fontId="5" fillId="4" borderId="291" xfId="10" quotePrefix="1" applyNumberFormat="1" applyFont="1" applyFill="1" applyBorder="1" applyAlignment="1">
      <alignment horizontal="center" vertical="center" wrapText="1"/>
    </xf>
    <xf numFmtId="0" fontId="5" fillId="4" borderId="0" xfId="10" applyFont="1" applyFill="1" applyAlignment="1">
      <alignment horizontal="left" vertical="center"/>
    </xf>
    <xf numFmtId="0" fontId="5" fillId="4" borderId="0" xfId="10" applyFont="1" applyFill="1">
      <alignment vertical="center"/>
    </xf>
    <xf numFmtId="0" fontId="5" fillId="4" borderId="61" xfId="10" applyFont="1" applyFill="1" applyBorder="1" applyAlignment="1">
      <alignment horizontal="center" vertical="center" wrapText="1"/>
    </xf>
    <xf numFmtId="0" fontId="5" fillId="4" borderId="37" xfId="10" applyFont="1" applyFill="1" applyBorder="1" applyAlignment="1">
      <alignment horizontal="center" vertical="center" wrapText="1"/>
    </xf>
    <xf numFmtId="0" fontId="5" fillId="4" borderId="292" xfId="10" applyFont="1" applyFill="1" applyBorder="1" applyAlignment="1">
      <alignment horizontal="center" vertical="center" wrapText="1"/>
    </xf>
    <xf numFmtId="0" fontId="5" fillId="4" borderId="43" xfId="10" applyFont="1" applyFill="1" applyBorder="1" applyAlignment="1">
      <alignment horizontal="center" vertical="center" wrapText="1"/>
    </xf>
    <xf numFmtId="0" fontId="5" fillId="4" borderId="293" xfId="10" applyFont="1" applyFill="1" applyBorder="1" applyAlignment="1">
      <alignment horizontal="center" vertical="center" wrapText="1"/>
    </xf>
    <xf numFmtId="0" fontId="5" fillId="4" borderId="146" xfId="10" applyFont="1" applyFill="1" applyBorder="1" applyAlignment="1">
      <alignment horizontal="center" vertical="center" wrapText="1"/>
    </xf>
    <xf numFmtId="0" fontId="11" fillId="4" borderId="0" xfId="10" applyFont="1" applyFill="1" applyAlignment="1">
      <alignment horizontal="left" vertical="top" wrapText="1"/>
    </xf>
    <xf numFmtId="0" fontId="11" fillId="4" borderId="0" xfId="10" applyFont="1" applyFill="1" applyAlignment="1">
      <alignment horizontal="left" vertical="center"/>
    </xf>
    <xf numFmtId="0" fontId="5" fillId="4" borderId="289" xfId="10" applyFont="1" applyFill="1" applyBorder="1" applyAlignment="1">
      <alignment horizontal="center" vertical="center" wrapText="1"/>
    </xf>
    <xf numFmtId="0" fontId="5" fillId="4" borderId="145" xfId="10" applyFont="1" applyFill="1" applyBorder="1" applyAlignment="1">
      <alignment horizontal="center" vertical="center" wrapText="1"/>
    </xf>
    <xf numFmtId="0" fontId="9" fillId="4" borderId="0" xfId="10" applyFont="1" applyFill="1" applyAlignment="1">
      <alignment horizontal="center" vertical="center"/>
    </xf>
    <xf numFmtId="0" fontId="58" fillId="0" borderId="1" xfId="8" applyFont="1" applyBorder="1" applyAlignment="1">
      <alignment horizontal="center" vertical="center" wrapText="1"/>
    </xf>
    <xf numFmtId="0" fontId="57" fillId="0" borderId="294" xfId="8" applyFont="1" applyBorder="1" applyAlignment="1">
      <alignment horizontal="justify" vertical="center" wrapText="1"/>
    </xf>
    <xf numFmtId="0" fontId="58" fillId="0" borderId="1" xfId="8" applyFont="1" applyBorder="1" applyAlignment="1">
      <alignment horizontal="justify" vertical="center" wrapText="1"/>
    </xf>
    <xf numFmtId="0" fontId="57" fillId="0" borderId="1" xfId="8" applyFont="1" applyBorder="1" applyAlignment="1">
      <alignment horizontal="center" vertical="center" wrapText="1"/>
    </xf>
    <xf numFmtId="0" fontId="61" fillId="0" borderId="0" xfId="8" applyFont="1" applyAlignment="1">
      <alignment horizontal="justify" vertical="center" wrapText="1"/>
    </xf>
    <xf numFmtId="0" fontId="55" fillId="0" borderId="0" xfId="8">
      <alignment vertical="center"/>
    </xf>
    <xf numFmtId="0" fontId="57" fillId="0" borderId="294" xfId="8" applyFont="1" applyBorder="1" applyAlignment="1">
      <alignment horizontal="center" vertical="center" wrapText="1"/>
    </xf>
    <xf numFmtId="0" fontId="80" fillId="0" borderId="0" xfId="8" applyFont="1" applyAlignment="1">
      <alignment horizontal="center" vertical="center" wrapText="1"/>
    </xf>
    <xf numFmtId="0" fontId="59" fillId="0" borderId="0" xfId="8" applyFont="1">
      <alignment vertical="center"/>
    </xf>
    <xf numFmtId="0" fontId="57" fillId="0" borderId="0" xfId="8" applyFont="1" applyAlignment="1">
      <alignment horizontal="right" vertical="center" wrapText="1"/>
    </xf>
    <xf numFmtId="0" fontId="57" fillId="0" borderId="29" xfId="8" applyFont="1" applyBorder="1" applyAlignment="1">
      <alignment horizontal="center" vertical="center" wrapText="1"/>
    </xf>
    <xf numFmtId="0" fontId="57" fillId="0" borderId="38" xfId="8" applyFont="1" applyBorder="1" applyAlignment="1">
      <alignment horizontal="center" vertical="center" wrapText="1"/>
    </xf>
    <xf numFmtId="0" fontId="57" fillId="0" borderId="30" xfId="8" applyFont="1" applyBorder="1" applyAlignment="1">
      <alignment horizontal="center" vertical="center" wrapText="1"/>
    </xf>
    <xf numFmtId="0" fontId="4" fillId="0" borderId="17" xfId="8" applyFont="1" applyBorder="1" applyAlignment="1">
      <alignment horizontal="center" vertical="center" wrapText="1"/>
    </xf>
    <xf numFmtId="0" fontId="4" fillId="0" borderId="18" xfId="8" applyFont="1" applyBorder="1" applyAlignment="1">
      <alignment horizontal="center" vertical="center" wrapText="1"/>
    </xf>
    <xf numFmtId="0" fontId="4" fillId="0" borderId="19" xfId="8" applyFont="1" applyBorder="1" applyAlignment="1">
      <alignment horizontal="center" vertical="center" wrapText="1"/>
    </xf>
    <xf numFmtId="0" fontId="4" fillId="0" borderId="15" xfId="8" applyFont="1" applyBorder="1" applyAlignment="1">
      <alignment horizontal="center" vertical="center" wrapText="1"/>
    </xf>
    <xf numFmtId="0" fontId="4" fillId="0" borderId="34" xfId="8" applyFont="1" applyBorder="1" applyAlignment="1">
      <alignment horizontal="center" vertical="center" wrapText="1"/>
    </xf>
    <xf numFmtId="0" fontId="4" fillId="0" borderId="16" xfId="8" applyFont="1" applyBorder="1" applyAlignment="1">
      <alignment horizontal="center" vertical="center" wrapText="1"/>
    </xf>
    <xf numFmtId="0" fontId="13" fillId="0" borderId="0" xfId="8" applyFont="1" applyAlignment="1">
      <alignment horizontal="left" vertical="center"/>
    </xf>
    <xf numFmtId="0" fontId="4" fillId="0" borderId="29" xfId="8" applyFont="1" applyBorder="1" applyAlignment="1">
      <alignment horizontal="center" vertical="center" wrapText="1"/>
    </xf>
    <xf numFmtId="0" fontId="4" fillId="0" borderId="38" xfId="8" applyFont="1" applyBorder="1" applyAlignment="1">
      <alignment horizontal="center" vertical="center" wrapText="1"/>
    </xf>
    <xf numFmtId="0" fontId="4" fillId="0" borderId="30" xfId="8" applyFont="1" applyBorder="1" applyAlignment="1">
      <alignment horizontal="center" vertical="center" wrapText="1"/>
    </xf>
    <xf numFmtId="0" fontId="13" fillId="0" borderId="0" xfId="8" applyFont="1" applyAlignment="1">
      <alignment horizontal="left" vertical="top" wrapText="1"/>
    </xf>
    <xf numFmtId="194" fontId="4" fillId="0" borderId="34" xfId="1" applyNumberFormat="1" applyFont="1" applyBorder="1" applyAlignment="1">
      <alignment horizontal="left" vertical="center" wrapText="1"/>
    </xf>
    <xf numFmtId="194" fontId="4" fillId="0" borderId="16" xfId="1" applyNumberFormat="1" applyFont="1" applyBorder="1" applyAlignment="1">
      <alignment horizontal="left" vertical="center" wrapText="1"/>
    </xf>
    <xf numFmtId="199" fontId="5" fillId="0" borderId="15" xfId="8" applyNumberFormat="1" applyFont="1" applyBorder="1" applyAlignment="1">
      <alignment horizontal="center" vertical="center" wrapText="1"/>
    </xf>
    <xf numFmtId="199" fontId="5" fillId="0" borderId="34" xfId="8" applyNumberFormat="1" applyFont="1" applyBorder="1" applyAlignment="1">
      <alignment horizontal="center" vertical="center" wrapText="1"/>
    </xf>
    <xf numFmtId="195" fontId="5" fillId="0" borderId="29" xfId="1" applyNumberFormat="1" applyFont="1" applyFill="1" applyBorder="1" applyAlignment="1">
      <alignment horizontal="center" vertical="center" wrapText="1"/>
    </xf>
    <xf numFmtId="195" fontId="5" fillId="0" borderId="38" xfId="1" applyNumberFormat="1" applyFont="1" applyFill="1" applyBorder="1" applyAlignment="1">
      <alignment horizontal="center" vertical="center" wrapText="1"/>
    </xf>
    <xf numFmtId="0" fontId="4" fillId="0" borderId="17" xfId="8" applyFont="1" applyBorder="1" applyAlignment="1">
      <alignment horizontal="left" vertical="center" wrapText="1"/>
    </xf>
    <xf numFmtId="0" fontId="4" fillId="0" borderId="18" xfId="8" applyFont="1" applyBorder="1" applyAlignment="1">
      <alignment horizontal="left" vertical="center" wrapText="1"/>
    </xf>
    <xf numFmtId="0" fontId="4" fillId="0" borderId="19" xfId="8" applyFont="1" applyBorder="1" applyAlignment="1">
      <alignment horizontal="left" vertical="center" wrapText="1"/>
    </xf>
    <xf numFmtId="0" fontId="4" fillId="0" borderId="15" xfId="8" applyFont="1" applyBorder="1" applyAlignment="1">
      <alignment horizontal="left" vertical="center" wrapText="1"/>
    </xf>
    <xf numFmtId="0" fontId="4" fillId="0" borderId="34" xfId="8" applyFont="1" applyBorder="1" applyAlignment="1">
      <alignment horizontal="left" vertical="center" wrapText="1"/>
    </xf>
    <xf numFmtId="0" fontId="4" fillId="0" borderId="16" xfId="8" applyFont="1" applyBorder="1" applyAlignment="1">
      <alignment horizontal="left" vertical="center" wrapText="1"/>
    </xf>
    <xf numFmtId="0" fontId="10" fillId="4" borderId="15" xfId="10" applyFont="1" applyFill="1" applyBorder="1" applyAlignment="1">
      <alignment horizontal="center" vertical="center"/>
    </xf>
    <xf numFmtId="0" fontId="10" fillId="4" borderId="34" xfId="10" applyFont="1" applyFill="1" applyBorder="1" applyAlignment="1">
      <alignment horizontal="center" vertical="center"/>
    </xf>
    <xf numFmtId="0" fontId="10" fillId="4" borderId="17" xfId="10" applyFont="1" applyFill="1" applyBorder="1" applyAlignment="1">
      <alignment horizontal="center" vertical="center"/>
    </xf>
    <xf numFmtId="0" fontId="10" fillId="4" borderId="18" xfId="10" applyFont="1" applyFill="1" applyBorder="1" applyAlignment="1">
      <alignment horizontal="center" vertical="center"/>
    </xf>
    <xf numFmtId="0" fontId="4" fillId="0" borderId="34" xfId="8" applyFont="1" applyBorder="1" applyAlignment="1">
      <alignment horizontal="left" vertical="center"/>
    </xf>
    <xf numFmtId="0" fontId="4" fillId="0" borderId="16" xfId="8" applyFont="1" applyBorder="1" applyAlignment="1">
      <alignment horizontal="left" vertical="center"/>
    </xf>
    <xf numFmtId="0" fontId="59" fillId="0" borderId="17" xfId="8" applyFont="1" applyBorder="1" applyAlignment="1">
      <alignment horizontal="left" vertical="center"/>
    </xf>
    <xf numFmtId="0" fontId="59" fillId="0" borderId="18" xfId="8" applyFont="1" applyBorder="1" applyAlignment="1">
      <alignment horizontal="left" vertical="center"/>
    </xf>
    <xf numFmtId="0" fontId="59" fillId="0" borderId="17" xfId="8" applyFont="1" applyBorder="1" applyAlignment="1">
      <alignment horizontal="center" vertical="center" wrapText="1"/>
    </xf>
    <xf numFmtId="0" fontId="59" fillId="0" borderId="19" xfId="8" applyFont="1" applyBorder="1" applyAlignment="1">
      <alignment horizontal="center" vertical="center" wrapText="1"/>
    </xf>
    <xf numFmtId="0" fontId="59" fillId="0" borderId="15" xfId="8" applyFont="1" applyBorder="1" applyAlignment="1">
      <alignment horizontal="center" vertical="center" wrapText="1"/>
    </xf>
    <xf numFmtId="0" fontId="59" fillId="0" borderId="16" xfId="8" applyFont="1" applyBorder="1" applyAlignment="1">
      <alignment horizontal="center" vertical="center" wrapText="1"/>
    </xf>
    <xf numFmtId="0" fontId="3" fillId="0" borderId="34" xfId="8" applyFont="1" applyBorder="1" applyAlignment="1">
      <alignment horizontal="center" vertical="center"/>
    </xf>
    <xf numFmtId="0" fontId="3" fillId="0" borderId="16" xfId="8" applyFont="1" applyBorder="1" applyAlignment="1">
      <alignment horizontal="center" vertical="center"/>
    </xf>
    <xf numFmtId="0" fontId="59" fillId="0" borderId="34" xfId="8" applyFont="1" applyBorder="1" applyAlignment="1">
      <alignment horizontal="left" vertical="center" wrapText="1" indent="1"/>
    </xf>
    <xf numFmtId="0" fontId="59" fillId="0" borderId="18" xfId="8" applyFont="1" applyBorder="1" applyAlignment="1">
      <alignment horizontal="left" vertical="center" indent="1"/>
    </xf>
    <xf numFmtId="0" fontId="59" fillId="0" borderId="19" xfId="8" applyFont="1" applyBorder="1" applyAlignment="1">
      <alignment horizontal="left" vertical="center" indent="1"/>
    </xf>
    <xf numFmtId="0" fontId="59" fillId="11" borderId="29" xfId="8" applyFont="1" applyFill="1" applyBorder="1" applyAlignment="1">
      <alignment horizontal="center" vertical="center" shrinkToFit="1"/>
    </xf>
    <xf numFmtId="0" fontId="59" fillId="11" borderId="38" xfId="8" applyFont="1" applyFill="1" applyBorder="1" applyAlignment="1">
      <alignment horizontal="center" vertical="center" shrinkToFit="1"/>
    </xf>
    <xf numFmtId="0" fontId="3" fillId="0" borderId="38" xfId="8" applyFont="1" applyBorder="1" applyAlignment="1">
      <alignment horizontal="center" vertical="center" shrinkToFit="1"/>
    </xf>
    <xf numFmtId="0" fontId="62" fillId="0" borderId="18" xfId="8" applyFont="1" applyBorder="1" applyAlignment="1">
      <alignment horizontal="left" vertical="top" wrapText="1"/>
    </xf>
    <xf numFmtId="0" fontId="77" fillId="0" borderId="0" xfId="8" applyFont="1" applyAlignment="1">
      <alignment horizontal="center" vertical="center"/>
    </xf>
    <xf numFmtId="0" fontId="60" fillId="0" borderId="0" xfId="8" applyFont="1" applyAlignment="1">
      <alignment horizontal="left" vertical="distributed"/>
    </xf>
    <xf numFmtId="0" fontId="59" fillId="0" borderId="1" xfId="8" applyFont="1" applyBorder="1" applyAlignment="1">
      <alignment horizontal="center" vertical="center" wrapText="1"/>
    </xf>
    <xf numFmtId="0" fontId="59" fillId="0" borderId="1" xfId="8" applyFont="1" applyBorder="1" applyAlignment="1">
      <alignment horizontal="center" vertical="center"/>
    </xf>
    <xf numFmtId="0" fontId="59" fillId="0" borderId="29" xfId="8" applyFont="1" applyBorder="1" applyAlignment="1">
      <alignment horizontal="left" vertical="center" indent="1"/>
    </xf>
    <xf numFmtId="0" fontId="59" fillId="0" borderId="38" xfId="8" applyFont="1" applyBorder="1" applyAlignment="1">
      <alignment horizontal="left" vertical="center" indent="1"/>
    </xf>
    <xf numFmtId="0" fontId="59" fillId="0" borderId="30" xfId="8" applyFont="1" applyBorder="1" applyAlignment="1">
      <alignment horizontal="left" vertical="center" indent="1"/>
    </xf>
    <xf numFmtId="0" fontId="60" fillId="0" borderId="0" xfId="8" applyFont="1" applyAlignment="1">
      <alignment horizontal="center" vertical="center"/>
    </xf>
    <xf numFmtId="0" fontId="60" fillId="0" borderId="0" xfId="8" applyFont="1" applyAlignment="1">
      <alignment horizontal="left" vertical="center"/>
    </xf>
    <xf numFmtId="198" fontId="59" fillId="11" borderId="38" xfId="8" applyNumberFormat="1" applyFont="1" applyFill="1" applyBorder="1" applyAlignment="1">
      <alignment horizontal="right" vertical="center" shrinkToFit="1"/>
    </xf>
    <xf numFmtId="0" fontId="62" fillId="0" borderId="38" xfId="8" applyFont="1" applyBorder="1" applyAlignment="1">
      <alignment horizontal="right" vertical="center" shrinkToFit="1"/>
    </xf>
    <xf numFmtId="0" fontId="91" fillId="0" borderId="371" xfId="8" applyFont="1" applyBorder="1">
      <alignment vertical="center"/>
    </xf>
    <xf numFmtId="0" fontId="91" fillId="0" borderId="369" xfId="8" applyFont="1" applyBorder="1">
      <alignment vertical="center"/>
    </xf>
    <xf numFmtId="0" fontId="90" fillId="0" borderId="369" xfId="8" applyFont="1" applyBorder="1" applyAlignment="1">
      <alignment horizontal="center" vertical="center"/>
    </xf>
    <xf numFmtId="0" fontId="90" fillId="0" borderId="370" xfId="8" applyFont="1" applyBorder="1" applyAlignment="1">
      <alignment horizontal="center" vertical="center"/>
    </xf>
    <xf numFmtId="0" fontId="59" fillId="0" borderId="6" xfId="8" applyFont="1" applyBorder="1" applyAlignment="1">
      <alignment horizontal="center" vertical="center" wrapText="1"/>
    </xf>
    <xf numFmtId="0" fontId="59" fillId="0" borderId="7" xfId="8" applyFont="1" applyBorder="1" applyAlignment="1">
      <alignment horizontal="center" vertical="center" wrapText="1"/>
    </xf>
    <xf numFmtId="0" fontId="59" fillId="0" borderId="34" xfId="8" applyFont="1" applyBorder="1" applyAlignment="1">
      <alignment horizontal="left" vertical="center" wrapText="1"/>
    </xf>
    <xf numFmtId="0" fontId="59" fillId="0" borderId="18" xfId="8" applyFont="1" applyBorder="1" applyAlignment="1">
      <alignment horizontal="center" vertical="center" wrapText="1"/>
    </xf>
    <xf numFmtId="0" fontId="59" fillId="0" borderId="17" xfId="8" applyFont="1" applyBorder="1" applyAlignment="1">
      <alignment horizontal="center" vertical="center"/>
    </xf>
    <xf numFmtId="0" fontId="59" fillId="0" borderId="18" xfId="8" applyFont="1" applyBorder="1" applyAlignment="1">
      <alignment horizontal="center" vertical="center"/>
    </xf>
    <xf numFmtId="0" fontId="3" fillId="0" borderId="34" xfId="8" applyFont="1" applyBorder="1" applyAlignment="1">
      <alignment horizontal="left" vertical="center"/>
    </xf>
    <xf numFmtId="0" fontId="3" fillId="0" borderId="16" xfId="8" applyFont="1" applyBorder="1" applyAlignment="1">
      <alignment horizontal="left" vertical="center"/>
    </xf>
    <xf numFmtId="0" fontId="59" fillId="0" borderId="0" xfId="8" applyFont="1" applyAlignment="1">
      <alignment horizontal="left" vertical="center"/>
    </xf>
    <xf numFmtId="0" fontId="59" fillId="0" borderId="7" xfId="8" applyFont="1" applyBorder="1" applyAlignment="1">
      <alignment horizontal="left" vertical="center"/>
    </xf>
    <xf numFmtId="199" fontId="5" fillId="0" borderId="38" xfId="8" applyNumberFormat="1" applyFont="1" applyBorder="1" applyAlignment="1">
      <alignment horizontal="center" vertical="center"/>
    </xf>
    <xf numFmtId="0" fontId="4" fillId="0" borderId="38" xfId="8" applyFont="1" applyBorder="1" applyAlignment="1">
      <alignment horizontal="center" vertical="center"/>
    </xf>
    <xf numFmtId="0" fontId="4" fillId="0" borderId="30" xfId="8" applyFont="1" applyBorder="1" applyAlignment="1">
      <alignment horizontal="center" vertical="center"/>
    </xf>
    <xf numFmtId="199" fontId="5" fillId="0" borderId="29" xfId="8" applyNumberFormat="1" applyFont="1" applyBorder="1" applyAlignment="1">
      <alignment horizontal="center" vertical="center" wrapText="1"/>
    </xf>
    <xf numFmtId="199" fontId="5" fillId="0" borderId="38" xfId="8" applyNumberFormat="1" applyFont="1" applyBorder="1" applyAlignment="1">
      <alignment horizontal="center" vertical="center" wrapText="1"/>
    </xf>
    <xf numFmtId="0" fontId="62" fillId="0" borderId="0" xfId="8" applyFont="1" applyAlignment="1">
      <alignment horizontal="center" vertical="center"/>
    </xf>
    <xf numFmtId="0" fontId="62" fillId="0" borderId="0" xfId="8" applyFont="1" applyAlignment="1">
      <alignment horizontal="center" vertical="center" shrinkToFit="1"/>
    </xf>
    <xf numFmtId="0" fontId="62" fillId="0" borderId="0" xfId="8" applyFont="1" applyAlignment="1">
      <alignment horizontal="left" vertical="center" shrinkToFit="1"/>
    </xf>
    <xf numFmtId="0" fontId="59" fillId="0" borderId="16" xfId="8" applyFont="1" applyBorder="1" applyAlignment="1">
      <alignment horizontal="left" vertical="center" wrapText="1"/>
    </xf>
    <xf numFmtId="0" fontId="59" fillId="0" borderId="6" xfId="8" applyFont="1" applyBorder="1" applyAlignment="1">
      <alignment horizontal="left" vertical="center"/>
    </xf>
    <xf numFmtId="0" fontId="61" fillId="0" borderId="6" xfId="8" applyFont="1" applyBorder="1" applyAlignment="1">
      <alignment horizontal="left" vertical="center" wrapText="1"/>
    </xf>
    <xf numFmtId="0" fontId="61" fillId="0" borderId="0" xfId="8" applyFont="1" applyAlignment="1">
      <alignment horizontal="left" vertical="center" wrapText="1"/>
    </xf>
    <xf numFmtId="0" fontId="59" fillId="0" borderId="0" xfId="8" applyFont="1" applyAlignment="1">
      <alignment horizontal="center" vertical="center"/>
    </xf>
    <xf numFmtId="0" fontId="62" fillId="0" borderId="18" xfId="8" applyFont="1" applyBorder="1" applyAlignment="1">
      <alignment horizontal="center" vertical="center"/>
    </xf>
    <xf numFmtId="0" fontId="4" fillId="0" borderId="18" xfId="8" applyFont="1" applyBorder="1" applyAlignment="1">
      <alignment horizontal="center" vertical="center"/>
    </xf>
    <xf numFmtId="0" fontId="62" fillId="0" borderId="18" xfId="8" applyFont="1" applyBorder="1" applyAlignment="1">
      <alignment horizontal="center" vertical="center" shrinkToFit="1"/>
    </xf>
    <xf numFmtId="0" fontId="4" fillId="0" borderId="18" xfId="8" applyFont="1" applyBorder="1" applyAlignment="1">
      <alignment horizontal="right" vertical="center"/>
    </xf>
    <xf numFmtId="0" fontId="4" fillId="0" borderId="0" xfId="8" applyFont="1" applyAlignment="1">
      <alignment horizontal="center" vertical="center"/>
    </xf>
    <xf numFmtId="0" fontId="62" fillId="0" borderId="18" xfId="8" applyFont="1" applyBorder="1" applyAlignment="1">
      <alignment horizontal="left" vertical="top"/>
    </xf>
    <xf numFmtId="0" fontId="59" fillId="0" borderId="0" xfId="8" applyFont="1" applyAlignment="1">
      <alignment horizontal="left" vertical="center" wrapText="1"/>
    </xf>
    <xf numFmtId="0" fontId="4" fillId="0" borderId="29" xfId="8" applyFont="1" applyBorder="1" applyAlignment="1">
      <alignment horizontal="center" vertical="center"/>
    </xf>
    <xf numFmtId="0" fontId="65" fillId="0" borderId="0" xfId="8" applyFont="1" applyAlignment="1">
      <alignment vertical="center" wrapText="1"/>
    </xf>
    <xf numFmtId="0" fontId="65" fillId="0" borderId="0" xfId="8" applyFont="1">
      <alignment vertical="center"/>
    </xf>
    <xf numFmtId="0" fontId="65" fillId="0" borderId="0" xfId="8" applyFont="1" applyAlignment="1">
      <alignment horizontal="left" vertical="center" wrapText="1"/>
    </xf>
    <xf numFmtId="0" fontId="66" fillId="0" borderId="0" xfId="8" applyFont="1">
      <alignment vertical="center"/>
    </xf>
    <xf numFmtId="0" fontId="65" fillId="0" borderId="1" xfId="8" applyFont="1" applyBorder="1" applyAlignment="1">
      <alignment horizontal="justify" vertical="center" wrapText="1"/>
    </xf>
    <xf numFmtId="0" fontId="65" fillId="0" borderId="29" xfId="8" applyFont="1" applyBorder="1" applyAlignment="1">
      <alignment horizontal="justify" vertical="center" wrapText="1"/>
    </xf>
    <xf numFmtId="0" fontId="64" fillId="0" borderId="30" xfId="8" applyFont="1" applyBorder="1" applyAlignment="1">
      <alignment horizontal="center" vertical="center" wrapText="1"/>
    </xf>
    <xf numFmtId="0" fontId="65" fillId="0" borderId="1" xfId="8" applyFont="1" applyBorder="1" applyAlignment="1">
      <alignment vertical="center" wrapText="1"/>
    </xf>
    <xf numFmtId="0" fontId="65" fillId="0" borderId="29" xfId="8" applyFont="1" applyBorder="1" applyAlignment="1">
      <alignment horizontal="left" vertical="center" wrapText="1"/>
    </xf>
    <xf numFmtId="0" fontId="65" fillId="0" borderId="29" xfId="8" applyFont="1" applyBorder="1" applyAlignment="1">
      <alignment vertical="center" wrapText="1"/>
    </xf>
    <xf numFmtId="0" fontId="65" fillId="0" borderId="1" xfId="8" applyFont="1" applyBorder="1" applyAlignment="1">
      <alignment horizontal="center" vertical="center" wrapText="1"/>
    </xf>
    <xf numFmtId="0" fontId="77" fillId="0" borderId="0" xfId="8" applyFont="1">
      <alignment vertical="center"/>
    </xf>
    <xf numFmtId="0" fontId="58" fillId="0" borderId="1" xfId="8" applyFont="1" applyBorder="1" applyAlignment="1">
      <alignment horizontal="right" vertical="center" wrapText="1"/>
    </xf>
    <xf numFmtId="0" fontId="57" fillId="0" borderId="0" xfId="8" applyFont="1" applyAlignment="1">
      <alignment horizontal="justify" vertical="center" wrapText="1"/>
    </xf>
    <xf numFmtId="0" fontId="58" fillId="0" borderId="29" xfId="8" applyFont="1" applyBorder="1" applyAlignment="1">
      <alignment horizontal="center" vertical="center" wrapText="1"/>
    </xf>
    <xf numFmtId="0" fontId="58" fillId="0" borderId="30" xfId="8" applyFont="1" applyBorder="1" applyAlignment="1">
      <alignment horizontal="center" vertical="center" wrapText="1"/>
    </xf>
    <xf numFmtId="0" fontId="58" fillId="0" borderId="17" xfId="8" applyFont="1" applyBorder="1" applyAlignment="1">
      <alignment horizontal="right" vertical="center" wrapText="1"/>
    </xf>
    <xf numFmtId="0" fontId="58" fillId="0" borderId="19" xfId="8" applyFont="1" applyBorder="1" applyAlignment="1">
      <alignment horizontal="right" vertical="center" wrapText="1"/>
    </xf>
    <xf numFmtId="0" fontId="58" fillId="0" borderId="15" xfId="8" applyFont="1" applyBorder="1" applyAlignment="1">
      <alignment horizontal="center" vertical="center" wrapText="1"/>
    </xf>
    <xf numFmtId="0" fontId="58" fillId="0" borderId="16" xfId="8" applyFont="1" applyBorder="1" applyAlignment="1">
      <alignment horizontal="center" vertical="center" wrapText="1"/>
    </xf>
    <xf numFmtId="0" fontId="58" fillId="0" borderId="29" xfId="8" applyFont="1" applyBorder="1" applyAlignment="1">
      <alignment horizontal="right" vertical="center" wrapText="1"/>
    </xf>
    <xf numFmtId="0" fontId="58" fillId="0" borderId="30" xfId="8" applyFont="1" applyBorder="1" applyAlignment="1">
      <alignment horizontal="right" vertical="center" wrapText="1"/>
    </xf>
    <xf numFmtId="176" fontId="21" fillId="11" borderId="299" xfId="11" quotePrefix="1" applyNumberFormat="1" applyFont="1" applyFill="1" applyBorder="1" applyAlignment="1">
      <alignment horizontal="center" vertical="center"/>
    </xf>
    <xf numFmtId="176" fontId="21" fillId="11" borderId="300" xfId="11" quotePrefix="1" applyNumberFormat="1" applyFont="1" applyFill="1" applyBorder="1" applyAlignment="1">
      <alignment horizontal="center" vertical="center"/>
    </xf>
    <xf numFmtId="178" fontId="21" fillId="5" borderId="3" xfId="11" applyNumberFormat="1" applyFont="1" applyFill="1" applyBorder="1" applyAlignment="1">
      <alignment horizontal="center" vertical="center"/>
    </xf>
    <xf numFmtId="178" fontId="21" fillId="5" borderId="4" xfId="11" applyNumberFormat="1" applyFont="1" applyFill="1" applyBorder="1" applyAlignment="1">
      <alignment horizontal="center" vertical="center"/>
    </xf>
    <xf numFmtId="178" fontId="21" fillId="5" borderId="5" xfId="11" applyNumberFormat="1" applyFont="1" applyFill="1" applyBorder="1" applyAlignment="1">
      <alignment horizontal="center" vertical="center"/>
    </xf>
    <xf numFmtId="178" fontId="21" fillId="5" borderId="6" xfId="11" applyNumberFormat="1" applyFont="1" applyFill="1" applyBorder="1" applyAlignment="1">
      <alignment horizontal="center" vertical="center"/>
    </xf>
    <xf numFmtId="178" fontId="21" fillId="5" borderId="0" xfId="11" applyNumberFormat="1" applyFont="1" applyFill="1" applyAlignment="1">
      <alignment horizontal="center" vertical="center"/>
    </xf>
    <xf numFmtId="178" fontId="21" fillId="5" borderId="7" xfId="11" applyNumberFormat="1" applyFont="1" applyFill="1" applyBorder="1" applyAlignment="1">
      <alignment horizontal="center" vertical="center"/>
    </xf>
    <xf numFmtId="178" fontId="21" fillId="5" borderId="302" xfId="11" applyNumberFormat="1" applyFont="1" applyFill="1" applyBorder="1" applyAlignment="1">
      <alignment horizontal="center" vertical="center"/>
    </xf>
    <xf numFmtId="178" fontId="21" fillId="5" borderId="88" xfId="11" applyNumberFormat="1" applyFont="1" applyFill="1" applyBorder="1" applyAlignment="1">
      <alignment horizontal="center" vertical="center"/>
    </xf>
    <xf numFmtId="176" fontId="17" fillId="3" borderId="119" xfId="11" applyNumberFormat="1" applyFont="1" applyFill="1" applyBorder="1" applyAlignment="1">
      <alignment horizontal="center" vertical="center" wrapText="1"/>
    </xf>
    <xf numFmtId="176" fontId="17" fillId="3" borderId="83" xfId="11" applyNumberFormat="1" applyFont="1" applyFill="1" applyBorder="1" applyAlignment="1">
      <alignment horizontal="center" vertical="center" wrapText="1"/>
    </xf>
    <xf numFmtId="181" fontId="22" fillId="6" borderId="303" xfId="11" applyNumberFormat="1" applyFont="1" applyFill="1" applyBorder="1" applyAlignment="1">
      <alignment horizontal="center" vertical="center"/>
    </xf>
    <xf numFmtId="181" fontId="22" fillId="6" borderId="304" xfId="11" applyNumberFormat="1" applyFont="1" applyFill="1" applyBorder="1" applyAlignment="1">
      <alignment horizontal="center" vertical="center"/>
    </xf>
    <xf numFmtId="181" fontId="22" fillId="6" borderId="58" xfId="11" applyNumberFormat="1" applyFont="1" applyFill="1" applyBorder="1" applyAlignment="1">
      <alignment horizontal="center" vertical="center"/>
    </xf>
    <xf numFmtId="181" fontId="22" fillId="6" borderId="305" xfId="11" applyNumberFormat="1" applyFont="1" applyFill="1" applyBorder="1" applyAlignment="1">
      <alignment horizontal="center" vertical="center"/>
    </xf>
    <xf numFmtId="178" fontId="21" fillId="5" borderId="306" xfId="11" applyNumberFormat="1" applyFont="1" applyFill="1" applyBorder="1" applyAlignment="1">
      <alignment horizontal="center" vertical="center"/>
    </xf>
    <xf numFmtId="178" fontId="21" fillId="5" borderId="307" xfId="11" applyNumberFormat="1" applyFont="1" applyFill="1" applyBorder="1" applyAlignment="1">
      <alignment horizontal="center" vertical="center"/>
    </xf>
    <xf numFmtId="178" fontId="21" fillId="5" borderId="308" xfId="11" applyNumberFormat="1" applyFont="1" applyFill="1" applyBorder="1" applyAlignment="1">
      <alignment horizontal="center" vertical="center"/>
    </xf>
    <xf numFmtId="176" fontId="17" fillId="3" borderId="298" xfId="11" applyNumberFormat="1" applyFont="1" applyFill="1" applyBorder="1" applyAlignment="1">
      <alignment horizontal="center" vertical="center" wrapText="1"/>
    </xf>
    <xf numFmtId="176" fontId="17" fillId="3" borderId="5" xfId="11" applyNumberFormat="1" applyFont="1" applyFill="1" applyBorder="1" applyAlignment="1">
      <alignment horizontal="center" vertical="center" wrapText="1"/>
    </xf>
    <xf numFmtId="176" fontId="17" fillId="3" borderId="87" xfId="11" applyNumberFormat="1" applyFont="1" applyFill="1" applyBorder="1" applyAlignment="1">
      <alignment horizontal="center" vertical="center" wrapText="1"/>
    </xf>
    <xf numFmtId="176" fontId="17" fillId="3" borderId="7" xfId="11" applyNumberFormat="1" applyFont="1" applyFill="1" applyBorder="1" applyAlignment="1">
      <alignment horizontal="center" vertical="center" wrapText="1"/>
    </xf>
    <xf numFmtId="176" fontId="17" fillId="3" borderId="107" xfId="11" applyNumberFormat="1" applyFont="1" applyFill="1" applyBorder="1" applyAlignment="1">
      <alignment horizontal="center" vertical="center" wrapText="1"/>
    </xf>
    <xf numFmtId="176" fontId="17" fillId="3" borderId="52" xfId="11" applyNumberFormat="1" applyFont="1" applyFill="1" applyBorder="1" applyAlignment="1">
      <alignment horizontal="center" vertical="center" wrapText="1"/>
    </xf>
    <xf numFmtId="176" fontId="21" fillId="3" borderId="301" xfId="11" quotePrefix="1" applyNumberFormat="1" applyFont="1" applyFill="1" applyBorder="1" applyAlignment="1">
      <alignment horizontal="center" vertical="center"/>
    </xf>
    <xf numFmtId="181" fontId="21" fillId="0" borderId="122" xfId="11" applyNumberFormat="1" applyFont="1" applyBorder="1" applyAlignment="1">
      <alignment horizontal="center" vertical="center"/>
    </xf>
    <xf numFmtId="181" fontId="21" fillId="0" borderId="7" xfId="11" applyNumberFormat="1" applyFont="1" applyBorder="1" applyAlignment="1">
      <alignment horizontal="center" vertical="center"/>
    </xf>
    <xf numFmtId="181" fontId="21" fillId="0" borderId="52" xfId="11" applyNumberFormat="1" applyFont="1" applyBorder="1" applyAlignment="1">
      <alignment horizontal="center" vertical="center"/>
    </xf>
    <xf numFmtId="176" fontId="21" fillId="3" borderId="295" xfId="11" quotePrefix="1" applyNumberFormat="1" applyFont="1" applyFill="1" applyBorder="1" applyAlignment="1">
      <alignment horizontal="center" vertical="center"/>
    </xf>
    <xf numFmtId="176" fontId="21" fillId="3" borderId="40" xfId="11" quotePrefix="1" applyNumberFormat="1" applyFont="1" applyFill="1" applyBorder="1" applyAlignment="1">
      <alignment horizontal="center" vertical="center"/>
    </xf>
    <xf numFmtId="176" fontId="21" fillId="3" borderId="296" xfId="11" quotePrefix="1" applyNumberFormat="1" applyFont="1" applyFill="1" applyBorder="1" applyAlignment="1">
      <alignment horizontal="center" vertical="center"/>
    </xf>
    <xf numFmtId="181" fontId="21" fillId="0" borderId="271" xfId="11" applyNumberFormat="1" applyFont="1" applyBorder="1" applyAlignment="1">
      <alignment horizontal="center" vertical="center"/>
    </xf>
    <xf numFmtId="181" fontId="21" fillId="0" borderId="45" xfId="11" applyNumberFormat="1" applyFont="1" applyBorder="1" applyAlignment="1">
      <alignment horizontal="center" vertical="center"/>
    </xf>
    <xf numFmtId="181" fontId="21" fillId="0" borderId="6" xfId="11" applyNumberFormat="1" applyFont="1" applyBorder="1" applyAlignment="1">
      <alignment horizontal="center" vertical="center"/>
    </xf>
    <xf numFmtId="181" fontId="21" fillId="0" borderId="0" xfId="11" applyNumberFormat="1" applyFont="1" applyAlignment="1">
      <alignment horizontal="center" vertical="center"/>
    </xf>
    <xf numFmtId="178" fontId="21" fillId="5" borderId="271" xfId="11" applyNumberFormat="1" applyFont="1" applyFill="1" applyBorder="1" applyAlignment="1">
      <alignment horizontal="center" vertical="center"/>
    </xf>
    <xf numFmtId="178" fontId="21" fillId="5" borderId="45" xfId="11" applyNumberFormat="1" applyFont="1" applyFill="1" applyBorder="1" applyAlignment="1">
      <alignment horizontal="center" vertical="center"/>
    </xf>
    <xf numFmtId="178" fontId="21" fillId="5" borderId="103" xfId="11" applyNumberFormat="1" applyFont="1" applyFill="1" applyBorder="1" applyAlignment="1">
      <alignment horizontal="center" vertical="center"/>
    </xf>
    <xf numFmtId="176" fontId="19" fillId="0" borderId="222" xfId="11" applyNumberFormat="1" applyFont="1" applyBorder="1" applyAlignment="1">
      <alignment horizontal="center" vertical="center" textRotation="255"/>
    </xf>
    <xf numFmtId="176" fontId="19" fillId="0" borderId="77" xfId="11" applyNumberFormat="1" applyFont="1" applyBorder="1" applyAlignment="1">
      <alignment horizontal="center" vertical="center" textRotation="255"/>
    </xf>
    <xf numFmtId="176" fontId="19" fillId="0" borderId="297" xfId="11" applyNumberFormat="1" applyFont="1" applyBorder="1" applyAlignment="1">
      <alignment horizontal="center" vertical="center" textRotation="255"/>
    </xf>
    <xf numFmtId="176" fontId="17" fillId="0" borderId="34" xfId="11" applyNumberFormat="1" applyFont="1" applyBorder="1" applyAlignment="1">
      <alignment vertical="center" wrapText="1"/>
    </xf>
    <xf numFmtId="176" fontId="17" fillId="0" borderId="16" xfId="11" applyNumberFormat="1" applyFont="1" applyBorder="1" applyAlignment="1">
      <alignment vertical="center" wrapText="1"/>
    </xf>
    <xf numFmtId="176" fontId="17" fillId="0" borderId="38" xfId="11" applyNumberFormat="1" applyFont="1" applyBorder="1" applyAlignment="1">
      <alignment vertical="center" wrapText="1"/>
    </xf>
    <xf numFmtId="176" fontId="17" fillId="0" borderId="30" xfId="11" applyNumberFormat="1" applyFont="1" applyBorder="1" applyAlignment="1">
      <alignment vertical="center" wrapText="1"/>
    </xf>
    <xf numFmtId="176" fontId="17" fillId="0" borderId="2" xfId="11" applyNumberFormat="1" applyFont="1" applyBorder="1" applyAlignment="1">
      <alignment vertical="center" wrapText="1"/>
    </xf>
    <xf numFmtId="176" fontId="17" fillId="0" borderId="243" xfId="11" applyNumberFormat="1" applyFont="1" applyBorder="1" applyAlignment="1">
      <alignment vertical="center" wrapText="1"/>
    </xf>
    <xf numFmtId="181" fontId="21" fillId="0" borderId="16" xfId="11" applyNumberFormat="1" applyFont="1" applyBorder="1" applyAlignment="1">
      <alignment horizontal="center" vertical="center"/>
    </xf>
    <xf numFmtId="176" fontId="21" fillId="3" borderId="39" xfId="11" quotePrefix="1" applyNumberFormat="1" applyFont="1" applyFill="1" applyBorder="1" applyAlignment="1">
      <alignment horizontal="center" vertical="center"/>
    </xf>
    <xf numFmtId="176" fontId="19" fillId="0" borderId="72" xfId="11" applyNumberFormat="1" applyFont="1" applyBorder="1" applyAlignment="1">
      <alignment horizontal="center" vertical="center" textRotation="255"/>
    </xf>
    <xf numFmtId="176" fontId="19" fillId="0" borderId="78" xfId="11" applyNumberFormat="1" applyFont="1" applyBorder="1" applyAlignment="1">
      <alignment horizontal="center" vertical="center" textRotation="255"/>
    </xf>
    <xf numFmtId="176" fontId="17" fillId="0" borderId="86" xfId="11" applyNumberFormat="1" applyFont="1" applyBorder="1" applyAlignment="1">
      <alignment vertical="center" wrapText="1"/>
    </xf>
    <xf numFmtId="176" fontId="17" fillId="0" borderId="42" xfId="11" applyNumberFormat="1" applyFont="1" applyBorder="1" applyAlignment="1">
      <alignment vertical="center" wrapText="1"/>
    </xf>
    <xf numFmtId="176" fontId="17" fillId="0" borderId="92" xfId="11" applyNumberFormat="1" applyFont="1" applyBorder="1" applyAlignment="1">
      <alignment vertical="center" wrapText="1"/>
    </xf>
    <xf numFmtId="176" fontId="17" fillId="0" borderId="93" xfId="11" applyNumberFormat="1" applyFont="1" applyBorder="1" applyAlignment="1">
      <alignment vertical="center" wrapText="1"/>
    </xf>
    <xf numFmtId="176" fontId="19" fillId="0" borderId="73" xfId="11" applyNumberFormat="1" applyFont="1" applyBorder="1" applyAlignment="1">
      <alignment horizontal="center" vertical="center" textRotation="255"/>
    </xf>
    <xf numFmtId="176" fontId="17" fillId="0" borderId="18" xfId="11" applyNumberFormat="1" applyFont="1" applyBorder="1" applyAlignment="1">
      <alignment vertical="center" wrapText="1"/>
    </xf>
    <xf numFmtId="176" fontId="17" fillId="0" borderId="19" xfId="11" applyNumberFormat="1" applyFont="1" applyBorder="1" applyAlignment="1">
      <alignment vertical="center" wrapText="1"/>
    </xf>
    <xf numFmtId="176" fontId="5" fillId="0" borderId="0" xfId="11" applyNumberFormat="1" applyFont="1" applyAlignment="1">
      <alignment horizontal="right" vertical="center"/>
    </xf>
    <xf numFmtId="176" fontId="9" fillId="0" borderId="0" xfId="11" applyNumberFormat="1" applyFont="1" applyAlignment="1">
      <alignment horizontal="center" vertical="center"/>
    </xf>
    <xf numFmtId="176" fontId="6" fillId="0" borderId="51" xfId="11" applyNumberFormat="1" applyFont="1" applyBorder="1" applyAlignment="1">
      <alignment horizontal="center" vertical="center"/>
    </xf>
    <xf numFmtId="176" fontId="19" fillId="3" borderId="121" xfId="11" applyNumberFormat="1" applyFont="1" applyFill="1" applyBorder="1" applyAlignment="1">
      <alignment horizontal="center" vertical="center"/>
    </xf>
    <xf numFmtId="176" fontId="19" fillId="3" borderId="45" xfId="11" applyNumberFormat="1" applyFont="1" applyFill="1" applyBorder="1" applyAlignment="1">
      <alignment horizontal="center" vertical="center"/>
    </xf>
    <xf numFmtId="176" fontId="19" fillId="3" borderId="87" xfId="11" applyNumberFormat="1" applyFont="1" applyFill="1" applyBorder="1" applyAlignment="1">
      <alignment horizontal="center" vertical="center"/>
    </xf>
    <xf numFmtId="176" fontId="19" fillId="3" borderId="0" xfId="11" applyNumberFormat="1" applyFont="1" applyFill="1" applyAlignment="1">
      <alignment horizontal="center" vertical="center"/>
    </xf>
    <xf numFmtId="176" fontId="19" fillId="3" borderId="295" xfId="11" applyNumberFormat="1" applyFont="1" applyFill="1" applyBorder="1" applyAlignment="1">
      <alignment horizontal="center" vertical="center" wrapText="1"/>
    </xf>
    <xf numFmtId="176" fontId="19" fillId="3" borderId="41" xfId="11" applyNumberFormat="1" applyFont="1" applyFill="1" applyBorder="1" applyAlignment="1">
      <alignment horizontal="center" vertical="center" wrapText="1"/>
    </xf>
    <xf numFmtId="176" fontId="19" fillId="3" borderId="86" xfId="11" applyNumberFormat="1" applyFont="1" applyFill="1" applyBorder="1" applyAlignment="1">
      <alignment horizontal="center" vertical="center" wrapText="1"/>
    </xf>
    <xf numFmtId="176" fontId="19" fillId="3" borderId="42" xfId="11" applyNumberFormat="1" applyFont="1" applyFill="1" applyBorder="1" applyAlignment="1">
      <alignment horizontal="center" vertical="center" wrapText="1"/>
    </xf>
    <xf numFmtId="176" fontId="19" fillId="3" borderId="271" xfId="11" applyNumberFormat="1" applyFont="1" applyFill="1" applyBorder="1" applyAlignment="1">
      <alignment horizontal="center" vertical="center" wrapText="1"/>
    </xf>
    <xf numFmtId="0" fontId="54" fillId="0" borderId="45" xfId="11" applyFont="1" applyBorder="1"/>
    <xf numFmtId="0" fontId="54" fillId="0" borderId="122" xfId="11" applyFont="1" applyBorder="1"/>
    <xf numFmtId="0" fontId="54" fillId="0" borderId="6" xfId="11" applyFont="1" applyBorder="1"/>
    <xf numFmtId="0" fontId="54" fillId="0" borderId="0" xfId="11" applyFont="1"/>
    <xf numFmtId="0" fontId="54" fillId="0" borderId="7" xfId="11" applyFont="1" applyBorder="1"/>
    <xf numFmtId="0" fontId="54" fillId="0" borderId="50" xfId="11" applyFont="1" applyBorder="1"/>
    <xf numFmtId="0" fontId="54" fillId="0" borderId="51" xfId="11" applyFont="1" applyBorder="1"/>
    <xf numFmtId="0" fontId="54" fillId="0" borderId="52" xfId="11" applyFont="1" applyBorder="1"/>
    <xf numFmtId="176" fontId="19" fillId="3" borderId="40" xfId="11" applyNumberFormat="1" applyFont="1" applyFill="1" applyBorder="1" applyAlignment="1">
      <alignment horizontal="center" vertical="center"/>
    </xf>
    <xf numFmtId="176" fontId="19" fillId="3" borderId="296" xfId="11" applyNumberFormat="1" applyFont="1" applyFill="1" applyBorder="1" applyAlignment="1">
      <alignment horizontal="center" vertical="center"/>
    </xf>
    <xf numFmtId="176" fontId="19" fillId="3" borderId="45" xfId="11" applyNumberFormat="1" applyFont="1" applyFill="1" applyBorder="1" applyAlignment="1">
      <alignment horizontal="center" vertical="center" wrapText="1"/>
    </xf>
    <xf numFmtId="176" fontId="19" fillId="3" borderId="122" xfId="11" applyNumberFormat="1" applyFont="1" applyFill="1" applyBorder="1" applyAlignment="1">
      <alignment horizontal="center" vertical="center" wrapText="1"/>
    </xf>
    <xf numFmtId="176" fontId="19" fillId="3" borderId="6" xfId="11" applyNumberFormat="1" applyFont="1" applyFill="1" applyBorder="1" applyAlignment="1">
      <alignment horizontal="center" vertical="center" wrapText="1"/>
    </xf>
    <xf numFmtId="176" fontId="19" fillId="3" borderId="0" xfId="11" applyNumberFormat="1" applyFont="1" applyFill="1" applyAlignment="1">
      <alignment horizontal="center" vertical="center" wrapText="1"/>
    </xf>
    <xf numFmtId="176" fontId="19" fillId="3" borderId="7" xfId="11" applyNumberFormat="1" applyFont="1" applyFill="1" applyBorder="1" applyAlignment="1">
      <alignment horizontal="center" vertical="center" wrapText="1"/>
    </xf>
    <xf numFmtId="176" fontId="19" fillId="3" borderId="50" xfId="11" applyNumberFormat="1" applyFont="1" applyFill="1" applyBorder="1" applyAlignment="1">
      <alignment horizontal="center" vertical="center" wrapText="1"/>
    </xf>
    <xf numFmtId="176" fontId="19" fillId="3" borderId="51" xfId="11" applyNumberFormat="1" applyFont="1" applyFill="1" applyBorder="1" applyAlignment="1">
      <alignment horizontal="center" vertical="center" wrapText="1"/>
    </xf>
    <xf numFmtId="176" fontId="19" fillId="3" borderId="52" xfId="11" applyNumberFormat="1" applyFont="1" applyFill="1" applyBorder="1" applyAlignment="1">
      <alignment horizontal="center" vertical="center" wrapText="1"/>
    </xf>
    <xf numFmtId="176" fontId="19" fillId="3" borderId="103" xfId="11" applyNumberFormat="1" applyFont="1" applyFill="1" applyBorder="1" applyAlignment="1">
      <alignment horizontal="center" vertical="center" wrapText="1"/>
    </xf>
    <xf numFmtId="176" fontId="19" fillId="3" borderId="88" xfId="11" applyNumberFormat="1" applyFont="1" applyFill="1" applyBorder="1" applyAlignment="1">
      <alignment horizontal="center" vertical="center" wrapText="1"/>
    </xf>
    <xf numFmtId="176" fontId="19" fillId="3" borderId="53" xfId="11" applyNumberFormat="1" applyFont="1" applyFill="1" applyBorder="1" applyAlignment="1">
      <alignment horizontal="center" vertical="center" wrapText="1"/>
    </xf>
    <xf numFmtId="176" fontId="19" fillId="3" borderId="17" xfId="11" applyNumberFormat="1" applyFont="1" applyFill="1" applyBorder="1" applyAlignment="1">
      <alignment horizontal="center" vertical="center" wrapText="1"/>
    </xf>
    <xf numFmtId="0" fontId="54" fillId="0" borderId="18" xfId="11" applyFont="1" applyBorder="1"/>
    <xf numFmtId="0" fontId="54" fillId="0" borderId="19" xfId="11" applyFont="1" applyBorder="1"/>
    <xf numFmtId="176" fontId="20" fillId="3" borderId="19" xfId="11" applyNumberFormat="1" applyFont="1" applyFill="1" applyBorder="1" applyAlignment="1">
      <alignment horizontal="center" vertical="center" wrapText="1"/>
    </xf>
    <xf numFmtId="176" fontId="20" fillId="3" borderId="7" xfId="11" applyNumberFormat="1" applyFont="1" applyFill="1" applyBorder="1" applyAlignment="1">
      <alignment horizontal="center" vertical="center" wrapText="1"/>
    </xf>
    <xf numFmtId="176" fontId="20" fillId="3" borderId="52" xfId="11" applyNumberFormat="1" applyFont="1" applyFill="1" applyBorder="1" applyAlignment="1">
      <alignment horizontal="center" vertical="center" wrapText="1"/>
    </xf>
    <xf numFmtId="176" fontId="20" fillId="3" borderId="17" xfId="11" applyNumberFormat="1" applyFont="1" applyFill="1" applyBorder="1" applyAlignment="1">
      <alignment horizontal="center" vertical="center" wrapText="1"/>
    </xf>
    <xf numFmtId="176" fontId="20" fillId="3" borderId="18" xfId="11" applyNumberFormat="1" applyFont="1" applyFill="1" applyBorder="1" applyAlignment="1">
      <alignment horizontal="center" vertical="center" wrapText="1"/>
    </xf>
    <xf numFmtId="176" fontId="20" fillId="3" borderId="6" xfId="11" applyNumberFormat="1" applyFont="1" applyFill="1" applyBorder="1" applyAlignment="1">
      <alignment horizontal="center" vertical="center" wrapText="1"/>
    </xf>
    <xf numFmtId="176" fontId="20" fillId="3" borderId="0" xfId="11" applyNumberFormat="1" applyFont="1" applyFill="1" applyAlignment="1">
      <alignment horizontal="center" vertical="center" wrapText="1"/>
    </xf>
    <xf numFmtId="176" fontId="20" fillId="3" borderId="50" xfId="11" applyNumberFormat="1" applyFont="1" applyFill="1" applyBorder="1" applyAlignment="1">
      <alignment horizontal="center" vertical="center" wrapText="1"/>
    </xf>
    <xf numFmtId="176" fontId="20" fillId="3" borderId="51" xfId="11" applyNumberFormat="1"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10" xfId="13" applyFont="1" applyFill="1" applyBorder="1" applyAlignment="1">
      <alignment horizontal="center" vertical="center" wrapText="1"/>
    </xf>
    <xf numFmtId="0" fontId="17" fillId="3" borderId="6"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7" xfId="13" applyFont="1" applyFill="1" applyBorder="1" applyAlignment="1">
      <alignment horizontal="center" vertical="center" wrapText="1"/>
    </xf>
    <xf numFmtId="0" fontId="17" fillId="3" borderId="50" xfId="13" applyFont="1" applyFill="1" applyBorder="1" applyAlignment="1">
      <alignment horizontal="center" vertical="center" wrapText="1"/>
    </xf>
    <xf numFmtId="0" fontId="17" fillId="3" borderId="51" xfId="13" applyFont="1" applyFill="1" applyBorder="1" applyAlignment="1">
      <alignment horizontal="center" vertical="center" wrapText="1"/>
    </xf>
    <xf numFmtId="0" fontId="17" fillId="3" borderId="52" xfId="13" applyFont="1" applyFill="1" applyBorder="1" applyAlignment="1">
      <alignment horizontal="center" vertical="center" wrapText="1"/>
    </xf>
    <xf numFmtId="0" fontId="17" fillId="2" borderId="9" xfId="13" applyFont="1" applyFill="1" applyBorder="1" applyAlignment="1">
      <alignment horizontal="left" vertical="center" shrinkToFit="1"/>
    </xf>
    <xf numFmtId="0" fontId="17" fillId="2" borderId="310" xfId="13" applyFont="1" applyFill="1" applyBorder="1" applyAlignment="1">
      <alignment horizontal="left" vertical="center" shrinkToFit="1"/>
    </xf>
    <xf numFmtId="0" fontId="17" fillId="2" borderId="0" xfId="13" applyFont="1" applyFill="1" applyAlignment="1">
      <alignment horizontal="left" vertical="center" shrinkToFit="1"/>
    </xf>
    <xf numFmtId="0" fontId="17" fillId="2" borderId="88" xfId="13" applyFont="1" applyFill="1" applyBorder="1" applyAlignment="1">
      <alignment horizontal="left" vertical="center" shrinkToFit="1"/>
    </xf>
    <xf numFmtId="0" fontId="17" fillId="2" borderId="51" xfId="13" applyFont="1" applyFill="1" applyBorder="1" applyAlignment="1">
      <alignment horizontal="left" vertical="center" shrinkToFit="1"/>
    </xf>
    <xf numFmtId="0" fontId="17" fillId="2" borderId="53" xfId="13" applyFont="1" applyFill="1" applyBorder="1" applyAlignment="1">
      <alignment horizontal="left" vertical="center" shrinkToFit="1"/>
    </xf>
    <xf numFmtId="0" fontId="17" fillId="3" borderId="17" xfId="13" applyFont="1" applyFill="1" applyBorder="1" applyAlignment="1">
      <alignment horizontal="center" vertical="center" wrapText="1" shrinkToFit="1"/>
    </xf>
    <xf numFmtId="0" fontId="17" fillId="3" borderId="18" xfId="13" applyFont="1" applyFill="1" applyBorder="1" applyAlignment="1">
      <alignment horizontal="center" vertical="center" shrinkToFit="1"/>
    </xf>
    <xf numFmtId="0" fontId="17" fillId="3" borderId="19" xfId="13" applyFont="1" applyFill="1" applyBorder="1" applyAlignment="1">
      <alignment horizontal="center" vertical="center" shrinkToFit="1"/>
    </xf>
    <xf numFmtId="0" fontId="17" fillId="3" borderId="15" xfId="13" applyFont="1" applyFill="1" applyBorder="1" applyAlignment="1">
      <alignment horizontal="center" vertical="center" shrinkToFit="1"/>
    </xf>
    <xf numFmtId="0" fontId="17" fillId="3" borderId="34" xfId="13" applyFont="1" applyFill="1" applyBorder="1" applyAlignment="1">
      <alignment horizontal="center" vertical="center" shrinkToFit="1"/>
    </xf>
    <xf numFmtId="0" fontId="17" fillId="3" borderId="16" xfId="13" applyFont="1" applyFill="1" applyBorder="1" applyAlignment="1">
      <alignment horizontal="center" vertical="center" shrinkToFit="1"/>
    </xf>
    <xf numFmtId="0" fontId="17" fillId="2" borderId="18" xfId="13" applyFont="1" applyFill="1" applyBorder="1" applyAlignment="1">
      <alignment horizontal="left" vertical="center" shrinkToFit="1"/>
    </xf>
    <xf numFmtId="0" fontId="17" fillId="2" borderId="62" xfId="13" applyFont="1" applyFill="1" applyBorder="1" applyAlignment="1">
      <alignment horizontal="left" vertical="center" shrinkToFit="1"/>
    </xf>
    <xf numFmtId="0" fontId="17" fillId="2" borderId="34" xfId="13" applyFont="1" applyFill="1" applyBorder="1" applyAlignment="1">
      <alignment horizontal="left" vertical="center" shrinkToFit="1"/>
    </xf>
    <xf numFmtId="0" fontId="17" fillId="2" borderId="49" xfId="13" applyFont="1" applyFill="1" applyBorder="1" applyAlignment="1">
      <alignment horizontal="left" vertical="center" shrinkToFit="1"/>
    </xf>
    <xf numFmtId="0" fontId="17" fillId="3" borderId="61" xfId="13" applyFont="1" applyFill="1" applyBorder="1" applyAlignment="1">
      <alignment horizontal="center" vertical="center" shrinkToFit="1"/>
    </xf>
    <xf numFmtId="0" fontId="17" fillId="3" borderId="37" xfId="13" applyFont="1" applyFill="1" applyBorder="1" applyAlignment="1">
      <alignment horizontal="center" vertical="center" shrinkToFit="1"/>
    </xf>
    <xf numFmtId="0" fontId="17" fillId="3" borderId="146" xfId="13" applyFont="1" applyFill="1" applyBorder="1" applyAlignment="1">
      <alignment horizontal="center" vertical="center" shrinkToFit="1"/>
    </xf>
    <xf numFmtId="0" fontId="17" fillId="2" borderId="37" xfId="13" applyFont="1" applyFill="1" applyBorder="1" applyAlignment="1">
      <alignment horizontal="center" vertical="center"/>
    </xf>
    <xf numFmtId="0" fontId="17" fillId="2" borderId="47" xfId="13" applyFont="1" applyFill="1" applyBorder="1" applyAlignment="1">
      <alignment horizontal="left" vertical="center" indent="1" shrinkToFit="1"/>
    </xf>
    <xf numFmtId="0" fontId="17" fillId="2" borderId="288" xfId="13" applyFont="1" applyFill="1" applyBorder="1" applyAlignment="1">
      <alignment horizontal="left" vertical="center" indent="1" shrinkToFit="1"/>
    </xf>
    <xf numFmtId="0" fontId="17" fillId="2" borderId="309" xfId="13" applyFont="1" applyFill="1" applyBorder="1" applyAlignment="1">
      <alignment horizontal="left" vertical="center" indent="1" shrinkToFit="1"/>
    </xf>
    <xf numFmtId="0" fontId="17" fillId="3" borderId="6" xfId="13" applyFont="1" applyFill="1" applyBorder="1" applyAlignment="1">
      <alignment horizontal="center" vertical="center" shrinkToFit="1"/>
    </xf>
    <xf numFmtId="0" fontId="17" fillId="3" borderId="0" xfId="13" applyFont="1" applyFill="1" applyAlignment="1">
      <alignment horizontal="center" vertical="center" shrinkToFit="1"/>
    </xf>
    <xf numFmtId="0" fontId="17" fillId="3" borderId="7" xfId="13" applyFont="1" applyFill="1" applyBorder="1" applyAlignment="1">
      <alignment horizontal="center" vertical="center" shrinkToFit="1"/>
    </xf>
    <xf numFmtId="0" fontId="17" fillId="2" borderId="147" xfId="13" applyFont="1" applyFill="1" applyBorder="1" applyAlignment="1">
      <alignment horizontal="center" vertical="center" textRotation="255"/>
    </xf>
    <xf numFmtId="0" fontId="17" fillId="2" borderId="79" xfId="13" applyFont="1" applyFill="1" applyBorder="1" applyAlignment="1">
      <alignment horizontal="center" vertical="center" textRotation="255"/>
    </xf>
    <xf numFmtId="0" fontId="17" fillId="2" borderId="150" xfId="13" applyFont="1" applyFill="1" applyBorder="1" applyAlignment="1">
      <alignment horizontal="center" vertical="center" textRotation="255"/>
    </xf>
    <xf numFmtId="0" fontId="17" fillId="3" borderId="271" xfId="13" applyFont="1" applyFill="1" applyBorder="1" applyAlignment="1">
      <alignment horizontal="center" vertical="center"/>
    </xf>
    <xf numFmtId="0" fontId="17" fillId="3" borderId="45" xfId="13" applyFont="1" applyFill="1" applyBorder="1" applyAlignment="1">
      <alignment horizontal="center" vertical="center"/>
    </xf>
    <xf numFmtId="0" fontId="17" fillId="3" borderId="122" xfId="13" applyFont="1" applyFill="1" applyBorder="1" applyAlignment="1">
      <alignment horizontal="center" vertical="center"/>
    </xf>
    <xf numFmtId="0" fontId="17" fillId="3" borderId="15"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16" xfId="13" applyFont="1" applyFill="1" applyBorder="1" applyAlignment="1">
      <alignment horizontal="center" vertical="center"/>
    </xf>
    <xf numFmtId="0" fontId="19" fillId="2" borderId="37" xfId="13" applyFont="1" applyFill="1" applyBorder="1" applyAlignment="1">
      <alignment horizontal="left" vertical="center" indent="1" shrinkToFit="1"/>
    </xf>
    <xf numFmtId="0" fontId="19" fillId="2" borderId="63" xfId="13" applyFont="1" applyFill="1" applyBorder="1" applyAlignment="1">
      <alignment horizontal="left" vertical="center" indent="1" shrinkToFit="1"/>
    </xf>
    <xf numFmtId="0" fontId="54" fillId="0" borderId="288" xfId="13" applyFont="1" applyBorder="1" applyAlignment="1">
      <alignment horizontal="left" vertical="center" indent="1" shrinkToFit="1"/>
    </xf>
    <xf numFmtId="0" fontId="54" fillId="0" borderId="309" xfId="13" applyFont="1" applyBorder="1" applyAlignment="1">
      <alignment horizontal="left" vertical="center" indent="1" shrinkToFit="1"/>
    </xf>
    <xf numFmtId="0" fontId="17" fillId="3" borderId="29" xfId="13" applyFont="1" applyFill="1" applyBorder="1" applyAlignment="1">
      <alignment horizontal="center" vertical="center"/>
    </xf>
    <xf numFmtId="0" fontId="17" fillId="3" borderId="38" xfId="13" applyFont="1" applyFill="1" applyBorder="1" applyAlignment="1">
      <alignment horizontal="center" vertical="center"/>
    </xf>
    <xf numFmtId="0" fontId="17" fillId="3" borderId="30" xfId="13" applyFont="1" applyFill="1" applyBorder="1" applyAlignment="1">
      <alignment horizontal="center" vertical="center"/>
    </xf>
    <xf numFmtId="0" fontId="17" fillId="3" borderId="17" xfId="13" applyFont="1" applyFill="1" applyBorder="1" applyAlignment="1">
      <alignment horizontal="center" vertical="center" wrapText="1"/>
    </xf>
    <xf numFmtId="0" fontId="17" fillId="3" borderId="18" xfId="13" applyFont="1" applyFill="1" applyBorder="1" applyAlignment="1">
      <alignment horizontal="center" vertical="center"/>
    </xf>
    <xf numFmtId="0" fontId="17" fillId="3" borderId="19" xfId="13" applyFont="1" applyFill="1" applyBorder="1" applyAlignment="1">
      <alignment horizontal="center" vertical="center"/>
    </xf>
    <xf numFmtId="0" fontId="17" fillId="3" borderId="17" xfId="13" applyFont="1" applyFill="1" applyBorder="1" applyAlignment="1">
      <alignment horizontal="center" vertical="center"/>
    </xf>
    <xf numFmtId="0" fontId="9" fillId="2" borderId="0" xfId="13" applyFont="1" applyFill="1" applyAlignment="1">
      <alignment horizontal="center" vertical="center"/>
    </xf>
    <xf numFmtId="0" fontId="5" fillId="2" borderId="51" xfId="13" applyFont="1" applyFill="1" applyBorder="1" applyAlignment="1">
      <alignment horizontal="center" vertical="center"/>
    </xf>
    <xf numFmtId="0" fontId="17" fillId="3" borderId="83" xfId="13" applyFont="1" applyFill="1" applyBorder="1" applyAlignment="1">
      <alignment horizontal="center" vertical="center"/>
    </xf>
    <xf numFmtId="0" fontId="17" fillId="3" borderId="71" xfId="13" applyFont="1" applyFill="1" applyBorder="1" applyAlignment="1">
      <alignment horizontal="center" vertical="center"/>
    </xf>
    <xf numFmtId="0" fontId="104" fillId="8" borderId="0" xfId="8" applyFont="1" applyFill="1" applyAlignment="1">
      <alignment horizontal="left" vertical="center"/>
    </xf>
    <xf numFmtId="0" fontId="4" fillId="8" borderId="0" xfId="8" applyFont="1" applyFill="1" applyAlignment="1">
      <alignment horizontal="right" vertical="center" wrapText="1"/>
    </xf>
    <xf numFmtId="0" fontId="4" fillId="8" borderId="0" xfId="8" applyFont="1" applyFill="1" applyAlignment="1">
      <alignment horizontal="left" vertical="top" wrapText="1" shrinkToFit="1"/>
    </xf>
    <xf numFmtId="0" fontId="6" fillId="8" borderId="0" xfId="8" applyFont="1" applyFill="1" applyAlignment="1">
      <alignment horizontal="center" vertical="center"/>
    </xf>
    <xf numFmtId="0" fontId="4" fillId="8" borderId="0" xfId="8" applyFont="1" applyFill="1" applyAlignment="1">
      <alignment horizontal="left" vertical="top" wrapText="1"/>
    </xf>
    <xf numFmtId="0" fontId="81" fillId="0" borderId="0" xfId="8" applyFont="1" applyAlignment="1">
      <alignment horizontal="center" vertical="center"/>
    </xf>
    <xf numFmtId="49" fontId="60" fillId="0" borderId="1" xfId="8" applyNumberFormat="1" applyFont="1" applyBorder="1" applyAlignment="1">
      <alignment horizontal="center" vertical="center"/>
    </xf>
    <xf numFmtId="0" fontId="60" fillId="0" borderId="0" xfId="8" applyFont="1">
      <alignment vertical="center"/>
    </xf>
    <xf numFmtId="0" fontId="60" fillId="0" borderId="0" xfId="8" applyFont="1" applyAlignment="1">
      <alignment vertical="center" shrinkToFit="1"/>
    </xf>
    <xf numFmtId="49" fontId="60" fillId="0" borderId="34" xfId="8" applyNumberFormat="1" applyFont="1" applyBorder="1" applyAlignment="1">
      <alignment horizontal="left" vertical="center"/>
    </xf>
    <xf numFmtId="0" fontId="59" fillId="0" borderId="0" xfId="8" applyFont="1" applyAlignment="1">
      <alignment horizontal="left" vertical="center" shrinkToFit="1"/>
    </xf>
    <xf numFmtId="0" fontId="59" fillId="0" borderId="0" xfId="8" applyFont="1" applyAlignment="1">
      <alignment vertical="center" shrinkToFit="1"/>
    </xf>
    <xf numFmtId="0" fontId="60" fillId="0" borderId="0" xfId="8" applyFont="1" applyAlignment="1">
      <alignment horizontal="left" vertical="top" wrapText="1"/>
    </xf>
    <xf numFmtId="0" fontId="62" fillId="0" borderId="0" xfId="8" applyFont="1" applyAlignment="1">
      <alignment vertical="top" wrapText="1"/>
    </xf>
    <xf numFmtId="0" fontId="59" fillId="0" borderId="34" xfId="8" applyFont="1" applyBorder="1" applyAlignment="1">
      <alignment vertical="center" wrapText="1"/>
    </xf>
    <xf numFmtId="0" fontId="59" fillId="0" borderId="16" xfId="8" applyFont="1" applyBorder="1" applyAlignment="1">
      <alignment vertical="center" wrapText="1"/>
    </xf>
    <xf numFmtId="0" fontId="62" fillId="0" borderId="0" xfId="8" applyFont="1" applyAlignment="1">
      <alignment horizontal="left" vertical="top" wrapText="1"/>
    </xf>
    <xf numFmtId="0" fontId="61" fillId="0" borderId="0" xfId="8" applyFont="1">
      <alignment vertical="center"/>
    </xf>
    <xf numFmtId="0" fontId="59" fillId="0" borderId="61" xfId="8" applyFont="1" applyBorder="1" applyAlignment="1">
      <alignment horizontal="center" vertical="center"/>
    </xf>
    <xf numFmtId="0" fontId="59" fillId="0" borderId="37" xfId="8" applyFont="1" applyBorder="1" applyAlignment="1">
      <alignment horizontal="center" vertical="center"/>
    </xf>
    <xf numFmtId="0" fontId="59" fillId="0" borderId="146" xfId="8" applyFont="1" applyBorder="1" applyAlignment="1">
      <alignment horizontal="center" vertical="center"/>
    </xf>
    <xf numFmtId="0" fontId="59" fillId="0" borderId="23" xfId="8" applyFont="1" applyBorder="1" applyAlignment="1">
      <alignment horizontal="center" vertical="center"/>
    </xf>
    <xf numFmtId="0" fontId="59" fillId="0" borderId="24" xfId="8" applyFont="1" applyBorder="1" applyAlignment="1">
      <alignment horizontal="center" vertical="center"/>
    </xf>
    <xf numFmtId="0" fontId="59" fillId="0" borderId="25" xfId="8" applyFont="1" applyBorder="1" applyAlignment="1">
      <alignment horizontal="center" vertical="center"/>
    </xf>
    <xf numFmtId="0" fontId="59" fillId="0" borderId="183" xfId="8" applyFont="1" applyBorder="1" applyAlignment="1">
      <alignment horizontal="center" vertical="center"/>
    </xf>
    <xf numFmtId="0" fontId="59" fillId="0" borderId="181" xfId="8" applyFont="1" applyBorder="1" applyAlignment="1">
      <alignment horizontal="center" vertical="center"/>
    </xf>
    <xf numFmtId="0" fontId="59" fillId="0" borderId="339" xfId="8" applyFont="1" applyBorder="1" applyAlignment="1">
      <alignment horizontal="center" vertical="center"/>
    </xf>
    <xf numFmtId="0" fontId="62" fillId="0" borderId="29" xfId="8" applyFont="1" applyBorder="1" applyAlignment="1">
      <alignment horizontal="center" vertical="center" shrinkToFit="1"/>
    </xf>
    <xf numFmtId="0" fontId="62" fillId="0" borderId="38" xfId="8" applyFont="1" applyBorder="1" applyAlignment="1">
      <alignment horizontal="center" vertical="center" shrinkToFit="1"/>
    </xf>
    <xf numFmtId="0" fontId="62" fillId="0" borderId="30" xfId="8" applyFont="1" applyBorder="1" applyAlignment="1">
      <alignment horizontal="center" vertical="center" shrinkToFit="1"/>
    </xf>
    <xf numFmtId="0" fontId="59" fillId="0" borderId="29" xfId="8" applyFont="1" applyBorder="1" applyAlignment="1">
      <alignment horizontal="left" vertical="center" wrapText="1"/>
    </xf>
    <xf numFmtId="0" fontId="59" fillId="0" borderId="38" xfId="8" applyFont="1" applyBorder="1" applyAlignment="1">
      <alignment horizontal="left" vertical="center" wrapText="1"/>
    </xf>
    <xf numFmtId="0" fontId="59" fillId="0" borderId="30" xfId="8" applyFont="1" applyBorder="1" applyAlignment="1">
      <alignment horizontal="left" vertical="center" wrapText="1"/>
    </xf>
    <xf numFmtId="0" fontId="59" fillId="0" borderId="34" xfId="8" applyFont="1" applyBorder="1" applyAlignment="1">
      <alignment horizontal="center" vertical="center" wrapText="1"/>
    </xf>
    <xf numFmtId="0" fontId="60" fillId="0" borderId="0" xfId="8" applyFont="1" applyAlignment="1">
      <alignment horizontal="center" vertical="distributed"/>
    </xf>
    <xf numFmtId="0" fontId="59" fillId="0" borderId="29" xfId="8" applyFont="1" applyBorder="1" applyAlignment="1">
      <alignment horizontal="center" vertical="center"/>
    </xf>
    <xf numFmtId="0" fontId="59" fillId="0" borderId="30" xfId="8" applyFont="1" applyBorder="1" applyAlignment="1">
      <alignment horizontal="center" vertical="center"/>
    </xf>
    <xf numFmtId="0" fontId="4" fillId="0" borderId="29" xfId="8" applyFont="1" applyBorder="1" applyAlignment="1">
      <alignment horizontal="left" vertical="center" wrapText="1"/>
    </xf>
    <xf numFmtId="0" fontId="4" fillId="0" borderId="38" xfId="8" applyFont="1" applyBorder="1" applyAlignment="1">
      <alignment horizontal="left" vertical="center" wrapText="1"/>
    </xf>
    <xf numFmtId="0" fontId="4" fillId="0" borderId="30" xfId="8" applyFont="1" applyBorder="1" applyAlignment="1">
      <alignment horizontal="left" vertical="center" wrapText="1"/>
    </xf>
    <xf numFmtId="0" fontId="10" fillId="0" borderId="18" xfId="8" applyFont="1" applyBorder="1" applyAlignment="1">
      <alignment horizontal="left" vertical="top" wrapText="1"/>
    </xf>
    <xf numFmtId="0" fontId="62" fillId="0" borderId="0" xfId="8" applyFont="1" applyAlignment="1">
      <alignment horizontal="left" wrapText="1"/>
    </xf>
    <xf numFmtId="0" fontId="4" fillId="0" borderId="34" xfId="8" applyFont="1" applyBorder="1" applyAlignment="1">
      <alignment horizontal="center" vertical="center"/>
    </xf>
    <xf numFmtId="0" fontId="4" fillId="0" borderId="16" xfId="8" applyFont="1" applyBorder="1" applyAlignment="1">
      <alignment horizontal="center" vertical="center"/>
    </xf>
    <xf numFmtId="0" fontId="60" fillId="0" borderId="0" xfId="14" applyFont="1" applyAlignment="1">
      <alignment vertical="center" shrinkToFit="1"/>
    </xf>
    <xf numFmtId="0" fontId="118" fillId="0" borderId="0" xfId="8" applyFont="1" applyAlignment="1">
      <alignment horizontal="right" vertical="center" shrinkToFit="1"/>
    </xf>
    <xf numFmtId="0" fontId="60" fillId="0" borderId="0" xfId="14" applyFont="1" applyAlignment="1">
      <alignment horizontal="right" vertical="center"/>
    </xf>
    <xf numFmtId="0" fontId="60" fillId="0" borderId="0" xfId="14" applyFont="1" applyAlignment="1">
      <alignment vertical="top" wrapText="1" shrinkToFit="1"/>
    </xf>
    <xf numFmtId="0" fontId="82" fillId="0" borderId="0" xfId="14" applyFont="1" applyAlignment="1">
      <alignment horizontal="center" vertical="center"/>
    </xf>
    <xf numFmtId="0" fontId="60" fillId="0" borderId="0" xfId="14" applyFont="1">
      <alignment vertical="center"/>
    </xf>
    <xf numFmtId="0" fontId="128" fillId="0" borderId="0" xfId="7" applyFont="1" applyAlignment="1">
      <alignment horizontal="right" vertical="center"/>
    </xf>
    <xf numFmtId="38" fontId="29" fillId="0" borderId="119" xfId="4" applyFont="1" applyFill="1" applyBorder="1" applyAlignment="1">
      <alignment vertical="center"/>
    </xf>
    <xf numFmtId="38" fontId="29" fillId="0" borderId="83" xfId="4" applyFont="1" applyFill="1" applyBorder="1" applyAlignment="1">
      <alignment vertical="center"/>
    </xf>
    <xf numFmtId="38" fontId="29" fillId="0" borderId="71" xfId="4" applyFont="1" applyFill="1" applyBorder="1" applyAlignment="1">
      <alignment vertical="center"/>
    </xf>
    <xf numFmtId="185" fontId="35" fillId="0" borderId="119" xfId="4" applyNumberFormat="1" applyFont="1" applyFill="1" applyBorder="1" applyAlignment="1">
      <alignment horizontal="right" vertical="center"/>
    </xf>
    <xf numFmtId="185" fontId="35" fillId="0" borderId="83" xfId="4" applyNumberFormat="1" applyFont="1" applyFill="1" applyBorder="1" applyAlignment="1">
      <alignment horizontal="right" vertical="center"/>
    </xf>
    <xf numFmtId="185" fontId="35" fillId="0" borderId="71" xfId="4" applyNumberFormat="1" applyFont="1" applyFill="1" applyBorder="1" applyAlignment="1">
      <alignment horizontal="right" vertical="center"/>
    </xf>
    <xf numFmtId="185" fontId="28" fillId="0" borderId="210" xfId="4" applyNumberFormat="1" applyFont="1" applyFill="1" applyBorder="1" applyAlignment="1">
      <alignment vertical="center"/>
    </xf>
    <xf numFmtId="185" fontId="28" fillId="0" borderId="111" xfId="4" applyNumberFormat="1" applyFont="1" applyFill="1" applyBorder="1" applyAlignment="1">
      <alignment vertical="center"/>
    </xf>
    <xf numFmtId="185" fontId="28" fillId="0" borderId="112" xfId="4" applyNumberFormat="1" applyFont="1" applyFill="1" applyBorder="1" applyAlignment="1">
      <alignment vertical="center"/>
    </xf>
    <xf numFmtId="185" fontId="28" fillId="0" borderId="320" xfId="4" applyNumberFormat="1" applyFont="1" applyFill="1" applyBorder="1" applyAlignment="1">
      <alignment vertical="center"/>
    </xf>
    <xf numFmtId="185" fontId="28" fillId="0" borderId="117" xfId="4" applyNumberFormat="1" applyFont="1" applyFill="1" applyBorder="1" applyAlignment="1">
      <alignment vertical="center"/>
    </xf>
    <xf numFmtId="185" fontId="28" fillId="0" borderId="118" xfId="4" applyNumberFormat="1" applyFont="1" applyFill="1" applyBorder="1" applyAlignment="1">
      <alignment vertical="center"/>
    </xf>
    <xf numFmtId="185" fontId="28" fillId="0" borderId="215" xfId="4" applyNumberFormat="1" applyFont="1" applyFill="1" applyBorder="1" applyAlignment="1">
      <alignment vertical="center"/>
    </xf>
    <xf numFmtId="185" fontId="28" fillId="0" borderId="224" xfId="4" applyNumberFormat="1" applyFont="1" applyFill="1" applyBorder="1" applyAlignment="1">
      <alignment vertical="center"/>
    </xf>
    <xf numFmtId="185" fontId="28" fillId="0" borderId="105" xfId="4" applyNumberFormat="1" applyFont="1" applyFill="1" applyBorder="1" applyAlignment="1">
      <alignment vertical="center"/>
    </xf>
    <xf numFmtId="0" fontId="28" fillId="0" borderId="17" xfId="7" applyFont="1" applyBorder="1" applyAlignment="1">
      <alignment horizontal="center" vertical="center"/>
    </xf>
    <xf numFmtId="0" fontId="28" fillId="0" borderId="6" xfId="7" applyFont="1" applyBorder="1" applyAlignment="1">
      <alignment horizontal="center" vertical="center"/>
    </xf>
    <xf numFmtId="0" fontId="28" fillId="0" borderId="50" xfId="7" applyFont="1" applyBorder="1" applyAlignment="1">
      <alignment horizontal="center" vertical="center"/>
    </xf>
    <xf numFmtId="0" fontId="28" fillId="0" borderId="28" xfId="7" applyFont="1" applyBorder="1" applyAlignment="1">
      <alignment horizontal="center" vertical="center" wrapText="1"/>
    </xf>
    <xf numFmtId="0" fontId="28" fillId="0" borderId="40" xfId="7" applyFont="1" applyBorder="1" applyAlignment="1">
      <alignment horizontal="center" vertical="center"/>
    </xf>
    <xf numFmtId="185" fontId="51" fillId="0" borderId="215" xfId="4" applyNumberFormat="1" applyFont="1" applyFill="1" applyBorder="1" applyAlignment="1">
      <alignment vertical="center"/>
    </xf>
    <xf numFmtId="185" fontId="51" fillId="0" borderId="224" xfId="4" applyNumberFormat="1" applyFont="1" applyFill="1" applyBorder="1" applyAlignment="1">
      <alignment vertical="center"/>
    </xf>
    <xf numFmtId="185" fontId="51" fillId="0" borderId="105" xfId="4" applyNumberFormat="1" applyFont="1" applyFill="1" applyBorder="1" applyAlignment="1">
      <alignment vertical="center"/>
    </xf>
    <xf numFmtId="185" fontId="51" fillId="0" borderId="89" xfId="4" applyNumberFormat="1" applyFont="1" applyFill="1" applyBorder="1" applyAlignment="1">
      <alignment vertical="center"/>
    </xf>
    <xf numFmtId="185" fontId="51" fillId="0" borderId="38" xfId="4" applyNumberFormat="1" applyFont="1" applyFill="1" applyBorder="1" applyAlignment="1">
      <alignment vertical="center"/>
    </xf>
    <xf numFmtId="185" fontId="51" fillId="0" borderId="90" xfId="4" applyNumberFormat="1" applyFont="1" applyFill="1" applyBorder="1" applyAlignment="1">
      <alignment vertical="center"/>
    </xf>
    <xf numFmtId="0" fontId="28" fillId="0" borderId="295" xfId="7" applyFont="1" applyBorder="1" applyAlignment="1">
      <alignment horizontal="center" vertical="center" wrapText="1"/>
    </xf>
    <xf numFmtId="0" fontId="28" fillId="0" borderId="40" xfId="7" applyFont="1" applyBorder="1" applyAlignment="1">
      <alignment horizontal="center" vertical="center" wrapText="1"/>
    </xf>
    <xf numFmtId="0" fontId="28" fillId="0" borderId="39" xfId="7" applyFont="1" applyBorder="1" applyAlignment="1">
      <alignment horizontal="center" vertical="center" wrapText="1"/>
    </xf>
    <xf numFmtId="185" fontId="51" fillId="0" borderId="205" xfId="4" applyNumberFormat="1" applyFont="1" applyFill="1" applyBorder="1" applyAlignment="1">
      <alignment vertical="center"/>
    </xf>
    <xf numFmtId="185" fontId="51" fillId="0" borderId="227" xfId="4" applyNumberFormat="1" applyFont="1" applyFill="1" applyBorder="1" applyAlignment="1">
      <alignment vertical="center"/>
    </xf>
    <xf numFmtId="185" fontId="51" fillId="0" borderId="228" xfId="4" applyNumberFormat="1" applyFont="1" applyFill="1" applyBorder="1" applyAlignment="1">
      <alignment vertical="center"/>
    </xf>
    <xf numFmtId="185" fontId="51" fillId="0" borderId="228" xfId="7" applyNumberFormat="1" applyFont="1" applyBorder="1">
      <alignment vertical="center"/>
    </xf>
    <xf numFmtId="185" fontId="51" fillId="0" borderId="210" xfId="4" applyNumberFormat="1" applyFont="1" applyFill="1" applyBorder="1" applyAlignment="1">
      <alignment vertical="center"/>
    </xf>
    <xf numFmtId="185" fontId="51" fillId="0" borderId="111" xfId="4" applyNumberFormat="1" applyFont="1" applyFill="1" applyBorder="1" applyAlignment="1">
      <alignment vertical="center"/>
    </xf>
    <xf numFmtId="185" fontId="51" fillId="0" borderId="112" xfId="4" applyNumberFormat="1" applyFont="1" applyFill="1" applyBorder="1" applyAlignment="1">
      <alignment vertical="center"/>
    </xf>
    <xf numFmtId="185" fontId="51" fillId="0" borderId="231" xfId="4" applyNumberFormat="1" applyFont="1" applyFill="1" applyBorder="1" applyAlignment="1">
      <alignment vertical="center"/>
    </xf>
    <xf numFmtId="185" fontId="51" fillId="0" borderId="114" xfId="4" applyNumberFormat="1" applyFont="1" applyFill="1" applyBorder="1" applyAlignment="1">
      <alignment vertical="center"/>
    </xf>
    <xf numFmtId="185" fontId="51" fillId="0" borderId="76" xfId="4" applyNumberFormat="1" applyFont="1" applyFill="1" applyBorder="1" applyAlignment="1">
      <alignment vertical="center"/>
    </xf>
    <xf numFmtId="185" fontId="51" fillId="0" borderId="112" xfId="7" applyNumberFormat="1" applyFont="1" applyBorder="1">
      <alignment vertical="center"/>
    </xf>
    <xf numFmtId="0" fontId="3" fillId="0" borderId="0" xfId="7" applyBorder="1" applyAlignment="1" applyProtection="1">
      <alignment horizontal="center" vertical="center"/>
      <protection locked="0"/>
    </xf>
    <xf numFmtId="0" fontId="3" fillId="0" borderId="0" xfId="7" applyBorder="1" applyProtection="1">
      <alignment vertical="center"/>
      <protection locked="0"/>
    </xf>
    <xf numFmtId="0" fontId="28" fillId="0" borderId="121" xfId="7" applyFont="1" applyBorder="1" applyAlignment="1">
      <alignment horizontal="center" vertical="center" wrapText="1"/>
    </xf>
    <xf numFmtId="0" fontId="28" fillId="0" borderId="45" xfId="7" applyFont="1" applyBorder="1" applyAlignment="1">
      <alignment horizontal="center" vertical="center" wrapText="1"/>
    </xf>
    <xf numFmtId="0" fontId="28" fillId="0" borderId="103" xfId="7" applyFont="1" applyBorder="1" applyAlignment="1">
      <alignment horizontal="center" vertical="center" wrapText="1"/>
    </xf>
    <xf numFmtId="0" fontId="28" fillId="0" borderId="107" xfId="7" applyFont="1" applyBorder="1" applyAlignment="1">
      <alignment horizontal="center" vertical="center" wrapText="1"/>
    </xf>
    <xf numFmtId="0" fontId="28" fillId="0" borderId="51" xfId="7" applyFont="1" applyBorder="1" applyAlignment="1">
      <alignment horizontal="center" vertical="center" wrapText="1"/>
    </xf>
    <xf numFmtId="0" fontId="28" fillId="0" borderId="53" xfId="7" applyFont="1" applyBorder="1" applyAlignment="1">
      <alignment horizontal="center" vertical="center" wrapText="1"/>
    </xf>
    <xf numFmtId="0" fontId="28" fillId="0" borderId="140" xfId="7" applyFont="1" applyBorder="1" applyAlignment="1">
      <alignment horizontal="center" vertical="center" wrapText="1"/>
    </xf>
    <xf numFmtId="0" fontId="50" fillId="0" borderId="121" xfId="7" applyFont="1" applyBorder="1" applyAlignment="1">
      <alignment horizontal="center" vertical="center" wrapText="1"/>
    </xf>
    <xf numFmtId="0" fontId="50" fillId="0" borderId="45" xfId="7" applyFont="1" applyBorder="1" applyAlignment="1">
      <alignment horizontal="center" vertical="center" wrapText="1"/>
    </xf>
    <xf numFmtId="0" fontId="50" fillId="0" borderId="103" xfId="7" applyFont="1" applyBorder="1" applyAlignment="1">
      <alignment horizontal="center" vertical="center" wrapText="1"/>
    </xf>
    <xf numFmtId="0" fontId="50" fillId="0" borderId="107" xfId="7" applyFont="1" applyBorder="1" applyAlignment="1">
      <alignment horizontal="center" vertical="center" wrapText="1"/>
    </xf>
    <xf numFmtId="0" fontId="50" fillId="0" borderId="51" xfId="7" applyFont="1" applyBorder="1" applyAlignment="1">
      <alignment horizontal="center" vertical="center" wrapText="1"/>
    </xf>
    <xf numFmtId="0" fontId="50" fillId="0" borderId="53" xfId="7" applyFont="1" applyBorder="1" applyAlignment="1">
      <alignment horizontal="center" vertical="center" wrapText="1"/>
    </xf>
    <xf numFmtId="0" fontId="28" fillId="0" borderId="0" xfId="7" applyFont="1">
      <alignment vertical="center"/>
    </xf>
    <xf numFmtId="0" fontId="28" fillId="0" borderId="0" xfId="7" applyFont="1" applyAlignment="1">
      <alignment vertical="top" wrapText="1"/>
    </xf>
    <xf numFmtId="0" fontId="28" fillId="0" borderId="0" xfId="7" applyFont="1" applyAlignment="1">
      <alignment horizontal="right" vertical="top" wrapText="1"/>
    </xf>
    <xf numFmtId="0" fontId="28" fillId="0" borderId="94" xfId="7" applyFont="1" applyBorder="1" applyAlignment="1" applyProtection="1">
      <alignment horizontal="left" vertical="center"/>
      <protection locked="0"/>
    </xf>
    <xf numFmtId="0" fontId="28" fillId="0" borderId="92" xfId="7" applyFont="1" applyBorder="1" applyAlignment="1" applyProtection="1">
      <alignment horizontal="left" vertical="center"/>
      <protection locked="0"/>
    </xf>
    <xf numFmtId="0" fontId="28" fillId="0" borderId="95" xfId="7" applyFont="1" applyBorder="1" applyAlignment="1" applyProtection="1">
      <alignment horizontal="left" vertical="center"/>
      <protection locked="0"/>
    </xf>
    <xf numFmtId="183" fontId="3" fillId="0" borderId="91" xfId="4" applyNumberFormat="1" applyFont="1" applyFill="1" applyBorder="1" applyAlignment="1" applyProtection="1">
      <alignment vertical="center"/>
      <protection locked="0"/>
    </xf>
    <xf numFmtId="183" fontId="3" fillId="0" borderId="92" xfId="4" applyNumberFormat="1" applyFont="1" applyFill="1" applyBorder="1" applyAlignment="1" applyProtection="1">
      <alignment vertical="center"/>
      <protection locked="0"/>
    </xf>
    <xf numFmtId="183" fontId="3" fillId="0" borderId="95" xfId="7" applyNumberFormat="1" applyBorder="1" applyProtection="1">
      <alignment vertical="center"/>
      <protection locked="0"/>
    </xf>
    <xf numFmtId="183" fontId="3" fillId="7" borderId="91" xfId="4" applyNumberFormat="1" applyFont="1" applyFill="1" applyBorder="1" applyAlignment="1">
      <alignment vertical="center"/>
    </xf>
    <xf numFmtId="183" fontId="3" fillId="7" borderId="92" xfId="4" applyNumberFormat="1" applyFont="1" applyFill="1" applyBorder="1" applyAlignment="1">
      <alignment vertical="center"/>
    </xf>
    <xf numFmtId="183" fontId="3" fillId="7" borderId="95" xfId="4" applyNumberFormat="1" applyFont="1" applyFill="1" applyBorder="1" applyAlignment="1">
      <alignment vertical="center"/>
    </xf>
    <xf numFmtId="0" fontId="3" fillId="0" borderId="119" xfId="7" applyBorder="1" applyAlignment="1">
      <alignment horizontal="center" vertical="center"/>
    </xf>
    <xf numFmtId="0" fontId="3" fillId="0" borderId="83" xfId="7" applyBorder="1" applyAlignment="1">
      <alignment horizontal="center" vertical="center"/>
    </xf>
    <xf numFmtId="0" fontId="3" fillId="0" borderId="71" xfId="7" applyBorder="1" applyAlignment="1">
      <alignment horizontal="center" vertical="center"/>
    </xf>
    <xf numFmtId="185" fontId="3" fillId="7" borderId="119" xfId="3" applyNumberFormat="1" applyFont="1" applyFill="1" applyBorder="1" applyAlignment="1">
      <alignment vertical="center"/>
    </xf>
    <xf numFmtId="185" fontId="3" fillId="7" borderId="83" xfId="3" applyNumberFormat="1" applyFont="1" applyFill="1" applyBorder="1" applyAlignment="1">
      <alignment vertical="center"/>
    </xf>
    <xf numFmtId="185" fontId="3" fillId="7" borderId="71" xfId="3" applyNumberFormat="1" applyFont="1" applyFill="1" applyBorder="1" applyAlignment="1">
      <alignment vertical="center"/>
    </xf>
    <xf numFmtId="184" fontId="49" fillId="0" borderId="121" xfId="4" applyNumberFormat="1" applyFont="1" applyFill="1" applyBorder="1" applyAlignment="1">
      <alignment horizontal="center" vertical="center" shrinkToFit="1"/>
    </xf>
    <xf numFmtId="184" fontId="49" fillId="0" borderId="45" xfId="4" applyNumberFormat="1" applyFont="1" applyFill="1" applyBorder="1" applyAlignment="1">
      <alignment horizontal="center" vertical="center" shrinkToFit="1"/>
    </xf>
    <xf numFmtId="0" fontId="28" fillId="0" borderId="6" xfId="7" applyFont="1" applyBorder="1" applyAlignment="1" applyProtection="1">
      <alignment horizontal="left" vertical="center" wrapText="1"/>
      <protection locked="0"/>
    </xf>
    <xf numFmtId="0" fontId="28" fillId="0" borderId="38" xfId="7" applyFont="1" applyBorder="1" applyAlignment="1" applyProtection="1">
      <alignment horizontal="left" vertical="center" wrapText="1"/>
      <protection locked="0"/>
    </xf>
    <xf numFmtId="0" fontId="28" fillId="0" borderId="90" xfId="7" applyFont="1" applyBorder="1" applyAlignment="1" applyProtection="1">
      <alignment horizontal="left" vertical="center" wrapText="1"/>
      <protection locked="0"/>
    </xf>
    <xf numFmtId="185" fontId="3" fillId="7" borderId="89" xfId="3" applyNumberFormat="1" applyFont="1" applyFill="1" applyBorder="1" applyAlignment="1">
      <alignment vertical="center"/>
    </xf>
    <xf numFmtId="185" fontId="3" fillId="7" borderId="38" xfId="3" applyNumberFormat="1" applyFont="1" applyFill="1" applyBorder="1" applyAlignment="1">
      <alignment vertical="center"/>
    </xf>
    <xf numFmtId="185" fontId="3" fillId="7" borderId="90" xfId="3" applyNumberFormat="1" applyFont="1" applyFill="1" applyBorder="1" applyAlignment="1">
      <alignment vertical="center"/>
    </xf>
    <xf numFmtId="183" fontId="3" fillId="7" borderId="85" xfId="4" applyNumberFormat="1" applyFont="1" applyFill="1" applyBorder="1" applyAlignment="1">
      <alignment vertical="center"/>
    </xf>
    <xf numFmtId="0" fontId="3" fillId="7" borderId="34" xfId="7" applyFill="1" applyBorder="1">
      <alignment vertical="center"/>
    </xf>
    <xf numFmtId="0" fontId="3" fillId="7" borderId="49" xfId="7" applyFill="1" applyBorder="1">
      <alignment vertical="center"/>
    </xf>
    <xf numFmtId="0" fontId="28" fillId="0" borderId="29" xfId="7" applyFont="1" applyBorder="1" applyAlignment="1" applyProtection="1">
      <alignment horizontal="left" vertical="center"/>
      <protection locked="0"/>
    </xf>
    <xf numFmtId="0" fontId="28" fillId="0" borderId="38" xfId="7" applyFont="1" applyBorder="1" applyAlignment="1" applyProtection="1">
      <alignment horizontal="left" vertical="center"/>
      <protection locked="0"/>
    </xf>
    <xf numFmtId="0" fontId="28" fillId="0" borderId="90" xfId="7" applyFont="1" applyBorder="1" applyAlignment="1" applyProtection="1">
      <alignment horizontal="left" vertical="center"/>
      <protection locked="0"/>
    </xf>
    <xf numFmtId="183" fontId="3" fillId="0" borderId="85" xfId="4" applyNumberFormat="1" applyFont="1" applyFill="1" applyBorder="1" applyAlignment="1" applyProtection="1">
      <alignment vertical="center"/>
      <protection locked="0"/>
    </xf>
    <xf numFmtId="0" fontId="3" fillId="0" borderId="34" xfId="7" applyBorder="1" applyProtection="1">
      <alignment vertical="center"/>
      <protection locked="0"/>
    </xf>
    <xf numFmtId="0" fontId="3" fillId="0" borderId="49" xfId="7" applyBorder="1" applyProtection="1">
      <alignment vertical="center"/>
      <protection locked="0"/>
    </xf>
    <xf numFmtId="183" fontId="3" fillId="7" borderId="104" xfId="4" applyNumberFormat="1" applyFont="1" applyFill="1" applyBorder="1" applyAlignment="1">
      <alignment vertical="center"/>
    </xf>
    <xf numFmtId="183" fontId="3" fillId="7" borderId="18" xfId="4" applyNumberFormat="1" applyFont="1" applyFill="1" applyBorder="1" applyAlignment="1">
      <alignment vertical="center"/>
    </xf>
    <xf numFmtId="183" fontId="3" fillId="7" borderId="62" xfId="4" applyNumberFormat="1" applyFont="1" applyFill="1" applyBorder="1" applyAlignment="1">
      <alignment vertical="center"/>
    </xf>
    <xf numFmtId="0" fontId="28" fillId="0" borderId="29" xfId="7" applyFont="1" applyBorder="1" applyAlignment="1" applyProtection="1">
      <alignment horizontal="left" vertical="center" shrinkToFit="1"/>
      <protection locked="0"/>
    </xf>
    <xf numFmtId="0" fontId="28" fillId="0" borderId="38" xfId="7" applyFont="1" applyBorder="1" applyAlignment="1" applyProtection="1">
      <alignment horizontal="left" vertical="center" shrinkToFit="1"/>
      <protection locked="0"/>
    </xf>
    <xf numFmtId="0" fontId="28" fillId="0" borderId="90" xfId="7" applyFont="1" applyBorder="1" applyAlignment="1" applyProtection="1">
      <alignment horizontal="left" vertical="center" shrinkToFit="1"/>
      <protection locked="0"/>
    </xf>
    <xf numFmtId="183" fontId="3" fillId="0" borderId="214" xfId="4" applyNumberFormat="1" applyFont="1" applyFill="1" applyBorder="1" applyAlignment="1" applyProtection="1">
      <alignment vertical="center"/>
      <protection locked="0"/>
    </xf>
    <xf numFmtId="0" fontId="3" fillId="0" borderId="65" xfId="7" applyBorder="1" applyProtection="1">
      <alignment vertical="center"/>
      <protection locked="0"/>
    </xf>
    <xf numFmtId="0" fontId="3" fillId="0" borderId="229" xfId="7" applyBorder="1" applyProtection="1">
      <alignment vertical="center"/>
      <protection locked="0"/>
    </xf>
    <xf numFmtId="183" fontId="3" fillId="7" borderId="317" xfId="4" applyNumberFormat="1" applyFont="1" applyFill="1" applyBorder="1" applyAlignment="1">
      <alignment vertical="center"/>
    </xf>
    <xf numFmtId="183" fontId="3" fillId="7" borderId="318" xfId="4" applyNumberFormat="1" applyFont="1" applyFill="1" applyBorder="1" applyAlignment="1">
      <alignment vertical="center"/>
    </xf>
    <xf numFmtId="183" fontId="3" fillId="7" borderId="319" xfId="4" applyNumberFormat="1" applyFont="1" applyFill="1" applyBorder="1" applyAlignment="1">
      <alignment vertical="center"/>
    </xf>
    <xf numFmtId="0" fontId="28" fillId="0" borderId="119" xfId="7" applyFont="1" applyBorder="1" applyAlignment="1">
      <alignment horizontal="center" vertical="center" wrapText="1"/>
    </xf>
    <xf numFmtId="0" fontId="28" fillId="0" borderId="83" xfId="7" applyFont="1" applyBorder="1" applyAlignment="1">
      <alignment horizontal="center" vertical="center" wrapText="1"/>
    </xf>
    <xf numFmtId="0" fontId="28" fillId="0" borderId="71" xfId="7" applyFont="1" applyBorder="1" applyAlignment="1">
      <alignment horizontal="center" vertical="center" wrapText="1"/>
    </xf>
    <xf numFmtId="0" fontId="28" fillId="0" borderId="140" xfId="7" applyFont="1" applyBorder="1" applyAlignment="1">
      <alignment horizontal="center" vertical="center"/>
    </xf>
    <xf numFmtId="0" fontId="29" fillId="0" borderId="119" xfId="7" applyFont="1" applyBorder="1" applyAlignment="1">
      <alignment horizontal="center" vertical="center" wrapText="1"/>
    </xf>
    <xf numFmtId="0" fontId="29" fillId="0" borderId="83" xfId="7" applyFont="1" applyBorder="1" applyAlignment="1">
      <alignment horizontal="center" vertical="center" wrapText="1"/>
    </xf>
    <xf numFmtId="0" fontId="29" fillId="0" borderId="71" xfId="7" applyFont="1" applyBorder="1" applyAlignment="1">
      <alignment horizontal="center" vertical="center" wrapText="1"/>
    </xf>
    <xf numFmtId="0" fontId="28" fillId="0" borderId="271" xfId="7" applyFont="1" applyBorder="1" applyAlignment="1" applyProtection="1">
      <alignment horizontal="left" vertical="center"/>
      <protection locked="0"/>
    </xf>
    <xf numFmtId="0" fontId="28" fillId="0" borderId="86" xfId="7" applyFont="1" applyBorder="1" applyAlignment="1" applyProtection="1">
      <alignment horizontal="left" vertical="center"/>
      <protection locked="0"/>
    </xf>
    <xf numFmtId="0" fontId="28" fillId="0" borderId="148" xfId="7" applyFont="1" applyBorder="1" applyAlignment="1" applyProtection="1">
      <alignment horizontal="left" vertical="center"/>
      <protection locked="0"/>
    </xf>
    <xf numFmtId="183" fontId="3" fillId="0" borderId="96" xfId="4" applyNumberFormat="1" applyFont="1" applyFill="1" applyBorder="1" applyAlignment="1" applyProtection="1">
      <alignment vertical="center"/>
      <protection locked="0"/>
    </xf>
    <xf numFmtId="183" fontId="3" fillId="0" borderId="86" xfId="4" applyNumberFormat="1" applyFont="1" applyFill="1" applyBorder="1" applyAlignment="1" applyProtection="1">
      <alignment vertical="center"/>
      <protection locked="0"/>
    </xf>
    <xf numFmtId="183" fontId="3" fillId="0" borderId="148" xfId="7" applyNumberFormat="1" applyBorder="1" applyProtection="1">
      <alignment vertical="center"/>
      <protection locked="0"/>
    </xf>
    <xf numFmtId="183" fontId="3" fillId="7" borderId="96" xfId="4" applyNumberFormat="1" applyFont="1" applyFill="1" applyBorder="1" applyAlignment="1">
      <alignment vertical="center"/>
    </xf>
    <xf numFmtId="183" fontId="3" fillId="7" borderId="86" xfId="4" applyNumberFormat="1" applyFont="1" applyFill="1" applyBorder="1" applyAlignment="1">
      <alignment vertical="center"/>
    </xf>
    <xf numFmtId="183" fontId="3" fillId="7" borderId="148" xfId="7" applyNumberFormat="1" applyFill="1" applyBorder="1">
      <alignment vertical="center"/>
    </xf>
    <xf numFmtId="0" fontId="28" fillId="0" borderId="28" xfId="7" applyFont="1" applyBorder="1" applyAlignment="1" applyProtection="1">
      <alignment horizontal="center" vertical="center" textRotation="255"/>
      <protection locked="0"/>
    </xf>
    <xf numFmtId="0" fontId="28" fillId="0" borderId="40" xfId="7" applyFont="1" applyBorder="1" applyAlignment="1" applyProtection="1">
      <alignment horizontal="center" vertical="center" textRotation="255"/>
      <protection locked="0"/>
    </xf>
    <xf numFmtId="0" fontId="3" fillId="0" borderId="0" xfId="7" applyAlignment="1">
      <alignment vertical="top" wrapText="1"/>
    </xf>
    <xf numFmtId="0" fontId="28" fillId="0" borderId="0" xfId="7" applyFont="1" applyAlignment="1">
      <alignment horizontal="left" vertical="center" wrapText="1"/>
    </xf>
    <xf numFmtId="0" fontId="3" fillId="0" borderId="0" xfId="7" applyAlignment="1">
      <alignment vertical="center" wrapText="1"/>
    </xf>
    <xf numFmtId="0" fontId="28" fillId="0" borderId="0" xfId="7" applyFont="1" applyAlignment="1">
      <alignment horizontal="left" vertical="top" wrapText="1"/>
    </xf>
    <xf numFmtId="0" fontId="28" fillId="0" borderId="59" xfId="7" applyFont="1" applyBorder="1" applyAlignment="1">
      <alignment horizontal="center" vertical="center" wrapText="1"/>
    </xf>
    <xf numFmtId="0" fontId="28" fillId="0" borderId="270" xfId="7" applyFont="1" applyBorder="1" applyAlignment="1">
      <alignment horizontal="center" vertical="center" wrapText="1"/>
    </xf>
    <xf numFmtId="0" fontId="28" fillId="0" borderId="120" xfId="7" applyFont="1" applyBorder="1" applyAlignment="1">
      <alignment horizontal="center" vertical="center"/>
    </xf>
    <xf numFmtId="0" fontId="28" fillId="0" borderId="84" xfId="7" applyFont="1" applyBorder="1" applyAlignment="1">
      <alignment horizontal="center" vertical="center"/>
    </xf>
    <xf numFmtId="0" fontId="28" fillId="0" borderId="272" xfId="7" applyFont="1" applyBorder="1" applyAlignment="1">
      <alignment horizontal="center" vertical="center" wrapText="1"/>
    </xf>
    <xf numFmtId="0" fontId="28" fillId="0" borderId="272" xfId="7" applyFont="1" applyBorder="1" applyAlignment="1">
      <alignment horizontal="center" vertical="center"/>
    </xf>
    <xf numFmtId="0" fontId="3" fillId="0" borderId="272" xfId="7" applyBorder="1">
      <alignment vertical="center"/>
    </xf>
    <xf numFmtId="0" fontId="28" fillId="0" borderId="18" xfId="7" applyFont="1" applyBorder="1" applyAlignment="1" applyProtection="1">
      <alignment horizontal="left" vertical="center"/>
      <protection locked="0"/>
    </xf>
    <xf numFmtId="0" fontId="28" fillId="0" borderId="62" xfId="7" applyFont="1" applyBorder="1" applyAlignment="1" applyProtection="1">
      <alignment horizontal="left" vertical="center"/>
      <protection locked="0"/>
    </xf>
    <xf numFmtId="183" fontId="3" fillId="0" borderId="104" xfId="4" applyNumberFormat="1" applyFont="1" applyFill="1" applyBorder="1" applyAlignment="1" applyProtection="1">
      <alignment vertical="center"/>
      <protection locked="0"/>
    </xf>
    <xf numFmtId="183" fontId="3" fillId="0" borderId="18" xfId="4" applyNumberFormat="1" applyFont="1" applyFill="1" applyBorder="1" applyAlignment="1" applyProtection="1">
      <alignment vertical="center"/>
      <protection locked="0"/>
    </xf>
    <xf numFmtId="183" fontId="3" fillId="0" borderId="62" xfId="7" applyNumberFormat="1" applyBorder="1" applyProtection="1">
      <alignment vertical="center"/>
      <protection locked="0"/>
    </xf>
    <xf numFmtId="38" fontId="3" fillId="7" borderId="314" xfId="4" applyFont="1" applyFill="1" applyBorder="1" applyAlignment="1">
      <alignment vertical="center"/>
    </xf>
    <xf numFmtId="38" fontId="3" fillId="7" borderId="315" xfId="4" applyFont="1" applyFill="1" applyBorder="1" applyAlignment="1">
      <alignment vertical="center"/>
    </xf>
    <xf numFmtId="38" fontId="3" fillId="7" borderId="316" xfId="4" applyFont="1" applyFill="1" applyBorder="1" applyAlignment="1">
      <alignment vertical="center"/>
    </xf>
    <xf numFmtId="0" fontId="27" fillId="0" borderId="0" xfId="7" applyFont="1" applyBorder="1" applyAlignment="1">
      <alignment horizontal="center" vertical="center"/>
    </xf>
    <xf numFmtId="0" fontId="28" fillId="0" borderId="119" xfId="7" applyFont="1" applyBorder="1" applyAlignment="1">
      <alignment horizontal="center" vertical="center"/>
    </xf>
    <xf numFmtId="0" fontId="28" fillId="0" borderId="83" xfId="7" applyFont="1" applyBorder="1" applyAlignment="1">
      <alignment horizontal="center" vertical="center"/>
    </xf>
    <xf numFmtId="0" fontId="28" fillId="0" borderId="71" xfId="7" applyFont="1" applyBorder="1" applyAlignment="1">
      <alignment horizontal="center" vertical="center"/>
    </xf>
    <xf numFmtId="0" fontId="28" fillId="0" borderId="119" xfId="7" applyFont="1" applyBorder="1" applyAlignment="1" applyProtection="1">
      <alignment vertical="center" wrapText="1"/>
      <protection locked="0"/>
    </xf>
    <xf numFmtId="0" fontId="28" fillId="0" borderId="83" xfId="7" applyFont="1" applyBorder="1" applyAlignment="1" applyProtection="1">
      <alignment vertical="center" wrapText="1"/>
      <protection locked="0"/>
    </xf>
    <xf numFmtId="0" fontId="3" fillId="0" borderId="313" xfId="7" applyBorder="1" applyAlignment="1" applyProtection="1">
      <alignment horizontal="center" vertical="center"/>
      <protection locked="0"/>
    </xf>
    <xf numFmtId="0" fontId="3" fillId="0" borderId="83" xfId="7" applyBorder="1" applyProtection="1">
      <alignment vertical="center"/>
      <protection locked="0"/>
    </xf>
    <xf numFmtId="0" fontId="3" fillId="0" borderId="83" xfId="7" applyBorder="1" applyAlignment="1" applyProtection="1">
      <alignment horizontal="center" vertical="center"/>
      <protection locked="0"/>
    </xf>
    <xf numFmtId="0" fontId="3" fillId="0" borderId="71" xfId="7" applyBorder="1" applyAlignment="1" applyProtection="1">
      <alignment horizontal="center" vertical="center"/>
      <protection locked="0"/>
    </xf>
    <xf numFmtId="183" fontId="32" fillId="7" borderId="107" xfId="7" applyNumberFormat="1" applyFont="1" applyFill="1" applyBorder="1" applyAlignment="1">
      <alignment horizontal="center" vertical="center" wrapText="1"/>
    </xf>
    <xf numFmtId="183" fontId="32" fillId="7" borderId="51" xfId="7" applyNumberFormat="1" applyFont="1" applyFill="1" applyBorder="1" applyAlignment="1">
      <alignment horizontal="center" vertical="center" wrapText="1"/>
    </xf>
    <xf numFmtId="183" fontId="32" fillId="0" borderId="140" xfId="4" applyNumberFormat="1" applyFont="1" applyFill="1" applyBorder="1" applyAlignment="1" applyProtection="1">
      <alignment horizontal="center" vertical="center"/>
      <protection locked="0"/>
    </xf>
    <xf numFmtId="0" fontId="3" fillId="0" borderId="140" xfId="7" applyBorder="1" applyProtection="1">
      <alignment vertical="center"/>
      <protection locked="0"/>
    </xf>
    <xf numFmtId="183" fontId="32" fillId="7" borderId="140" xfId="7" applyNumberFormat="1" applyFont="1" applyFill="1" applyBorder="1" applyAlignment="1">
      <alignment horizontal="center" vertical="center" wrapText="1"/>
    </xf>
    <xf numFmtId="0" fontId="3" fillId="7" borderId="140" xfId="7" applyFill="1" applyBorder="1">
      <alignment vertical="center"/>
    </xf>
    <xf numFmtId="0" fontId="28" fillId="0" borderId="89" xfId="7" applyFont="1" applyBorder="1" applyAlignment="1" applyProtection="1">
      <alignment vertical="center" shrinkToFit="1"/>
      <protection locked="0"/>
    </xf>
    <xf numFmtId="0" fontId="28" fillId="0" borderId="38" xfId="7" applyFont="1" applyBorder="1" applyAlignment="1" applyProtection="1">
      <alignment vertical="center" shrinkToFit="1"/>
      <protection locked="0"/>
    </xf>
    <xf numFmtId="0" fontId="28" fillId="0" borderId="90" xfId="7" applyFont="1" applyBorder="1" applyAlignment="1" applyProtection="1">
      <alignment vertical="center" shrinkToFit="1"/>
      <protection locked="0"/>
    </xf>
    <xf numFmtId="0" fontId="29" fillId="0" borderId="29" xfId="7" applyFont="1" applyBorder="1" applyAlignment="1" applyProtection="1">
      <alignment horizontal="center" vertical="center" shrinkToFit="1"/>
      <protection locked="0"/>
    </xf>
    <xf numFmtId="0" fontId="29" fillId="0" borderId="90" xfId="7" applyFont="1" applyBorder="1" applyAlignment="1" applyProtection="1">
      <alignment horizontal="center" vertical="center" shrinkToFit="1"/>
      <protection locked="0"/>
    </xf>
    <xf numFmtId="0" fontId="28" fillId="0" borderId="121" xfId="7" applyFont="1" applyBorder="1" applyAlignment="1" applyProtection="1">
      <alignment horizontal="center" vertical="center" wrapText="1"/>
      <protection locked="0"/>
    </xf>
    <xf numFmtId="0" fontId="28" fillId="0" borderId="103" xfId="7" applyFont="1" applyBorder="1" applyAlignment="1" applyProtection="1">
      <alignment horizontal="center" vertical="center" wrapText="1"/>
      <protection locked="0"/>
    </xf>
    <xf numFmtId="0" fontId="28" fillId="0" borderId="17" xfId="7" applyFont="1" applyBorder="1" applyAlignment="1" applyProtection="1">
      <alignment horizontal="center" vertical="center" wrapText="1"/>
      <protection locked="0"/>
    </xf>
    <xf numFmtId="0" fontId="28" fillId="0" borderId="18" xfId="7" applyFont="1" applyBorder="1" applyAlignment="1" applyProtection="1">
      <alignment horizontal="center" vertical="center" wrapText="1"/>
      <protection locked="0"/>
    </xf>
    <xf numFmtId="0" fontId="28" fillId="0" borderId="62" xfId="7" applyFont="1" applyBorder="1" applyAlignment="1" applyProtection="1">
      <alignment horizontal="center" vertical="center"/>
      <protection locked="0"/>
    </xf>
    <xf numFmtId="0" fontId="28" fillId="0" borderId="6"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28" fillId="0" borderId="88" xfId="7" applyFont="1" applyBorder="1" applyAlignment="1" applyProtection="1">
      <alignment horizontal="center" vertical="center"/>
      <protection locked="0"/>
    </xf>
    <xf numFmtId="0" fontId="28" fillId="0" borderId="50" xfId="7" applyFont="1" applyBorder="1" applyAlignment="1" applyProtection="1">
      <alignment horizontal="center" vertical="center"/>
      <protection locked="0"/>
    </xf>
    <xf numFmtId="0" fontId="28" fillId="0" borderId="51" xfId="7" applyFont="1" applyBorder="1" applyAlignment="1" applyProtection="1">
      <alignment horizontal="center" vertical="center"/>
      <protection locked="0"/>
    </xf>
    <xf numFmtId="0" fontId="28" fillId="0" borderId="53" xfId="7" applyFont="1" applyBorder="1" applyAlignment="1" applyProtection="1">
      <alignment horizontal="center" vertical="center"/>
      <protection locked="0"/>
    </xf>
    <xf numFmtId="0" fontId="28" fillId="0" borderId="215" xfId="7" applyFont="1" applyBorder="1" applyAlignment="1" applyProtection="1">
      <alignment vertical="center" shrinkToFit="1"/>
      <protection locked="0"/>
    </xf>
    <xf numFmtId="0" fontId="28" fillId="0" borderId="224" xfId="7" applyFont="1" applyBorder="1" applyAlignment="1" applyProtection="1">
      <alignment vertical="center" shrinkToFit="1"/>
      <protection locked="0"/>
    </xf>
    <xf numFmtId="0" fontId="28" fillId="0" borderId="105" xfId="7" applyFont="1" applyBorder="1" applyAlignment="1" applyProtection="1">
      <alignment vertical="center" shrinkToFit="1"/>
      <protection locked="0"/>
    </xf>
    <xf numFmtId="0" fontId="28" fillId="0" borderId="210" xfId="7" applyFont="1" applyBorder="1" applyAlignment="1" applyProtection="1">
      <alignment vertical="center" shrinkToFit="1"/>
      <protection locked="0"/>
    </xf>
    <xf numFmtId="0" fontId="28" fillId="0" borderId="111" xfId="7" applyFont="1" applyBorder="1" applyAlignment="1" applyProtection="1">
      <alignment vertical="center" shrinkToFit="1"/>
      <protection locked="0"/>
    </xf>
    <xf numFmtId="0" fontId="28" fillId="0" borderId="112" xfId="7" applyFont="1" applyBorder="1" applyAlignment="1" applyProtection="1">
      <alignment vertical="center" shrinkToFit="1"/>
      <protection locked="0"/>
    </xf>
    <xf numFmtId="0" fontId="28" fillId="0" borderId="320" xfId="7" applyFont="1" applyBorder="1" applyAlignment="1" applyProtection="1">
      <alignment vertical="center" shrinkToFit="1"/>
      <protection locked="0"/>
    </xf>
    <xf numFmtId="0" fontId="28" fillId="0" borderId="117" xfId="7" applyFont="1" applyBorder="1" applyAlignment="1" applyProtection="1">
      <alignment vertical="center" shrinkToFit="1"/>
      <protection locked="0"/>
    </xf>
    <xf numFmtId="0" fontId="28" fillId="0" borderId="118" xfId="7" applyFont="1" applyBorder="1" applyAlignment="1" applyProtection="1">
      <alignment vertical="center" shrinkToFit="1"/>
      <protection locked="0"/>
    </xf>
    <xf numFmtId="0" fontId="28" fillId="0" borderId="19" xfId="7" applyFont="1" applyBorder="1" applyAlignment="1" applyProtection="1">
      <alignment horizontal="center" vertical="center" wrapText="1"/>
      <protection locked="0"/>
    </xf>
    <xf numFmtId="0" fontId="28" fillId="0" borderId="15" xfId="7" applyFont="1" applyBorder="1" applyAlignment="1" applyProtection="1">
      <alignment horizontal="center" vertical="center" wrapText="1"/>
      <protection locked="0"/>
    </xf>
    <xf numFmtId="0" fontId="28" fillId="0" borderId="16" xfId="7" applyFont="1" applyBorder="1" applyAlignment="1" applyProtection="1">
      <alignment horizontal="center" vertical="center" wrapText="1"/>
      <protection locked="0"/>
    </xf>
    <xf numFmtId="0" fontId="28" fillId="0" borderId="214" xfId="7" applyFont="1" applyBorder="1" applyAlignment="1" applyProtection="1">
      <alignment vertical="center" shrinkToFit="1"/>
      <protection locked="0"/>
    </xf>
    <xf numFmtId="0" fontId="28" fillId="0" borderId="65" xfId="7" applyFont="1" applyBorder="1" applyAlignment="1" applyProtection="1">
      <alignment vertical="center" shrinkToFit="1"/>
      <protection locked="0"/>
    </xf>
    <xf numFmtId="0" fontId="28" fillId="0" borderId="229" xfId="7" applyFont="1" applyBorder="1" applyAlignment="1" applyProtection="1">
      <alignment vertical="center" shrinkToFit="1"/>
      <protection locked="0"/>
    </xf>
    <xf numFmtId="0" fontId="28" fillId="7" borderId="119" xfId="7" applyFont="1" applyFill="1" applyBorder="1" applyAlignment="1" applyProtection="1">
      <alignment horizontal="center" vertical="center"/>
      <protection locked="0"/>
    </xf>
    <xf numFmtId="0" fontId="28" fillId="7" borderId="83" xfId="7" applyFont="1" applyFill="1" applyBorder="1" applyAlignment="1" applyProtection="1">
      <alignment horizontal="center" vertical="center"/>
      <protection locked="0"/>
    </xf>
    <xf numFmtId="0" fontId="28" fillId="7" borderId="71" xfId="7" applyFont="1" applyFill="1" applyBorder="1" applyAlignment="1" applyProtection="1">
      <alignment horizontal="center" vertical="center"/>
      <protection locked="0"/>
    </xf>
    <xf numFmtId="0" fontId="28" fillId="0" borderId="6"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91" xfId="7" applyFont="1" applyBorder="1" applyAlignment="1" applyProtection="1">
      <alignment vertical="center" shrinkToFit="1"/>
      <protection locked="0"/>
    </xf>
    <xf numFmtId="0" fontId="28" fillId="0" borderId="92" xfId="7" applyFont="1" applyBorder="1" applyAlignment="1" applyProtection="1">
      <alignment vertical="center" shrinkToFit="1"/>
      <protection locked="0"/>
    </xf>
    <xf numFmtId="0" fontId="28" fillId="0" borderId="95" xfId="7" applyFont="1" applyBorder="1" applyAlignment="1" applyProtection="1">
      <alignment vertical="center" shrinkToFit="1"/>
      <protection locked="0"/>
    </xf>
    <xf numFmtId="0" fontId="28" fillId="0" borderId="271" xfId="7" applyFont="1" applyBorder="1" applyAlignment="1" applyProtection="1">
      <alignment horizontal="center" vertical="center" wrapText="1"/>
      <protection locked="0"/>
    </xf>
    <xf numFmtId="0" fontId="28" fillId="0" borderId="122" xfId="7" applyFont="1" applyBorder="1" applyAlignment="1" applyProtection="1">
      <alignment horizontal="center" vertical="center" wrapText="1"/>
      <protection locked="0"/>
    </xf>
    <xf numFmtId="0" fontId="28" fillId="0" borderId="205" xfId="7" applyFont="1" applyBorder="1" applyAlignment="1" applyProtection="1">
      <alignment vertical="center" shrinkToFit="1"/>
      <protection locked="0"/>
    </xf>
    <xf numFmtId="0" fontId="28" fillId="0" borderId="227" xfId="7" applyFont="1" applyBorder="1" applyAlignment="1" applyProtection="1">
      <alignment vertical="center" shrinkToFit="1"/>
      <protection locked="0"/>
    </xf>
    <xf numFmtId="0" fontId="28" fillId="0" borderId="228" xfId="7" applyFont="1" applyBorder="1" applyAlignment="1" applyProtection="1">
      <alignment vertical="center" shrinkToFit="1"/>
      <protection locked="0"/>
    </xf>
    <xf numFmtId="0" fontId="28" fillId="0" borderId="45" xfId="7" applyFont="1" applyBorder="1" applyAlignment="1" applyProtection="1">
      <alignment horizontal="center" vertical="center" wrapText="1"/>
      <protection locked="0"/>
    </xf>
    <xf numFmtId="0" fontId="28" fillId="0" borderId="119" xfId="7" applyFont="1" applyBorder="1" applyAlignment="1" applyProtection="1">
      <alignment horizontal="center" vertical="center" wrapText="1"/>
      <protection locked="0"/>
    </xf>
    <xf numFmtId="0" fontId="28" fillId="0" borderId="71" xfId="7" applyFont="1" applyBorder="1" applyAlignment="1" applyProtection="1">
      <alignment horizontal="center" vertical="center" wrapText="1"/>
      <protection locked="0"/>
    </xf>
    <xf numFmtId="0" fontId="28" fillId="0" borderId="96" xfId="7" applyFont="1" applyBorder="1" applyAlignment="1" applyProtection="1">
      <alignment vertical="center" shrinkToFit="1"/>
      <protection locked="0"/>
    </xf>
    <xf numFmtId="0" fontId="28" fillId="0" borderId="86" xfId="7" applyFont="1" applyBorder="1" applyAlignment="1" applyProtection="1">
      <alignment vertical="center" shrinkToFit="1"/>
      <protection locked="0"/>
    </xf>
    <xf numFmtId="0" fontId="28" fillId="0" borderId="148" xfId="7" applyFont="1" applyBorder="1" applyAlignment="1" applyProtection="1">
      <alignment vertical="center" shrinkToFit="1"/>
      <protection locked="0"/>
    </xf>
    <xf numFmtId="0" fontId="28" fillId="0" borderId="15" xfId="7" applyFont="1" applyBorder="1" applyAlignment="1" applyProtection="1">
      <alignment horizontal="left" vertical="center"/>
      <protection locked="0"/>
    </xf>
    <xf numFmtId="0" fontId="28" fillId="0" borderId="34" xfId="7" applyFont="1" applyBorder="1" applyAlignment="1" applyProtection="1">
      <alignment horizontal="left" vertical="center"/>
      <protection locked="0"/>
    </xf>
    <xf numFmtId="0" fontId="28" fillId="0" borderId="16" xfId="7" applyFont="1" applyBorder="1" applyAlignment="1" applyProtection="1">
      <alignment horizontal="left" vertical="center"/>
      <protection locked="0"/>
    </xf>
    <xf numFmtId="0" fontId="28" fillId="0" borderId="30" xfId="7" applyFont="1" applyBorder="1" applyAlignment="1" applyProtection="1">
      <alignment horizontal="left" vertical="center"/>
      <protection locked="0"/>
    </xf>
    <xf numFmtId="0" fontId="28" fillId="0" borderId="93" xfId="7" applyFont="1" applyBorder="1" applyAlignment="1" applyProtection="1">
      <alignment horizontal="left" vertical="center"/>
      <protection locked="0"/>
    </xf>
    <xf numFmtId="0" fontId="28" fillId="0" borderId="83" xfId="7" applyFont="1" applyBorder="1" applyAlignment="1" applyProtection="1">
      <alignment horizontal="center" vertical="center" wrapText="1"/>
      <protection locked="0"/>
    </xf>
    <xf numFmtId="0" fontId="28" fillId="0" borderId="104" xfId="7" applyFont="1" applyBorder="1" applyAlignment="1" applyProtection="1">
      <alignment vertical="center" wrapText="1"/>
      <protection locked="0"/>
    </xf>
    <xf numFmtId="0" fontId="28" fillId="0" borderId="19" xfId="7" applyFont="1" applyBorder="1" applyAlignment="1" applyProtection="1">
      <alignment vertical="center" wrapText="1"/>
      <protection locked="0"/>
    </xf>
    <xf numFmtId="0" fontId="28" fillId="0" borderId="87" xfId="7" applyFont="1" applyBorder="1" applyAlignment="1" applyProtection="1">
      <alignment vertical="center" wrapText="1"/>
      <protection locked="0"/>
    </xf>
    <xf numFmtId="0" fontId="28" fillId="0" borderId="7" xfId="7" applyFont="1" applyBorder="1" applyAlignment="1" applyProtection="1">
      <alignment vertical="center" wrapText="1"/>
      <protection locked="0"/>
    </xf>
    <xf numFmtId="0" fontId="28" fillId="0" borderId="107" xfId="7" applyFont="1" applyBorder="1" applyAlignment="1" applyProtection="1">
      <alignment vertical="center" wrapText="1"/>
      <protection locked="0"/>
    </xf>
    <xf numFmtId="0" fontId="28" fillId="0" borderId="52" xfId="7" applyFont="1" applyBorder="1" applyAlignment="1" applyProtection="1">
      <alignment vertical="center" wrapText="1"/>
      <protection locked="0"/>
    </xf>
    <xf numFmtId="0" fontId="28" fillId="15" borderId="119" xfId="7" applyFont="1" applyFill="1" applyBorder="1" applyAlignment="1" applyProtection="1">
      <alignment horizontal="center" vertical="center"/>
      <protection locked="0"/>
    </xf>
    <xf numFmtId="0" fontId="28" fillId="15" borderId="83" xfId="7" applyFont="1" applyFill="1" applyBorder="1" applyAlignment="1" applyProtection="1">
      <alignment horizontal="center" vertical="center"/>
      <protection locked="0"/>
    </xf>
    <xf numFmtId="178" fontId="28" fillId="7" borderId="119" xfId="7" applyNumberFormat="1" applyFont="1" applyFill="1" applyBorder="1" applyProtection="1">
      <alignment vertical="center"/>
      <protection hidden="1"/>
    </xf>
    <xf numFmtId="178" fontId="28" fillId="7" borderId="83" xfId="7" applyNumberFormat="1" applyFont="1" applyFill="1" applyBorder="1" applyProtection="1">
      <alignment vertical="center"/>
      <protection hidden="1"/>
    </xf>
    <xf numFmtId="0" fontId="29" fillId="0" borderId="45" xfId="7" applyFont="1" applyBorder="1" applyProtection="1">
      <alignment vertical="center"/>
      <protection locked="0"/>
    </xf>
    <xf numFmtId="0" fontId="29" fillId="0" borderId="0" xfId="7" applyFont="1" applyBorder="1" applyAlignment="1" applyProtection="1">
      <alignment vertical="center" wrapText="1"/>
      <protection locked="0"/>
    </xf>
    <xf numFmtId="0" fontId="28" fillId="0" borderId="121" xfId="7" applyFont="1" applyBorder="1" applyAlignment="1" applyProtection="1">
      <alignment horizontal="center" vertical="center"/>
      <protection locked="0"/>
    </xf>
    <xf numFmtId="0" fontId="28" fillId="0" borderId="122" xfId="7" applyFont="1" applyBorder="1" applyAlignment="1" applyProtection="1">
      <alignment horizontal="center" vertical="center"/>
      <protection locked="0"/>
    </xf>
    <xf numFmtId="0" fontId="28" fillId="0" borderId="86"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8" fontId="28" fillId="7" borderId="89" xfId="4" applyNumberFormat="1" applyFont="1" applyFill="1" applyBorder="1" applyAlignment="1" applyProtection="1">
      <alignment vertical="center"/>
      <protection hidden="1"/>
    </xf>
    <xf numFmtId="178" fontId="28" fillId="7" borderId="38" xfId="4" applyNumberFormat="1" applyFont="1" applyFill="1" applyBorder="1" applyAlignment="1" applyProtection="1">
      <alignment vertical="center"/>
      <protection hidden="1"/>
    </xf>
    <xf numFmtId="178" fontId="28" fillId="7" borderId="91" xfId="4" applyNumberFormat="1" applyFont="1" applyFill="1" applyBorder="1" applyAlignment="1" applyProtection="1">
      <alignment vertical="center"/>
      <protection hidden="1"/>
    </xf>
    <xf numFmtId="178" fontId="28" fillId="7" borderId="92" xfId="4" applyNumberFormat="1" applyFont="1" applyFill="1" applyBorder="1" applyAlignment="1" applyProtection="1">
      <alignment vertical="center"/>
      <protection hidden="1"/>
    </xf>
    <xf numFmtId="0" fontId="28" fillId="0" borderId="119" xfId="7" applyFont="1" applyBorder="1" applyAlignment="1" applyProtection="1">
      <alignment horizontal="center" vertical="center"/>
      <protection locked="0"/>
    </xf>
    <xf numFmtId="0" fontId="28" fillId="0" borderId="83" xfId="7" applyFont="1" applyBorder="1" applyAlignment="1" applyProtection="1">
      <alignment horizontal="center" vertical="center"/>
      <protection locked="0"/>
    </xf>
    <xf numFmtId="0" fontId="28" fillId="0" borderId="270" xfId="7" applyFont="1" applyBorder="1" applyAlignment="1" applyProtection="1">
      <alignment horizontal="center" vertical="center" wrapText="1"/>
      <protection locked="0"/>
    </xf>
    <xf numFmtId="0" fontId="28" fillId="0" borderId="84" xfId="7" applyFont="1" applyBorder="1" applyAlignment="1" applyProtection="1">
      <alignment horizontal="center" vertical="center" wrapText="1"/>
      <protection locked="0"/>
    </xf>
    <xf numFmtId="178" fontId="28" fillId="7" borderId="96" xfId="4" applyNumberFormat="1" applyFont="1" applyFill="1" applyBorder="1" applyAlignment="1" applyProtection="1">
      <alignment vertical="center"/>
      <protection hidden="1"/>
    </xf>
    <xf numFmtId="178" fontId="28" fillId="7" borderId="86" xfId="4" applyNumberFormat="1" applyFont="1" applyFill="1" applyBorder="1" applyAlignment="1" applyProtection="1">
      <alignment vertical="center"/>
      <protection hidden="1"/>
    </xf>
    <xf numFmtId="0" fontId="27" fillId="0" borderId="51" xfId="7" applyFont="1" applyBorder="1" applyAlignment="1" applyProtection="1">
      <alignment horizontal="center" vertical="center"/>
      <protection locked="0"/>
    </xf>
    <xf numFmtId="0" fontId="28" fillId="0" borderId="71" xfId="7" applyFont="1" applyBorder="1" applyAlignment="1" applyProtection="1">
      <alignment horizontal="center" vertical="center"/>
      <protection locked="0"/>
    </xf>
    <xf numFmtId="0" fontId="28" fillId="0" borderId="119" xfId="7" applyFont="1" applyBorder="1" applyAlignment="1" applyProtection="1">
      <alignment horizontal="left" vertical="center" wrapText="1"/>
      <protection locked="0"/>
    </xf>
    <xf numFmtId="0" fontId="28" fillId="0" borderId="83" xfId="7" applyFont="1" applyBorder="1" applyAlignment="1" applyProtection="1">
      <alignment horizontal="left" vertical="center" wrapText="1"/>
      <protection locked="0"/>
    </xf>
    <xf numFmtId="0" fontId="28" fillId="0" borderId="71" xfId="7" applyFont="1" applyBorder="1" applyAlignment="1" applyProtection="1">
      <alignment horizontal="left" vertical="center" wrapText="1"/>
      <protection locked="0"/>
    </xf>
    <xf numFmtId="0" fontId="3" fillId="0" borderId="119" xfId="7" applyBorder="1" applyAlignment="1" applyProtection="1">
      <alignment horizontal="center" vertical="center" shrinkToFit="1"/>
      <protection locked="0"/>
    </xf>
    <xf numFmtId="0" fontId="3" fillId="0" borderId="83" xfId="7" applyBorder="1" applyAlignment="1" applyProtection="1">
      <alignment horizontal="center" vertical="center" shrinkToFit="1"/>
      <protection locked="0"/>
    </xf>
    <xf numFmtId="0" fontId="3" fillId="0" borderId="71" xfId="7" applyBorder="1" applyAlignment="1" applyProtection="1">
      <alignment horizontal="center" vertical="center" shrinkToFit="1"/>
      <protection locked="0"/>
    </xf>
    <xf numFmtId="0" fontId="3" fillId="11" borderId="51" xfId="7" applyFill="1" applyBorder="1" applyAlignment="1" applyProtection="1">
      <alignment vertical="center" shrinkToFit="1"/>
      <protection locked="0"/>
    </xf>
    <xf numFmtId="0" fontId="3" fillId="0" borderId="104"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3" fillId="0" borderId="62" xfId="7" applyBorder="1" applyAlignment="1" applyProtection="1">
      <alignment horizontal="center" vertical="center"/>
      <protection locked="0"/>
    </xf>
    <xf numFmtId="0" fontId="3" fillId="0" borderId="94" xfId="7" applyBorder="1" applyAlignment="1" applyProtection="1">
      <alignment horizontal="center" vertical="center"/>
      <protection locked="0"/>
    </xf>
    <xf numFmtId="0" fontId="3" fillId="0" borderId="93" xfId="7" applyBorder="1" applyAlignment="1" applyProtection="1">
      <alignment horizontal="center" vertical="center"/>
      <protection locked="0"/>
    </xf>
    <xf numFmtId="0" fontId="3" fillId="0" borderId="119" xfId="7" applyBorder="1" applyAlignment="1" applyProtection="1">
      <alignment horizontal="center" vertical="center"/>
      <protection locked="0"/>
    </xf>
    <xf numFmtId="0" fontId="3" fillId="0" borderId="84" xfId="7" applyBorder="1" applyAlignment="1" applyProtection="1">
      <alignment horizontal="center" vertical="center"/>
      <protection locked="0"/>
    </xf>
    <xf numFmtId="0" fontId="3" fillId="0" borderId="270" xfId="7" applyBorder="1" applyAlignment="1" applyProtection="1">
      <alignment horizontal="center" vertical="center"/>
      <protection locked="0"/>
    </xf>
    <xf numFmtId="0" fontId="3" fillId="0" borderId="89" xfId="7" applyBorder="1" applyAlignment="1" applyProtection="1">
      <alignment horizontal="center" vertical="center"/>
      <protection locked="0"/>
    </xf>
    <xf numFmtId="0" fontId="3" fillId="0" borderId="30" xfId="7"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3" fillId="0" borderId="135" xfId="7" applyBorder="1" applyAlignment="1" applyProtection="1">
      <alignment horizontal="center" vertical="center"/>
      <protection locked="0"/>
    </xf>
    <xf numFmtId="0" fontId="3" fillId="0" borderId="218" xfId="7" applyBorder="1" applyAlignment="1" applyProtection="1">
      <alignment horizontal="center" vertical="center"/>
      <protection locked="0"/>
    </xf>
    <xf numFmtId="0" fontId="3" fillId="0" borderId="75" xfId="7" applyBorder="1" applyAlignment="1" applyProtection="1">
      <alignment horizontal="center" vertical="center"/>
      <protection locked="0"/>
    </xf>
    <xf numFmtId="0" fontId="3" fillId="0" borderId="76" xfId="7" applyBorder="1" applyAlignment="1" applyProtection="1">
      <alignment horizontal="center" vertical="center"/>
      <protection locked="0"/>
    </xf>
    <xf numFmtId="0" fontId="3" fillId="0" borderId="234" xfId="7" applyBorder="1" applyAlignment="1" applyProtection="1">
      <alignment horizontal="center" vertical="center"/>
      <protection locked="0"/>
    </xf>
    <xf numFmtId="0" fontId="3" fillId="0" borderId="38" xfId="7" applyBorder="1" applyAlignment="1" applyProtection="1">
      <alignment horizontal="center" vertical="center"/>
      <protection locked="0"/>
    </xf>
    <xf numFmtId="0" fontId="3" fillId="0" borderId="90" xfId="7" applyBorder="1" applyAlignment="1" applyProtection="1">
      <alignment horizontal="center" vertical="center"/>
      <protection locked="0"/>
    </xf>
    <xf numFmtId="0" fontId="3" fillId="0" borderId="29" xfId="7" applyBorder="1" applyAlignment="1" applyProtection="1">
      <alignment horizontal="center" vertical="center"/>
      <protection locked="0"/>
    </xf>
    <xf numFmtId="0" fontId="3" fillId="0" borderId="91"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3" fillId="0" borderId="84" xfId="7" applyBorder="1" applyAlignment="1" applyProtection="1">
      <alignment horizontal="center" vertical="center" shrinkToFit="1"/>
      <protection locked="0"/>
    </xf>
    <xf numFmtId="0" fontId="3" fillId="0" borderId="270" xfId="7" applyBorder="1" applyAlignment="1" applyProtection="1">
      <alignment horizontal="center" vertical="center" shrinkToFit="1"/>
      <protection locked="0"/>
    </xf>
    <xf numFmtId="0" fontId="3" fillId="0" borderId="96" xfId="7" applyBorder="1" applyAlignment="1" applyProtection="1">
      <alignment horizontal="center" vertical="center"/>
      <protection locked="0"/>
    </xf>
    <xf numFmtId="0" fontId="3" fillId="0" borderId="42" xfId="7" applyBorder="1" applyAlignment="1" applyProtection="1">
      <alignment horizontal="center" vertical="center"/>
      <protection locked="0"/>
    </xf>
    <xf numFmtId="0" fontId="3" fillId="0" borderId="271" xfId="7" applyBorder="1" applyAlignment="1" applyProtection="1">
      <alignment horizontal="center" vertical="center"/>
      <protection locked="0"/>
    </xf>
    <xf numFmtId="0" fontId="3" fillId="0" borderId="103" xfId="7" applyBorder="1" applyAlignment="1" applyProtection="1">
      <alignment horizontal="center" vertical="center"/>
      <protection locked="0"/>
    </xf>
    <xf numFmtId="0" fontId="3" fillId="0" borderId="11" xfId="7" applyBorder="1" applyAlignment="1" applyProtection="1">
      <alignment horizontal="center" vertical="center"/>
      <protection locked="0"/>
    </xf>
    <xf numFmtId="0" fontId="3" fillId="0" borderId="13" xfId="7" applyBorder="1" applyAlignment="1" applyProtection="1">
      <alignment horizontal="center" vertical="center"/>
      <protection locked="0"/>
    </xf>
    <xf numFmtId="0" fontId="3" fillId="0" borderId="14" xfId="7" applyBorder="1" applyAlignment="1" applyProtection="1">
      <alignment horizontal="center" vertical="center"/>
      <protection locked="0"/>
    </xf>
    <xf numFmtId="0" fontId="3" fillId="0" borderId="229" xfId="7" applyBorder="1" applyAlignment="1" applyProtection="1">
      <alignment horizontal="center" vertical="center"/>
      <protection locked="0"/>
    </xf>
    <xf numFmtId="0" fontId="28" fillId="0" borderId="0" xfId="7" applyFont="1" applyBorder="1" applyAlignment="1" applyProtection="1">
      <alignment vertical="top" wrapText="1"/>
      <protection locked="0"/>
    </xf>
    <xf numFmtId="0" fontId="28" fillId="0" borderId="68" xfId="7" applyFont="1" applyBorder="1" applyAlignment="1" applyProtection="1">
      <alignment vertical="top" wrapText="1"/>
      <protection locked="0"/>
    </xf>
    <xf numFmtId="0" fontId="30" fillId="0" borderId="0" xfId="7" applyFont="1" applyBorder="1" applyAlignment="1" applyProtection="1">
      <alignment vertical="top" wrapText="1"/>
      <protection locked="0"/>
    </xf>
    <xf numFmtId="0" fontId="3" fillId="0" borderId="129" xfId="7" applyBorder="1" applyAlignment="1" applyProtection="1">
      <alignment horizontal="center" vertical="center"/>
      <protection locked="0"/>
    </xf>
    <xf numFmtId="0" fontId="3" fillId="0" borderId="213" xfId="7" applyBorder="1" applyAlignment="1" applyProtection="1">
      <alignment horizontal="center" vertical="center"/>
      <protection locked="0"/>
    </xf>
    <xf numFmtId="0" fontId="3" fillId="0" borderId="85" xfId="7" applyBorder="1" applyAlignment="1" applyProtection="1">
      <alignment horizontal="center" vertical="center"/>
      <protection locked="0"/>
    </xf>
    <xf numFmtId="0" fontId="3" fillId="0" borderId="49" xfId="7" applyBorder="1" applyAlignment="1" applyProtection="1">
      <alignment horizontal="center" vertical="center"/>
      <protection locked="0"/>
    </xf>
    <xf numFmtId="0" fontId="28" fillId="0" borderId="1" xfId="7" applyFont="1" applyBorder="1" applyAlignment="1" applyProtection="1">
      <alignment horizontal="center" vertical="center"/>
      <protection locked="0"/>
    </xf>
    <xf numFmtId="0" fontId="28" fillId="0" borderId="17" xfId="7" applyFont="1" applyBorder="1" applyAlignment="1" applyProtection="1">
      <alignment horizontal="left" vertical="center"/>
      <protection locked="0"/>
    </xf>
    <xf numFmtId="0" fontId="28" fillId="0" borderId="19" xfId="7" applyFont="1" applyBorder="1" applyAlignment="1" applyProtection="1">
      <alignment horizontal="left" vertical="center"/>
      <protection locked="0"/>
    </xf>
    <xf numFmtId="0" fontId="28" fillId="0" borderId="75" xfId="7" applyFont="1" applyBorder="1" applyAlignment="1" applyProtection="1">
      <alignment horizontal="left" vertical="center"/>
      <protection locked="0"/>
    </xf>
    <xf numFmtId="0" fontId="28" fillId="0" borderId="234" xfId="7" applyFont="1" applyBorder="1" applyAlignment="1" applyProtection="1">
      <alignment horizontal="left" vertical="center"/>
      <protection locked="0"/>
    </xf>
    <xf numFmtId="0" fontId="28" fillId="0" borderId="1" xfId="7" applyFont="1" applyBorder="1" applyAlignment="1" applyProtection="1">
      <alignment horizontal="center" vertical="center" wrapText="1"/>
      <protection locked="0"/>
    </xf>
    <xf numFmtId="0" fontId="28" fillId="0" borderId="101" xfId="7" applyFont="1" applyBorder="1" applyAlignment="1" applyProtection="1">
      <alignment horizontal="center" vertical="center"/>
      <protection locked="0"/>
    </xf>
    <xf numFmtId="0" fontId="28" fillId="0" borderId="135" xfId="7" applyFont="1" applyBorder="1" applyAlignment="1" applyProtection="1">
      <alignment vertical="center" shrinkToFit="1"/>
      <protection locked="0"/>
    </xf>
    <xf numFmtId="0" fontId="28" fillId="0" borderId="218" xfId="7" applyFont="1" applyBorder="1" applyAlignment="1" applyProtection="1">
      <alignment vertical="center" shrinkToFit="1"/>
      <protection locked="0"/>
    </xf>
    <xf numFmtId="0" fontId="28" fillId="0" borderId="129" xfId="7" applyFont="1" applyBorder="1" applyAlignment="1" applyProtection="1">
      <alignment vertical="center" shrinkToFit="1"/>
      <protection locked="0"/>
    </xf>
    <xf numFmtId="0" fontId="28" fillId="0" borderId="213" xfId="7" applyFont="1" applyBorder="1" applyAlignment="1" applyProtection="1">
      <alignment vertical="center" shrinkToFit="1"/>
      <protection locked="0"/>
    </xf>
    <xf numFmtId="0" fontId="28" fillId="0" borderId="138" xfId="7" applyFont="1" applyBorder="1" applyAlignment="1" applyProtection="1">
      <alignment vertical="center" shrinkToFit="1"/>
      <protection locked="0"/>
    </xf>
    <xf numFmtId="0" fontId="28" fillId="0" borderId="322" xfId="7" applyFont="1" applyBorder="1" applyAlignment="1" applyProtection="1">
      <alignment vertical="center" shrinkToFit="1"/>
      <protection locked="0"/>
    </xf>
    <xf numFmtId="0" fontId="28" fillId="0" borderId="129" xfId="7" applyFont="1" applyBorder="1" applyAlignment="1" applyProtection="1">
      <alignment horizontal="left" vertical="center"/>
      <protection locked="0"/>
    </xf>
    <xf numFmtId="0" fontId="28" fillId="0" borderId="213" xfId="7" applyFont="1" applyBorder="1" applyAlignment="1" applyProtection="1">
      <alignment horizontal="left" vertical="center"/>
      <protection locked="0"/>
    </xf>
    <xf numFmtId="0" fontId="28" fillId="0" borderId="87" xfId="7" applyFont="1" applyBorder="1" applyAlignment="1" applyProtection="1">
      <alignment horizontal="left" vertical="center" wrapText="1"/>
      <protection locked="0"/>
    </xf>
    <xf numFmtId="0" fontId="28" fillId="0" borderId="88" xfId="7" applyFont="1" applyBorder="1" applyAlignment="1" applyProtection="1">
      <alignment horizontal="left" vertical="center" wrapText="1"/>
      <protection locked="0"/>
    </xf>
    <xf numFmtId="0" fontId="28" fillId="0" borderId="107" xfId="7" applyFont="1" applyBorder="1" applyAlignment="1" applyProtection="1">
      <alignment horizontal="left" vertical="center" wrapText="1"/>
      <protection locked="0"/>
    </xf>
    <xf numFmtId="0" fontId="28" fillId="0" borderId="53" xfId="7" applyFont="1" applyBorder="1" applyAlignment="1" applyProtection="1">
      <alignment horizontal="left" vertical="center" wrapText="1"/>
      <protection locked="0"/>
    </xf>
    <xf numFmtId="0" fontId="29" fillId="0" borderId="0" xfId="7" applyFont="1" applyBorder="1" applyAlignment="1" applyProtection="1">
      <alignment vertical="center" shrinkToFit="1"/>
      <protection locked="0"/>
    </xf>
    <xf numFmtId="0" fontId="28" fillId="0" borderId="295" xfId="7" applyFont="1" applyBorder="1" applyAlignment="1" applyProtection="1">
      <alignment horizontal="center" vertical="center" wrapText="1"/>
      <protection locked="0"/>
    </xf>
    <xf numFmtId="0" fontId="28" fillId="0" borderId="40" xfId="7" applyFont="1" applyBorder="1" applyAlignment="1" applyProtection="1">
      <alignment horizontal="center" vertical="center" wrapText="1"/>
      <protection locked="0"/>
    </xf>
    <xf numFmtId="0" fontId="28" fillId="0" borderId="321" xfId="7" applyFont="1" applyBorder="1" applyAlignment="1" applyProtection="1">
      <alignment horizontal="left" vertical="center"/>
      <protection locked="0"/>
    </xf>
    <xf numFmtId="0" fontId="28" fillId="0" borderId="208" xfId="7" applyFont="1" applyBorder="1" applyAlignment="1" applyProtection="1">
      <alignment horizontal="left" vertical="center"/>
      <protection locked="0"/>
    </xf>
    <xf numFmtId="0" fontId="28" fillId="0" borderId="41" xfId="7" applyFont="1" applyBorder="1" applyAlignment="1" applyProtection="1">
      <alignment horizontal="left" vertical="center"/>
      <protection locked="0"/>
    </xf>
    <xf numFmtId="0" fontId="28" fillId="0" borderId="42" xfId="7" applyFont="1" applyBorder="1" applyAlignment="1" applyProtection="1">
      <alignment horizontal="left" vertical="center"/>
      <protection locked="0"/>
    </xf>
    <xf numFmtId="178" fontId="28" fillId="7" borderId="107" xfId="4" applyNumberFormat="1" applyFont="1" applyFill="1" applyBorder="1" applyAlignment="1" applyProtection="1">
      <alignment vertical="center"/>
      <protection hidden="1"/>
    </xf>
    <xf numFmtId="178" fontId="28" fillId="7" borderId="51" xfId="4" applyNumberFormat="1" applyFont="1" applyFill="1" applyBorder="1" applyAlignment="1" applyProtection="1">
      <alignment vertical="center"/>
      <protection hidden="1"/>
    </xf>
    <xf numFmtId="0" fontId="28" fillId="0" borderId="45" xfId="7" applyFont="1" applyBorder="1" applyAlignment="1" applyProtection="1">
      <alignment vertical="center" wrapText="1"/>
      <protection locked="0"/>
    </xf>
    <xf numFmtId="0" fontId="27" fillId="0" borderId="0" xfId="7" applyFont="1" applyBorder="1" applyAlignment="1" applyProtection="1">
      <alignment horizontal="center" vertical="center"/>
      <protection locked="0"/>
    </xf>
    <xf numFmtId="0" fontId="28" fillId="0" borderId="119" xfId="7" applyFont="1" applyBorder="1" applyAlignment="1" applyProtection="1">
      <alignment horizontal="left" vertical="center" wrapText="1" shrinkToFit="1"/>
      <protection locked="0"/>
    </xf>
    <xf numFmtId="0" fontId="28" fillId="0" borderId="83" xfId="7" applyFont="1" applyBorder="1" applyAlignment="1" applyProtection="1">
      <alignment horizontal="left" vertical="center" wrapText="1" shrinkToFit="1"/>
      <protection locked="0"/>
    </xf>
    <xf numFmtId="0" fontId="28" fillId="0" borderId="71" xfId="7" applyFont="1" applyBorder="1" applyAlignment="1" applyProtection="1">
      <alignment horizontal="left" vertical="center" wrapText="1" shrinkToFit="1"/>
      <protection locked="0"/>
    </xf>
    <xf numFmtId="0" fontId="28" fillId="0" borderId="71" xfId="7" applyFont="1" applyBorder="1" applyAlignment="1" applyProtection="1">
      <alignment vertical="center" wrapText="1"/>
      <protection locked="0"/>
    </xf>
    <xf numFmtId="0" fontId="3" fillId="0" borderId="119" xfId="7" applyBorder="1" applyAlignment="1">
      <alignment horizontal="center" vertical="center" shrinkToFit="1"/>
    </xf>
    <xf numFmtId="0" fontId="3" fillId="0" borderId="83" xfId="7" applyBorder="1" applyAlignment="1">
      <alignment horizontal="center" vertical="center" shrinkToFit="1"/>
    </xf>
    <xf numFmtId="0" fontId="3" fillId="0" borderId="71" xfId="7" applyBorder="1" applyAlignment="1">
      <alignment horizontal="center" vertical="center" shrinkToFit="1"/>
    </xf>
    <xf numFmtId="0" fontId="28" fillId="0" borderId="119" xfId="7" applyFont="1" applyBorder="1" applyAlignment="1">
      <alignment vertical="center" wrapText="1" shrinkToFit="1"/>
    </xf>
    <xf numFmtId="0" fontId="28" fillId="0" borderId="83" xfId="7" applyFont="1" applyBorder="1" applyAlignment="1">
      <alignment vertical="center" wrapText="1" shrinkToFit="1"/>
    </xf>
    <xf numFmtId="0" fontId="28" fillId="0" borderId="71" xfId="7" applyFont="1" applyBorder="1" applyAlignment="1">
      <alignment vertical="center" wrapText="1" shrinkToFit="1"/>
    </xf>
    <xf numFmtId="196" fontId="103" fillId="0" borderId="326" xfId="0" applyNumberFormat="1" applyFont="1" applyBorder="1" applyAlignment="1">
      <alignment horizontal="center" vertical="center" wrapText="1"/>
    </xf>
    <xf numFmtId="196" fontId="103" fillId="0" borderId="257" xfId="0" applyNumberFormat="1" applyFont="1" applyBorder="1" applyAlignment="1">
      <alignment horizontal="center" vertical="center" wrapText="1"/>
    </xf>
    <xf numFmtId="0" fontId="32" fillId="0" borderId="0" xfId="7" applyFont="1" applyBorder="1" applyAlignment="1">
      <alignment vertical="center" wrapText="1"/>
    </xf>
    <xf numFmtId="0" fontId="32" fillId="0" borderId="7" xfId="7" applyFont="1" applyBorder="1" applyAlignment="1">
      <alignment vertical="center" wrapText="1"/>
    </xf>
    <xf numFmtId="0" fontId="28" fillId="0" borderId="0" xfId="7" applyFont="1" applyBorder="1" applyAlignment="1">
      <alignment vertical="top"/>
    </xf>
    <xf numFmtId="0" fontId="28" fillId="0" borderId="7" xfId="7" applyFont="1" applyBorder="1" applyAlignment="1">
      <alignment vertical="top"/>
    </xf>
    <xf numFmtId="0" fontId="28" fillId="0" borderId="271" xfId="7" applyFont="1" applyBorder="1" applyAlignment="1">
      <alignment horizontal="left" vertical="center"/>
    </xf>
    <xf numFmtId="0" fontId="28" fillId="0" borderId="45" xfId="7" applyFont="1" applyBorder="1" applyAlignment="1">
      <alignment horizontal="left" vertical="center"/>
    </xf>
    <xf numFmtId="0" fontId="28" fillId="0" borderId="122" xfId="7" applyFont="1" applyBorder="1" applyAlignment="1">
      <alignment horizontal="left" vertical="center"/>
    </xf>
    <xf numFmtId="0" fontId="27" fillId="0" borderId="50" xfId="7" applyFont="1" applyBorder="1" applyAlignment="1">
      <alignment horizontal="center" vertical="center"/>
    </xf>
    <xf numFmtId="0" fontId="27" fillId="0" borderId="51" xfId="7" applyFont="1" applyBorder="1" applyAlignment="1">
      <alignment horizontal="center" vertical="center"/>
    </xf>
    <xf numFmtId="0" fontId="27" fillId="0" borderId="52" xfId="7" applyFont="1" applyBorder="1" applyAlignment="1">
      <alignment horizontal="center" vertical="center"/>
    </xf>
    <xf numFmtId="0" fontId="28" fillId="0" borderId="119" xfId="7" applyFont="1" applyBorder="1" applyAlignment="1">
      <alignment horizontal="left" vertical="center" wrapText="1"/>
    </xf>
    <xf numFmtId="0" fontId="28" fillId="0" borderId="83" xfId="7" applyFont="1" applyBorder="1" applyAlignment="1">
      <alignment horizontal="left" vertical="center" wrapText="1"/>
    </xf>
    <xf numFmtId="0" fontId="28" fillId="0" borderId="71" xfId="7" applyFont="1" applyBorder="1" applyAlignment="1">
      <alignment horizontal="left" vertical="center" wrapText="1"/>
    </xf>
    <xf numFmtId="0" fontId="3" fillId="0" borderId="270" xfId="7" applyBorder="1" applyAlignment="1">
      <alignment horizontal="center" vertical="center"/>
    </xf>
    <xf numFmtId="0" fontId="28" fillId="0" borderId="17" xfId="7" applyFont="1" applyBorder="1" applyAlignment="1">
      <alignment horizontal="left" vertical="center"/>
    </xf>
    <xf numFmtId="0" fontId="28" fillId="0" borderId="18" xfId="7" applyFont="1" applyBorder="1" applyAlignment="1">
      <alignment horizontal="left" vertical="center"/>
    </xf>
    <xf numFmtId="0" fontId="28" fillId="0" borderId="19" xfId="7" applyFont="1" applyBorder="1" applyAlignment="1">
      <alignment horizontal="left" vertical="center"/>
    </xf>
    <xf numFmtId="0" fontId="3" fillId="0" borderId="17" xfId="8" applyFont="1" applyBorder="1" applyAlignment="1" applyProtection="1">
      <alignment horizontal="center" vertical="center"/>
      <protection locked="0"/>
    </xf>
    <xf numFmtId="0" fontId="3" fillId="0" borderId="19" xfId="8" applyFont="1" applyBorder="1" applyAlignment="1" applyProtection="1">
      <alignment horizontal="center" vertical="center"/>
      <protection locked="0"/>
    </xf>
    <xf numFmtId="0" fontId="3" fillId="0" borderId="15" xfId="8" applyFont="1" applyBorder="1" applyAlignment="1" applyProtection="1">
      <alignment horizontal="center" vertical="center"/>
      <protection locked="0"/>
    </xf>
    <xf numFmtId="0" fontId="3" fillId="0" borderId="16" xfId="8" applyFont="1" applyBorder="1" applyAlignment="1" applyProtection="1">
      <alignment horizontal="center" vertical="center"/>
      <protection locked="0"/>
    </xf>
    <xf numFmtId="0" fontId="3" fillId="11" borderId="18" xfId="8" applyFont="1" applyFill="1" applyBorder="1" applyAlignment="1" applyProtection="1">
      <alignment horizontal="center" vertical="center"/>
      <protection locked="0"/>
    </xf>
    <xf numFmtId="0" fontId="3" fillId="11" borderId="19" xfId="8" applyFont="1" applyFill="1" applyBorder="1" applyAlignment="1" applyProtection="1">
      <alignment horizontal="center" vertical="center"/>
      <protection locked="0"/>
    </xf>
    <xf numFmtId="0" fontId="3" fillId="11" borderId="34" xfId="8" applyFont="1" applyFill="1" applyBorder="1" applyAlignment="1" applyProtection="1">
      <alignment horizontal="center" vertical="center"/>
      <protection locked="0"/>
    </xf>
    <xf numFmtId="0" fontId="3" fillId="11" borderId="16" xfId="8" applyFont="1" applyFill="1" applyBorder="1" applyAlignment="1" applyProtection="1">
      <alignment horizontal="center" vertical="center"/>
      <protection locked="0"/>
    </xf>
    <xf numFmtId="0" fontId="125" fillId="11" borderId="121" xfId="8" applyFont="1" applyFill="1" applyBorder="1" applyAlignment="1" applyProtection="1">
      <alignment horizontal="center" vertical="center" shrinkToFit="1"/>
      <protection locked="0"/>
    </xf>
    <xf numFmtId="0" fontId="125" fillId="11" borderId="45" xfId="8" applyFont="1" applyFill="1" applyBorder="1" applyAlignment="1" applyProtection="1">
      <alignment horizontal="center" vertical="center" shrinkToFit="1"/>
      <protection locked="0"/>
    </xf>
    <xf numFmtId="0" fontId="125" fillId="11" borderId="103" xfId="8" applyFont="1" applyFill="1" applyBorder="1" applyAlignment="1" applyProtection="1">
      <alignment horizontal="center" vertical="center" shrinkToFit="1"/>
      <protection locked="0"/>
    </xf>
    <xf numFmtId="0" fontId="125" fillId="11" borderId="107" xfId="8" applyFont="1" applyFill="1" applyBorder="1" applyAlignment="1" applyProtection="1">
      <alignment horizontal="center" vertical="center" shrinkToFit="1"/>
      <protection locked="0"/>
    </xf>
    <xf numFmtId="0" fontId="125" fillId="11" borderId="51" xfId="8" applyFont="1" applyFill="1" applyBorder="1" applyAlignment="1" applyProtection="1">
      <alignment horizontal="center" vertical="center" shrinkToFit="1"/>
      <protection locked="0"/>
    </xf>
    <xf numFmtId="0" fontId="125" fillId="11" borderId="53" xfId="8" applyFont="1" applyFill="1" applyBorder="1" applyAlignment="1" applyProtection="1">
      <alignment horizontal="center" vertical="center" shrinkToFit="1"/>
      <protection locked="0"/>
    </xf>
    <xf numFmtId="0" fontId="3" fillId="0" borderId="0" xfId="8" applyFont="1" applyAlignment="1" applyProtection="1">
      <alignment horizontal="center" vertical="center"/>
      <protection locked="0"/>
    </xf>
    <xf numFmtId="0" fontId="3" fillId="0" borderId="119" xfId="8" applyFont="1" applyBorder="1" applyAlignment="1" applyProtection="1">
      <alignment horizontal="center" vertical="center" shrinkToFit="1"/>
      <protection locked="0"/>
    </xf>
    <xf numFmtId="0" fontId="3" fillId="0" borderId="83" xfId="8" applyFont="1" applyBorder="1" applyAlignment="1" applyProtection="1">
      <alignment horizontal="center" vertical="center" shrinkToFit="1"/>
      <protection locked="0"/>
    </xf>
    <xf numFmtId="0" fontId="3" fillId="0" borderId="71" xfId="8" applyFont="1" applyBorder="1" applyAlignment="1" applyProtection="1">
      <alignment horizontal="center" vertical="center" shrinkToFit="1"/>
      <protection locked="0"/>
    </xf>
    <xf numFmtId="0" fontId="3" fillId="7" borderId="119" xfId="8" applyFont="1" applyFill="1" applyBorder="1" applyAlignment="1" applyProtection="1">
      <alignment horizontal="right" vertical="center"/>
      <protection locked="0"/>
    </xf>
    <xf numFmtId="0" fontId="3" fillId="7" borderId="83" xfId="8" applyFont="1" applyFill="1" applyBorder="1" applyAlignment="1" applyProtection="1">
      <alignment horizontal="right" vertical="center"/>
      <protection locked="0"/>
    </xf>
    <xf numFmtId="0" fontId="88" fillId="16" borderId="119" xfId="8" applyFont="1" applyFill="1" applyBorder="1" applyAlignment="1" applyProtection="1">
      <alignment horizontal="center" vertical="center"/>
      <protection locked="0"/>
    </xf>
    <xf numFmtId="0" fontId="88" fillId="16" borderId="83" xfId="8" applyFont="1" applyFill="1" applyBorder="1" applyAlignment="1" applyProtection="1">
      <alignment horizontal="center" vertical="center"/>
      <protection locked="0"/>
    </xf>
    <xf numFmtId="0" fontId="88" fillId="16" borderId="71" xfId="8" applyFont="1" applyFill="1" applyBorder="1" applyAlignment="1" applyProtection="1">
      <alignment horizontal="center" vertical="center"/>
      <protection locked="0"/>
    </xf>
    <xf numFmtId="0" fontId="29" fillId="0" borderId="272" xfId="8" applyFont="1" applyBorder="1" applyAlignment="1">
      <alignment horizontal="center" vertical="center" wrapText="1"/>
    </xf>
    <xf numFmtId="0" fontId="29" fillId="0" borderId="241" xfId="8" applyFont="1" applyBorder="1" applyAlignment="1">
      <alignment horizontal="center" vertical="center" wrapText="1"/>
    </xf>
    <xf numFmtId="0" fontId="29" fillId="0" borderId="323" xfId="8" applyFont="1" applyBorder="1" applyAlignment="1">
      <alignment horizontal="center" vertical="center"/>
    </xf>
    <xf numFmtId="0" fontId="29" fillId="0" borderId="33" xfId="8" applyFont="1" applyBorder="1" applyAlignment="1">
      <alignment horizontal="center" vertical="center"/>
    </xf>
    <xf numFmtId="0" fontId="29" fillId="0" borderId="324" xfId="8" applyFont="1" applyBorder="1" applyAlignment="1">
      <alignment horizontal="center" vertical="center"/>
    </xf>
    <xf numFmtId="0" fontId="34" fillId="0" borderId="325" xfId="8" applyFont="1" applyBorder="1" applyAlignment="1">
      <alignment horizontal="center" vertical="center"/>
    </xf>
    <xf numFmtId="0" fontId="34" fillId="0" borderId="326" xfId="8" applyFont="1" applyBorder="1" applyAlignment="1">
      <alignment horizontal="center" vertical="center"/>
    </xf>
    <xf numFmtId="0" fontId="34" fillId="0" borderId="327" xfId="8" applyFont="1" applyBorder="1" applyAlignment="1">
      <alignment horizontal="center" vertical="center"/>
    </xf>
    <xf numFmtId="0" fontId="29" fillId="0" borderId="96" xfId="8" applyFont="1" applyBorder="1" applyAlignment="1">
      <alignment horizontal="center" vertical="center"/>
    </xf>
    <xf numFmtId="0" fontId="29" fillId="0" borderId="86" xfId="8" applyFont="1" applyBorder="1" applyAlignment="1">
      <alignment horizontal="center" vertical="center"/>
    </xf>
    <xf numFmtId="0" fontId="29" fillId="0" borderId="148" xfId="8" applyFont="1" applyBorder="1" applyAlignment="1">
      <alignment horizontal="center" vertical="center"/>
    </xf>
    <xf numFmtId="0" fontId="29" fillId="0" borderId="121" xfId="8" applyFont="1" applyBorder="1" applyAlignment="1">
      <alignment horizontal="center" vertical="center" wrapText="1"/>
    </xf>
    <xf numFmtId="0" fontId="29" fillId="0" borderId="103" xfId="8" applyFont="1" applyBorder="1" applyAlignment="1">
      <alignment horizontal="center" vertical="center"/>
    </xf>
    <xf numFmtId="0" fontId="29" fillId="0" borderId="87" xfId="8" applyFont="1" applyBorder="1" applyAlignment="1">
      <alignment horizontal="center" vertical="center"/>
    </xf>
    <xf numFmtId="0" fontId="29" fillId="0" borderId="88" xfId="8" applyFont="1" applyBorder="1" applyAlignment="1">
      <alignment horizontal="center" vertical="center"/>
    </xf>
    <xf numFmtId="0" fontId="29" fillId="0" borderId="85" xfId="8" applyFont="1" applyBorder="1" applyAlignment="1">
      <alignment horizontal="center" vertical="center"/>
    </xf>
    <xf numFmtId="0" fontId="29" fillId="0" borderId="49" xfId="8" applyFont="1" applyBorder="1" applyAlignment="1">
      <alignment horizontal="center" vertical="center"/>
    </xf>
    <xf numFmtId="0" fontId="3" fillId="11" borderId="119" xfId="8" applyFont="1" applyFill="1" applyBorder="1" applyAlignment="1" applyProtection="1">
      <alignment horizontal="center" vertical="center" shrinkToFit="1"/>
      <protection locked="0"/>
    </xf>
    <xf numFmtId="0" fontId="3" fillId="11" borderId="83" xfId="8" applyFont="1" applyFill="1" applyBorder="1" applyAlignment="1" applyProtection="1">
      <alignment horizontal="center" vertical="center" shrinkToFit="1"/>
      <protection locked="0"/>
    </xf>
    <xf numFmtId="0" fontId="3" fillId="11" borderId="71" xfId="8" applyFont="1" applyFill="1" applyBorder="1" applyAlignment="1" applyProtection="1">
      <alignment horizontal="center" vertical="center" shrinkToFit="1"/>
      <protection locked="0"/>
    </xf>
    <xf numFmtId="9" fontId="3" fillId="7" borderId="119" xfId="8" quotePrefix="1" applyNumberFormat="1" applyFont="1" applyFill="1" applyBorder="1" applyAlignment="1" applyProtection="1">
      <alignment horizontal="right" vertical="center"/>
      <protection hidden="1"/>
    </xf>
    <xf numFmtId="9" fontId="3" fillId="7" borderId="83" xfId="8" quotePrefix="1" applyNumberFormat="1" applyFont="1" applyFill="1" applyBorder="1" applyAlignment="1" applyProtection="1">
      <alignment horizontal="right" vertical="center"/>
      <protection hidden="1"/>
    </xf>
    <xf numFmtId="9" fontId="3" fillId="7" borderId="71" xfId="8" quotePrefix="1" applyNumberFormat="1" applyFont="1" applyFill="1" applyBorder="1" applyAlignment="1" applyProtection="1">
      <alignment horizontal="right" vertical="center"/>
      <protection hidden="1"/>
    </xf>
    <xf numFmtId="0" fontId="29" fillId="0" borderId="121" xfId="8" applyFont="1" applyBorder="1" applyAlignment="1">
      <alignment horizontal="center" vertical="center"/>
    </xf>
    <xf numFmtId="0" fontId="29" fillId="0" borderId="45" xfId="8" applyFont="1" applyBorder="1" applyAlignment="1">
      <alignment horizontal="center" vertical="center"/>
    </xf>
    <xf numFmtId="0" fontId="29" fillId="0" borderId="122" xfId="8" applyFont="1" applyBorder="1" applyAlignment="1">
      <alignment horizontal="center" vertical="center"/>
    </xf>
    <xf numFmtId="0" fontId="29" fillId="0" borderId="34" xfId="8" applyFont="1" applyBorder="1" applyAlignment="1">
      <alignment horizontal="center" vertical="center"/>
    </xf>
    <xf numFmtId="0" fontId="29" fillId="0" borderId="16" xfId="8" applyFont="1" applyBorder="1" applyAlignment="1">
      <alignment horizontal="center" vertical="center"/>
    </xf>
    <xf numFmtId="0" fontId="29" fillId="0" borderId="41" xfId="8" applyFont="1" applyBorder="1" applyAlignment="1">
      <alignment horizontal="center" vertical="center"/>
    </xf>
    <xf numFmtId="0" fontId="29" fillId="0" borderId="272" xfId="8" applyFont="1" applyBorder="1" applyAlignment="1">
      <alignment horizontal="center" vertical="center"/>
    </xf>
    <xf numFmtId="0" fontId="29" fillId="0" borderId="241" xfId="8" applyFont="1" applyBorder="1" applyAlignment="1">
      <alignment horizontal="center" vertical="center"/>
    </xf>
    <xf numFmtId="0" fontId="29" fillId="0" borderId="106" xfId="8" applyFont="1" applyBorder="1" applyAlignment="1">
      <alignment horizontal="center" vertical="center"/>
    </xf>
    <xf numFmtId="0" fontId="29" fillId="0" borderId="89" xfId="8" applyFont="1" applyBorder="1" applyAlignment="1">
      <alignment horizontal="center" vertical="center"/>
    </xf>
    <xf numFmtId="0" fontId="29" fillId="0" borderId="30" xfId="8" applyFont="1" applyBorder="1" applyAlignment="1">
      <alignment horizontal="center" vertical="center"/>
    </xf>
    <xf numFmtId="0" fontId="29" fillId="0" borderId="29" xfId="8" applyFont="1" applyBorder="1" applyAlignment="1">
      <alignment horizontal="center" vertical="center"/>
    </xf>
    <xf numFmtId="0" fontId="29" fillId="11" borderId="29" xfId="8" applyFont="1" applyFill="1" applyBorder="1" applyAlignment="1">
      <alignment horizontal="center" vertical="center"/>
    </xf>
    <xf numFmtId="0" fontId="29" fillId="11" borderId="90" xfId="8" applyFont="1" applyFill="1" applyBorder="1" applyAlignment="1">
      <alignment horizontal="center" vertical="center"/>
    </xf>
    <xf numFmtId="0" fontId="29" fillId="0" borderId="15" xfId="8" applyFont="1" applyBorder="1" applyAlignment="1">
      <alignment horizontal="center" vertical="center"/>
    </xf>
    <xf numFmtId="0" fontId="29" fillId="0" borderId="29" xfId="8" applyFont="1" applyBorder="1" applyAlignment="1">
      <alignment horizontal="center" vertical="center" shrinkToFit="1"/>
    </xf>
    <xf numFmtId="0" fontId="29" fillId="0" borderId="38" xfId="8" applyFont="1" applyBorder="1" applyAlignment="1">
      <alignment horizontal="center" vertical="center" shrinkToFit="1"/>
    </xf>
    <xf numFmtId="0" fontId="29" fillId="0" borderId="90" xfId="8" applyFont="1" applyBorder="1" applyAlignment="1">
      <alignment horizontal="center" vertical="center" shrinkToFit="1"/>
    </xf>
    <xf numFmtId="0" fontId="29" fillId="0" borderId="260" xfId="8" applyFont="1" applyBorder="1" applyAlignment="1" applyProtection="1">
      <alignment horizontal="center" vertical="center"/>
      <protection hidden="1"/>
    </xf>
    <xf numFmtId="0" fontId="29" fillId="0" borderId="278" xfId="8" applyFont="1" applyBorder="1" applyAlignment="1" applyProtection="1">
      <alignment horizontal="center" vertical="center"/>
      <protection hidden="1"/>
    </xf>
    <xf numFmtId="0" fontId="29" fillId="0" borderId="264" xfId="8" applyFont="1" applyBorder="1" applyAlignment="1" applyProtection="1">
      <alignment horizontal="center" vertical="center"/>
      <protection hidden="1"/>
    </xf>
    <xf numFmtId="0" fontId="29" fillId="0" borderId="90" xfId="8" applyFont="1" applyBorder="1" applyAlignment="1">
      <alignment horizontal="center" vertical="center"/>
    </xf>
    <xf numFmtId="0" fontId="29" fillId="0" borderId="91" xfId="8" applyFont="1" applyBorder="1" applyAlignment="1">
      <alignment horizontal="center" vertical="center"/>
    </xf>
    <xf numFmtId="0" fontId="29" fillId="0" borderId="93" xfId="8" applyFont="1" applyBorder="1" applyAlignment="1">
      <alignment horizontal="center" vertical="center"/>
    </xf>
    <xf numFmtId="0" fontId="29" fillId="0" borderId="94" xfId="8" applyFont="1" applyBorder="1" applyAlignment="1">
      <alignment horizontal="center" vertical="center"/>
    </xf>
    <xf numFmtId="0" fontId="29" fillId="0" borderId="95" xfId="8" applyFont="1" applyBorder="1" applyAlignment="1">
      <alignment horizontal="center" vertical="center"/>
    </xf>
    <xf numFmtId="0" fontId="29" fillId="0" borderId="119" xfId="8" applyFont="1" applyBorder="1" applyAlignment="1" applyProtection="1">
      <alignment horizontal="center" vertical="center"/>
      <protection hidden="1"/>
    </xf>
    <xf numFmtId="0" fontId="56" fillId="0" borderId="83" xfId="8" applyFont="1" applyBorder="1" applyAlignment="1" applyProtection="1">
      <alignment horizontal="center" vertical="center"/>
      <protection hidden="1"/>
    </xf>
    <xf numFmtId="0" fontId="56" fillId="0" borderId="71" xfId="8" applyFont="1" applyBorder="1" applyAlignment="1" applyProtection="1">
      <alignment horizontal="center" vertical="center"/>
      <protection hidden="1"/>
    </xf>
    <xf numFmtId="0" fontId="34" fillId="0" borderId="121" xfId="8" applyFont="1" applyBorder="1" applyAlignment="1" applyProtection="1">
      <alignment vertical="top" wrapText="1"/>
      <protection hidden="1"/>
    </xf>
    <xf numFmtId="0" fontId="34" fillId="0" borderId="45" xfId="8" applyFont="1" applyBorder="1" applyAlignment="1" applyProtection="1">
      <alignment vertical="top" wrapText="1"/>
      <protection hidden="1"/>
    </xf>
    <xf numFmtId="0" fontId="34" fillId="0" borderId="103" xfId="8" applyFont="1" applyBorder="1" applyAlignment="1" applyProtection="1">
      <alignment vertical="top" wrapText="1"/>
      <protection hidden="1"/>
    </xf>
    <xf numFmtId="0" fontId="34" fillId="0" borderId="87" xfId="8" applyFont="1" applyBorder="1" applyAlignment="1" applyProtection="1">
      <alignment vertical="top" wrapText="1"/>
      <protection hidden="1"/>
    </xf>
    <xf numFmtId="0" fontId="34" fillId="0" borderId="0" xfId="8" applyFont="1" applyAlignment="1" applyProtection="1">
      <alignment vertical="top" wrapText="1"/>
      <protection hidden="1"/>
    </xf>
    <xf numFmtId="0" fontId="34" fillId="0" borderId="88" xfId="8" applyFont="1" applyBorder="1" applyAlignment="1" applyProtection="1">
      <alignment vertical="top" wrapText="1"/>
      <protection hidden="1"/>
    </xf>
    <xf numFmtId="0" fontId="34" fillId="0" borderId="121" xfId="8" applyFont="1" applyBorder="1" applyAlignment="1" applyProtection="1">
      <alignment horizontal="center" vertical="center" wrapText="1"/>
      <protection hidden="1"/>
    </xf>
    <xf numFmtId="0" fontId="34" fillId="0" borderId="103" xfId="8" applyFont="1" applyBorder="1" applyAlignment="1" applyProtection="1">
      <alignment horizontal="center" vertical="center" wrapText="1"/>
      <protection hidden="1"/>
    </xf>
    <xf numFmtId="0" fontId="34" fillId="0" borderId="87" xfId="8" applyFont="1" applyBorder="1" applyAlignment="1" applyProtection="1">
      <alignment horizontal="center" vertical="center" wrapText="1"/>
      <protection hidden="1"/>
    </xf>
    <xf numFmtId="0" fontId="34" fillId="0" borderId="88" xfId="8" applyFont="1" applyBorder="1" applyAlignment="1" applyProtection="1">
      <alignment horizontal="center" vertical="center" wrapText="1"/>
      <protection hidden="1"/>
    </xf>
    <xf numFmtId="0" fontId="34" fillId="0" borderId="107" xfId="8" applyFont="1" applyBorder="1" applyAlignment="1" applyProtection="1">
      <alignment horizontal="center" vertical="center" wrapText="1"/>
      <protection hidden="1"/>
    </xf>
    <xf numFmtId="0" fontId="34" fillId="0" borderId="53" xfId="8" applyFont="1" applyBorder="1" applyAlignment="1" applyProtection="1">
      <alignment horizontal="center" vertical="center" wrapText="1"/>
      <protection hidden="1"/>
    </xf>
    <xf numFmtId="0" fontId="29" fillId="0" borderId="121" xfId="8" applyFont="1" applyBorder="1" applyAlignment="1" applyProtection="1">
      <alignment horizontal="center" vertical="top"/>
      <protection hidden="1"/>
    </xf>
    <xf numFmtId="0" fontId="29" fillId="0" borderId="122" xfId="8" applyFont="1" applyBorder="1" applyAlignment="1" applyProtection="1">
      <alignment horizontal="center" vertical="top"/>
      <protection hidden="1"/>
    </xf>
    <xf numFmtId="0" fontId="29" fillId="0" borderId="271" xfId="8" applyFont="1" applyBorder="1" applyAlignment="1" applyProtection="1">
      <alignment horizontal="center" vertical="top"/>
      <protection hidden="1"/>
    </xf>
    <xf numFmtId="0" fontId="34" fillId="0" borderId="107" xfId="8" applyFont="1" applyBorder="1" applyAlignment="1" applyProtection="1">
      <alignment vertical="top" wrapText="1"/>
      <protection hidden="1"/>
    </xf>
    <xf numFmtId="0" fontId="34" fillId="0" borderId="51" xfId="8" applyFont="1" applyBorder="1" applyAlignment="1" applyProtection="1">
      <alignment vertical="top" wrapText="1"/>
      <protection hidden="1"/>
    </xf>
    <xf numFmtId="0" fontId="34" fillId="0" borderId="53" xfId="8" applyFont="1" applyBorder="1" applyAlignment="1" applyProtection="1">
      <alignment vertical="top" wrapText="1"/>
      <protection hidden="1"/>
    </xf>
    <xf numFmtId="0" fontId="34" fillId="0" borderId="45" xfId="8" applyFont="1" applyBorder="1" applyAlignment="1" applyProtection="1">
      <alignment horizontal="center" vertical="center" wrapText="1"/>
      <protection hidden="1"/>
    </xf>
    <xf numFmtId="0" fontId="83" fillId="0" borderId="45" xfId="8" applyFont="1" applyBorder="1" applyProtection="1">
      <alignment vertical="center"/>
      <protection hidden="1"/>
    </xf>
    <xf numFmtId="0" fontId="83" fillId="0" borderId="122" xfId="8" applyFont="1" applyBorder="1" applyProtection="1">
      <alignment vertical="center"/>
      <protection hidden="1"/>
    </xf>
    <xf numFmtId="0" fontId="83" fillId="0" borderId="107" xfId="8" applyFont="1" applyBorder="1" applyProtection="1">
      <alignment vertical="center"/>
      <protection hidden="1"/>
    </xf>
    <xf numFmtId="0" fontId="83" fillId="0" borderId="51" xfId="8" applyFont="1" applyBorder="1" applyProtection="1">
      <alignment vertical="center"/>
      <protection hidden="1"/>
    </xf>
    <xf numFmtId="0" fontId="83" fillId="0" borderId="52" xfId="8" applyFont="1" applyBorder="1" applyProtection="1">
      <alignment vertical="center"/>
      <protection hidden="1"/>
    </xf>
    <xf numFmtId="0" fontId="29" fillId="0" borderId="29" xfId="8" applyFont="1" applyBorder="1" applyAlignment="1" applyProtection="1">
      <alignment horizontal="center" vertical="center"/>
      <protection hidden="1"/>
    </xf>
    <xf numFmtId="0" fontId="29" fillId="0" borderId="30" xfId="8" applyFont="1" applyBorder="1" applyAlignment="1" applyProtection="1">
      <alignment horizontal="center" vertical="center"/>
      <protection hidden="1"/>
    </xf>
    <xf numFmtId="0" fontId="29" fillId="0" borderId="86" xfId="8" applyFont="1" applyBorder="1" applyProtection="1">
      <alignment vertical="center"/>
      <protection hidden="1"/>
    </xf>
    <xf numFmtId="0" fontId="29" fillId="0" borderId="271" xfId="8" applyFont="1" applyBorder="1" applyAlignment="1" applyProtection="1">
      <alignment horizontal="center" vertical="top" wrapText="1" shrinkToFit="1"/>
      <protection hidden="1"/>
    </xf>
    <xf numFmtId="0" fontId="29" fillId="0" borderId="122" xfId="8" applyFont="1" applyBorder="1" applyAlignment="1" applyProtection="1">
      <alignment horizontal="center" vertical="top" wrapText="1" shrinkToFit="1"/>
      <protection hidden="1"/>
    </xf>
    <xf numFmtId="0" fontId="29" fillId="0" borderId="103" xfId="8" applyFont="1" applyBorder="1" applyAlignment="1" applyProtection="1">
      <alignment horizontal="center" vertical="top" wrapText="1" shrinkToFit="1"/>
      <protection hidden="1"/>
    </xf>
    <xf numFmtId="0" fontId="34" fillId="0" borderId="104" xfId="8" applyFont="1" applyBorder="1" applyAlignment="1" applyProtection="1">
      <alignment horizontal="center" vertical="center"/>
      <protection hidden="1"/>
    </xf>
    <xf numFmtId="0" fontId="34" fillId="0" borderId="19" xfId="8" applyFont="1" applyBorder="1" applyAlignment="1" applyProtection="1">
      <alignment horizontal="center" vertical="center"/>
      <protection hidden="1"/>
    </xf>
    <xf numFmtId="0" fontId="34" fillId="0" borderId="107" xfId="8" applyFont="1" applyBorder="1" applyAlignment="1" applyProtection="1">
      <alignment horizontal="center" vertical="center"/>
      <protection hidden="1"/>
    </xf>
    <xf numFmtId="0" fontId="34" fillId="0" borderId="52" xfId="8" applyFont="1" applyBorder="1" applyAlignment="1" applyProtection="1">
      <alignment horizontal="center" vertical="center"/>
      <protection hidden="1"/>
    </xf>
    <xf numFmtId="0" fontId="29" fillId="0" borderId="38" xfId="8" applyFont="1" applyBorder="1" applyProtection="1">
      <alignment vertical="center"/>
      <protection hidden="1"/>
    </xf>
    <xf numFmtId="2" fontId="29" fillId="7" borderId="38" xfId="5" applyNumberFormat="1" applyFont="1" applyFill="1" applyBorder="1" applyAlignment="1" applyProtection="1">
      <alignment horizontal="right" vertical="center"/>
      <protection hidden="1"/>
    </xf>
    <xf numFmtId="2" fontId="29" fillId="7" borderId="90" xfId="5" applyNumberFormat="1" applyFont="1" applyFill="1" applyBorder="1" applyAlignment="1" applyProtection="1">
      <alignment horizontal="right" vertical="center"/>
      <protection hidden="1"/>
    </xf>
    <xf numFmtId="0" fontId="29" fillId="0" borderId="94" xfId="8" applyFont="1" applyBorder="1" applyAlignment="1" applyProtection="1">
      <alignment horizontal="center" vertical="center"/>
      <protection hidden="1"/>
    </xf>
    <xf numFmtId="0" fontId="29" fillId="0" borderId="93" xfId="8" applyFont="1" applyBorder="1" applyAlignment="1" applyProtection="1">
      <alignment horizontal="center" vertical="center"/>
      <protection hidden="1"/>
    </xf>
    <xf numFmtId="0" fontId="29" fillId="0" borderId="92" xfId="8" applyFont="1" applyBorder="1" applyProtection="1">
      <alignment vertical="center"/>
      <protection hidden="1"/>
    </xf>
    <xf numFmtId="2" fontId="29" fillId="7" borderId="92" xfId="5" applyNumberFormat="1" applyFont="1" applyFill="1" applyBorder="1" applyAlignment="1" applyProtection="1">
      <alignment horizontal="right" vertical="center"/>
      <protection hidden="1"/>
    </xf>
    <xf numFmtId="2" fontId="29" fillId="7" borderId="95" xfId="5" applyNumberFormat="1" applyFont="1" applyFill="1" applyBorder="1" applyAlignment="1" applyProtection="1">
      <alignment horizontal="right" vertical="center"/>
      <protection hidden="1"/>
    </xf>
    <xf numFmtId="2" fontId="29" fillId="7" borderId="86" xfId="5" applyNumberFormat="1" applyFont="1" applyFill="1" applyBorder="1" applyAlignment="1" applyProtection="1">
      <alignment horizontal="right" vertical="center"/>
      <protection hidden="1"/>
    </xf>
    <xf numFmtId="2" fontId="29" fillId="7" borderId="148" xfId="5" applyNumberFormat="1" applyFont="1" applyFill="1" applyBorder="1" applyAlignment="1" applyProtection="1">
      <alignment horizontal="right" vertical="center"/>
      <protection hidden="1"/>
    </xf>
    <xf numFmtId="0" fontId="29" fillId="0" borderId="121" xfId="8" applyFont="1" applyBorder="1" applyAlignment="1" applyProtection="1">
      <alignment horizontal="right" vertical="center"/>
      <protection hidden="1"/>
    </xf>
    <xf numFmtId="0" fontId="29" fillId="0" borderId="45" xfId="8" applyFont="1" applyBorder="1" applyAlignment="1" applyProtection="1">
      <alignment horizontal="right" vertical="center"/>
      <protection hidden="1"/>
    </xf>
    <xf numFmtId="0" fontId="29" fillId="0" borderId="103" xfId="8" applyFont="1" applyBorder="1" applyAlignment="1" applyProtection="1">
      <alignment horizontal="right" vertical="center"/>
      <protection hidden="1"/>
    </xf>
    <xf numFmtId="0" fontId="29" fillId="0" borderId="107" xfId="8" applyFont="1" applyBorder="1" applyAlignment="1" applyProtection="1">
      <alignment horizontal="right" vertical="center"/>
      <protection hidden="1"/>
    </xf>
    <xf numFmtId="0" fontId="29" fillId="0" borderId="51" xfId="8" applyFont="1" applyBorder="1" applyAlignment="1" applyProtection="1">
      <alignment horizontal="right" vertical="center"/>
      <protection hidden="1"/>
    </xf>
    <xf numFmtId="0" fontId="29" fillId="0" borderId="53" xfId="8" applyFont="1" applyBorder="1" applyAlignment="1" applyProtection="1">
      <alignment horizontal="right" vertical="center"/>
      <protection hidden="1"/>
    </xf>
    <xf numFmtId="0" fontId="29" fillId="0" borderId="96" xfId="8" applyFont="1" applyBorder="1" applyAlignment="1" applyProtection="1">
      <alignment horizontal="center" vertical="center"/>
      <protection hidden="1"/>
    </xf>
    <xf numFmtId="0" fontId="29" fillId="0" borderId="86" xfId="8" applyFont="1" applyBorder="1" applyAlignment="1" applyProtection="1">
      <alignment horizontal="center" vertical="center"/>
      <protection hidden="1"/>
    </xf>
    <xf numFmtId="0" fontId="29" fillId="0" borderId="42" xfId="8" applyFont="1" applyBorder="1" applyAlignment="1" applyProtection="1">
      <alignment horizontal="center" vertical="center"/>
      <protection hidden="1"/>
    </xf>
    <xf numFmtId="0" fontId="29" fillId="0" borderId="91" xfId="8" applyFont="1" applyBorder="1" applyAlignment="1" applyProtection="1">
      <alignment horizontal="center" vertical="center"/>
      <protection hidden="1"/>
    </xf>
    <xf numFmtId="0" fontId="29" fillId="0" borderId="92" xfId="8" applyFont="1" applyBorder="1" applyAlignment="1" applyProtection="1">
      <alignment horizontal="center" vertical="center"/>
      <protection hidden="1"/>
    </xf>
    <xf numFmtId="0" fontId="29" fillId="0" borderId="272" xfId="8" applyFont="1" applyBorder="1" applyAlignment="1" applyProtection="1">
      <alignment horizontal="center" vertical="center" wrapText="1"/>
      <protection locked="0"/>
    </xf>
    <xf numFmtId="0" fontId="29" fillId="0" borderId="241" xfId="8" applyFont="1" applyBorder="1" applyAlignment="1" applyProtection="1">
      <alignment horizontal="center" vertical="center" wrapText="1"/>
      <protection locked="0"/>
    </xf>
    <xf numFmtId="0" fontId="29" fillId="0" borderId="106" xfId="8" applyFont="1" applyBorder="1" applyAlignment="1" applyProtection="1">
      <alignment horizontal="center" vertical="center" wrapText="1"/>
      <protection locked="0"/>
    </xf>
    <xf numFmtId="0" fontId="29" fillId="0" borderId="323"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24" xfId="8" applyFont="1" applyBorder="1" applyAlignment="1" applyProtection="1">
      <alignment horizontal="center" vertical="center"/>
      <protection locked="0"/>
    </xf>
    <xf numFmtId="0" fontId="34" fillId="0" borderId="325" xfId="8" applyFont="1" applyBorder="1" applyAlignment="1" applyProtection="1">
      <alignment horizontal="center" vertical="center"/>
      <protection locked="0"/>
    </xf>
    <xf numFmtId="0" fontId="34" fillId="0" borderId="326" xfId="8" applyFont="1" applyBorder="1" applyAlignment="1" applyProtection="1">
      <alignment horizontal="center" vertical="center"/>
      <protection locked="0"/>
    </xf>
    <xf numFmtId="0" fontId="34" fillId="0" borderId="327" xfId="8" applyFont="1" applyBorder="1" applyAlignment="1" applyProtection="1">
      <alignment horizontal="center" vertical="center"/>
      <protection locked="0"/>
    </xf>
    <xf numFmtId="0" fontId="29" fillId="0" borderId="96" xfId="8" applyFont="1" applyBorder="1" applyAlignment="1" applyProtection="1">
      <alignment horizontal="center" vertical="center"/>
      <protection locked="0"/>
    </xf>
    <xf numFmtId="0" fontId="29" fillId="0" borderId="86" xfId="8" applyFont="1" applyBorder="1" applyAlignment="1" applyProtection="1">
      <alignment horizontal="center" vertical="center"/>
      <protection locked="0"/>
    </xf>
    <xf numFmtId="0" fontId="29" fillId="0" borderId="148" xfId="8" applyFont="1" applyBorder="1" applyAlignment="1" applyProtection="1">
      <alignment horizontal="center" vertical="center"/>
      <protection locked="0"/>
    </xf>
    <xf numFmtId="0" fontId="29" fillId="0" borderId="121" xfId="8" applyFont="1" applyBorder="1" applyAlignment="1" applyProtection="1">
      <alignment horizontal="center" vertical="center"/>
      <protection locked="0"/>
    </xf>
    <xf numFmtId="0" fontId="29" fillId="0" borderId="103" xfId="8" applyFont="1" applyBorder="1" applyAlignment="1" applyProtection="1">
      <alignment horizontal="center" vertical="center"/>
      <protection locked="0"/>
    </xf>
    <xf numFmtId="0" fontId="29" fillId="0" borderId="8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9" fillId="0" borderId="85" xfId="8" applyFont="1" applyBorder="1" applyAlignment="1" applyProtection="1">
      <alignment horizontal="center" vertical="center"/>
      <protection locked="0"/>
    </xf>
    <xf numFmtId="0" fontId="29" fillId="0" borderId="49" xfId="8" applyFont="1" applyBorder="1" applyAlignment="1" applyProtection="1">
      <alignment horizontal="center" vertical="center"/>
      <protection locked="0"/>
    </xf>
    <xf numFmtId="0" fontId="29" fillId="0" borderId="45" xfId="8" applyFont="1" applyBorder="1" applyAlignment="1" applyProtection="1">
      <alignment horizontal="center" vertical="center"/>
      <protection locked="0"/>
    </xf>
    <xf numFmtId="0" fontId="29" fillId="0" borderId="122" xfId="8"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119" xfId="8" applyFont="1" applyBorder="1" applyAlignment="1" applyProtection="1">
      <alignment horizontal="right" vertical="center"/>
      <protection hidden="1"/>
    </xf>
    <xf numFmtId="0" fontId="29" fillId="0" borderId="83" xfId="8" applyFont="1" applyBorder="1" applyAlignment="1" applyProtection="1">
      <alignment horizontal="right" vertical="center"/>
      <protection hidden="1"/>
    </xf>
    <xf numFmtId="0" fontId="29" fillId="0" borderId="71" xfId="8" applyFont="1" applyBorder="1" applyAlignment="1" applyProtection="1">
      <alignment horizontal="right" vertical="center"/>
      <protection hidden="1"/>
    </xf>
    <xf numFmtId="0" fontId="29" fillId="0" borderId="83" xfId="8" applyFont="1" applyBorder="1" applyAlignment="1" applyProtection="1">
      <alignment horizontal="center" vertical="center"/>
      <protection hidden="1"/>
    </xf>
    <xf numFmtId="0" fontId="29" fillId="0" borderId="270" xfId="8" applyFont="1" applyBorder="1" applyAlignment="1" applyProtection="1">
      <alignment horizontal="center" vertical="center"/>
      <protection hidden="1"/>
    </xf>
    <xf numFmtId="0" fontId="29" fillId="0" borderId="83" xfId="8" applyFont="1" applyBorder="1" applyAlignment="1" applyProtection="1">
      <alignment vertical="center" shrinkToFit="1"/>
      <protection hidden="1"/>
    </xf>
    <xf numFmtId="2" fontId="29" fillId="7" borderId="83" xfId="5" applyNumberFormat="1" applyFont="1" applyFill="1" applyBorder="1" applyAlignment="1" applyProtection="1">
      <alignment horizontal="right" vertical="center"/>
      <protection hidden="1"/>
    </xf>
    <xf numFmtId="2" fontId="29" fillId="7" borderId="71" xfId="5" applyNumberFormat="1" applyFont="1" applyFill="1" applyBorder="1" applyAlignment="1" applyProtection="1">
      <alignment horizontal="right" vertical="center"/>
      <protection hidden="1"/>
    </xf>
    <xf numFmtId="0" fontId="88" fillId="17" borderId="119" xfId="8" applyFont="1" applyFill="1" applyBorder="1" applyAlignment="1" applyProtection="1">
      <alignment horizontal="center" vertical="center"/>
      <protection locked="0"/>
    </xf>
    <xf numFmtId="0" fontId="88" fillId="17" borderId="83" xfId="8" applyFont="1" applyFill="1" applyBorder="1" applyAlignment="1" applyProtection="1">
      <alignment horizontal="center" vertical="center"/>
      <protection locked="0"/>
    </xf>
    <xf numFmtId="0" fontId="88" fillId="17" borderId="71" xfId="8" applyFont="1" applyFill="1" applyBorder="1" applyAlignment="1" applyProtection="1">
      <alignment horizontal="center" vertical="center"/>
      <protection locked="0"/>
    </xf>
    <xf numFmtId="0" fontId="29" fillId="0" borderId="271" xfId="8" applyFont="1" applyBorder="1" applyAlignment="1" applyProtection="1">
      <alignment horizontal="center" vertical="center"/>
      <protection locked="0"/>
    </xf>
    <xf numFmtId="38" fontId="18" fillId="0" borderId="17" xfId="5" applyFont="1" applyBorder="1" applyAlignment="1" applyProtection="1">
      <alignment horizontal="center" vertical="center"/>
      <protection locked="0"/>
    </xf>
    <xf numFmtId="38" fontId="18" fillId="0" borderId="19" xfId="5" applyFont="1" applyBorder="1" applyAlignment="1" applyProtection="1">
      <alignment horizontal="center" vertical="center"/>
      <protection locked="0"/>
    </xf>
    <xf numFmtId="38" fontId="18" fillId="0" borderId="15" xfId="5" applyFont="1" applyBorder="1" applyAlignment="1" applyProtection="1">
      <alignment horizontal="center" vertical="center"/>
      <protection locked="0"/>
    </xf>
    <xf numFmtId="38" fontId="18" fillId="0" borderId="16" xfId="5" applyFont="1" applyBorder="1" applyAlignment="1" applyProtection="1">
      <alignment horizontal="center" vertical="center"/>
      <protection locked="0"/>
    </xf>
    <xf numFmtId="0" fontId="18" fillId="11" borderId="18" xfId="5" applyNumberFormat="1" applyFont="1" applyFill="1" applyBorder="1" applyAlignment="1" applyProtection="1">
      <alignment horizontal="center" vertical="center"/>
      <protection locked="0"/>
    </xf>
    <xf numFmtId="0" fontId="18" fillId="11" borderId="19" xfId="5" applyNumberFormat="1" applyFont="1" applyFill="1" applyBorder="1" applyAlignment="1" applyProtection="1">
      <alignment horizontal="center" vertical="center"/>
      <protection locked="0"/>
    </xf>
    <xf numFmtId="0" fontId="18" fillId="11" borderId="34" xfId="5" applyNumberFormat="1" applyFont="1" applyFill="1" applyBorder="1" applyAlignment="1" applyProtection="1">
      <alignment horizontal="center" vertical="center"/>
      <protection locked="0"/>
    </xf>
    <xf numFmtId="0" fontId="18" fillId="11" borderId="16" xfId="5" applyNumberFormat="1" applyFont="1" applyFill="1" applyBorder="1" applyAlignment="1" applyProtection="1">
      <alignment horizontal="center" vertical="center"/>
      <protection locked="0"/>
    </xf>
    <xf numFmtId="0" fontId="29" fillId="0" borderId="272" xfId="8" applyFont="1" applyBorder="1" applyAlignment="1" applyProtection="1">
      <alignment horizontal="center" vertical="center"/>
      <protection locked="0"/>
    </xf>
    <xf numFmtId="0" fontId="29" fillId="0" borderId="241" xfId="8" applyFont="1" applyBorder="1" applyAlignment="1" applyProtection="1">
      <alignment horizontal="center" vertical="center"/>
      <protection locked="0"/>
    </xf>
    <xf numFmtId="0" fontId="29" fillId="0" borderId="106" xfId="8" applyFont="1" applyBorder="1" applyAlignment="1" applyProtection="1">
      <alignment horizontal="center" vertical="center"/>
      <protection locked="0"/>
    </xf>
    <xf numFmtId="0" fontId="29" fillId="0" borderId="89" xfId="8" applyFont="1" applyBorder="1" applyAlignment="1" applyProtection="1">
      <alignment horizontal="center" vertical="center"/>
      <protection locked="0"/>
    </xf>
    <xf numFmtId="0" fontId="29" fillId="0" borderId="30" xfId="8" applyFont="1" applyBorder="1" applyAlignment="1" applyProtection="1">
      <alignment horizontal="center" vertical="center"/>
      <protection locked="0"/>
    </xf>
    <xf numFmtId="0" fontId="29" fillId="0" borderId="29" xfId="8" applyFont="1" applyBorder="1" applyAlignment="1" applyProtection="1">
      <alignment horizontal="center" vertical="center"/>
      <protection locked="0"/>
    </xf>
    <xf numFmtId="0" fontId="29" fillId="11" borderId="29" xfId="8" applyFont="1" applyFill="1" applyBorder="1" applyAlignment="1" applyProtection="1">
      <alignment horizontal="center" vertical="center"/>
      <protection locked="0"/>
    </xf>
    <xf numFmtId="0" fontId="29" fillId="11" borderId="90" xfId="8" applyFont="1" applyFill="1" applyBorder="1" applyAlignment="1" applyProtection="1">
      <alignment horizontal="center" vertical="center"/>
      <protection locked="0"/>
    </xf>
    <xf numFmtId="0" fontId="29" fillId="0" borderId="38" xfId="8" applyFont="1" applyBorder="1" applyAlignment="1" applyProtection="1">
      <alignment horizontal="center" vertical="center"/>
      <protection locked="0"/>
    </xf>
    <xf numFmtId="0" fontId="29" fillId="0" borderId="29" xfId="8" applyFont="1" applyBorder="1" applyAlignment="1" applyProtection="1">
      <alignment horizontal="center" vertical="center" shrinkToFit="1"/>
      <protection hidden="1"/>
    </xf>
    <xf numFmtId="0" fontId="29" fillId="0" borderId="38" xfId="8" applyFont="1" applyBorder="1" applyAlignment="1" applyProtection="1">
      <alignment horizontal="center" vertical="center" shrinkToFit="1"/>
      <protection hidden="1"/>
    </xf>
    <xf numFmtId="0" fontId="29" fillId="0" borderId="90" xfId="8" applyFont="1" applyBorder="1" applyAlignment="1" applyProtection="1">
      <alignment horizontal="center" vertical="center" shrinkToFit="1"/>
      <protection hidden="1"/>
    </xf>
    <xf numFmtId="0" fontId="29" fillId="0" borderId="90" xfId="8" applyFont="1" applyBorder="1" applyAlignment="1" applyProtection="1">
      <alignment horizontal="center" vertical="center"/>
      <protection locked="0"/>
    </xf>
    <xf numFmtId="0" fontId="29" fillId="0" borderId="104" xfId="8" applyFont="1" applyBorder="1" applyAlignment="1" applyProtection="1">
      <alignment horizontal="center" vertical="center"/>
      <protection locked="0"/>
    </xf>
    <xf numFmtId="0" fontId="29" fillId="0" borderId="19" xfId="8" applyFont="1" applyBorder="1" applyAlignment="1" applyProtection="1">
      <alignment horizontal="center" vertical="center"/>
      <protection locked="0"/>
    </xf>
    <xf numFmtId="0" fontId="29" fillId="0" borderId="17" xfId="8" applyFont="1" applyBorder="1" applyAlignment="1" applyProtection="1">
      <alignment horizontal="center" vertical="center"/>
      <protection locked="0"/>
    </xf>
    <xf numFmtId="0" fontId="29" fillId="0" borderId="17" xfId="8" applyFont="1" applyBorder="1" applyAlignment="1" applyProtection="1">
      <alignment horizontal="center" vertical="center"/>
      <protection hidden="1"/>
    </xf>
    <xf numFmtId="0" fontId="29" fillId="0" borderId="19" xfId="8" applyFont="1" applyBorder="1" applyAlignment="1" applyProtection="1">
      <alignment horizontal="center" vertical="center"/>
      <protection hidden="1"/>
    </xf>
    <xf numFmtId="0" fontId="29" fillId="0" borderId="94" xfId="8" applyFont="1" applyBorder="1" applyAlignment="1" applyProtection="1">
      <alignment horizontal="center" vertical="center"/>
      <protection locked="0"/>
    </xf>
    <xf numFmtId="0" fontId="29" fillId="0" borderId="93" xfId="8" applyFont="1" applyBorder="1" applyAlignment="1" applyProtection="1">
      <alignment horizontal="center" vertical="center"/>
      <protection locked="0"/>
    </xf>
    <xf numFmtId="0" fontId="29" fillId="0" borderId="92" xfId="8" applyFont="1" applyBorder="1" applyProtection="1">
      <alignment vertical="center"/>
      <protection locked="0"/>
    </xf>
    <xf numFmtId="4" fontId="29" fillId="7" borderId="92" xfId="5" applyNumberFormat="1" applyFont="1" applyFill="1" applyBorder="1" applyAlignment="1" applyProtection="1">
      <alignment horizontal="right" vertical="center"/>
      <protection hidden="1"/>
    </xf>
    <xf numFmtId="4" fontId="29" fillId="7" borderId="95" xfId="5" applyNumberFormat="1" applyFont="1" applyFill="1" applyBorder="1" applyAlignment="1" applyProtection="1">
      <alignment horizontal="right" vertical="center"/>
      <protection hidden="1"/>
    </xf>
    <xf numFmtId="0" fontId="34" fillId="0" borderId="121" xfId="8" applyFont="1" applyBorder="1" applyAlignment="1" applyProtection="1">
      <alignment vertical="top" wrapText="1"/>
      <protection locked="0"/>
    </xf>
    <xf numFmtId="0" fontId="34" fillId="0" borderId="45" xfId="8" applyFont="1" applyBorder="1" applyAlignment="1" applyProtection="1">
      <alignment vertical="top" wrapText="1"/>
      <protection locked="0"/>
    </xf>
    <xf numFmtId="0" fontId="34" fillId="0" borderId="103" xfId="8" applyFont="1" applyBorder="1" applyAlignment="1" applyProtection="1">
      <alignment vertical="top" wrapText="1"/>
      <protection locked="0"/>
    </xf>
    <xf numFmtId="0" fontId="34" fillId="0" borderId="87" xfId="8" applyFont="1" applyBorder="1" applyAlignment="1" applyProtection="1">
      <alignment vertical="top" wrapText="1"/>
      <protection locked="0"/>
    </xf>
    <xf numFmtId="0" fontId="34" fillId="0" borderId="0" xfId="8" applyFont="1" applyAlignment="1" applyProtection="1">
      <alignment vertical="top" wrapText="1"/>
      <protection locked="0"/>
    </xf>
    <xf numFmtId="0" fontId="34" fillId="0" borderId="88" xfId="8" applyFont="1" applyBorder="1" applyAlignment="1" applyProtection="1">
      <alignment vertical="top" wrapText="1"/>
      <protection locked="0"/>
    </xf>
    <xf numFmtId="0" fontId="34" fillId="0" borderId="121" xfId="8" applyFont="1" applyBorder="1" applyAlignment="1" applyProtection="1">
      <alignment horizontal="center" vertical="center" wrapText="1"/>
      <protection locked="0"/>
    </xf>
    <xf numFmtId="0" fontId="34" fillId="0" borderId="103" xfId="8" applyFont="1" applyBorder="1" applyAlignment="1" applyProtection="1">
      <alignment horizontal="center" vertical="center" wrapText="1"/>
      <protection locked="0"/>
    </xf>
    <xf numFmtId="0" fontId="34" fillId="0" borderId="87" xfId="8" applyFont="1" applyBorder="1" applyAlignment="1" applyProtection="1">
      <alignment horizontal="center" vertical="center" wrapText="1"/>
      <protection locked="0"/>
    </xf>
    <xf numFmtId="0" fontId="34" fillId="0" borderId="88" xfId="8" applyFont="1" applyBorder="1" applyAlignment="1" applyProtection="1">
      <alignment horizontal="center" vertical="center" wrapText="1"/>
      <protection locked="0"/>
    </xf>
    <xf numFmtId="0" fontId="34" fillId="0" borderId="107" xfId="8" applyFont="1" applyBorder="1" applyAlignment="1" applyProtection="1">
      <alignment horizontal="center" vertical="center" wrapText="1"/>
      <protection locked="0"/>
    </xf>
    <xf numFmtId="0" fontId="34" fillId="0" borderId="53" xfId="8" applyFont="1" applyBorder="1" applyAlignment="1" applyProtection="1">
      <alignment horizontal="center" vertical="center" wrapText="1"/>
      <protection locked="0"/>
    </xf>
    <xf numFmtId="0" fontId="29" fillId="0" borderId="121" xfId="8" applyFont="1" applyBorder="1" applyAlignment="1" applyProtection="1">
      <alignment horizontal="center" vertical="top"/>
      <protection locked="0"/>
    </xf>
    <xf numFmtId="0" fontId="29" fillId="0" borderId="122" xfId="8" applyFont="1" applyBorder="1" applyAlignment="1" applyProtection="1">
      <alignment horizontal="center" vertical="top"/>
      <protection locked="0"/>
    </xf>
    <xf numFmtId="0" fontId="29" fillId="0" borderId="271" xfId="8" applyFont="1" applyBorder="1" applyAlignment="1" applyProtection="1">
      <alignment horizontal="center" vertical="top"/>
      <protection locked="0"/>
    </xf>
    <xf numFmtId="0" fontId="34" fillId="0" borderId="107" xfId="8" applyFont="1" applyBorder="1" applyAlignment="1" applyProtection="1">
      <alignment vertical="top" wrapText="1"/>
      <protection locked="0"/>
    </xf>
    <xf numFmtId="0" fontId="34" fillId="0" borderId="51" xfId="8" applyFont="1" applyBorder="1" applyAlignment="1" applyProtection="1">
      <alignment vertical="top" wrapText="1"/>
      <protection locked="0"/>
    </xf>
    <xf numFmtId="0" fontId="34" fillId="0" borderId="53" xfId="8" applyFont="1" applyBorder="1" applyAlignment="1" applyProtection="1">
      <alignment vertical="top" wrapText="1"/>
      <protection locked="0"/>
    </xf>
    <xf numFmtId="0" fontId="34" fillId="0" borderId="45" xfId="8" applyFont="1" applyBorder="1" applyAlignment="1" applyProtection="1">
      <alignment horizontal="center" vertical="center" wrapText="1"/>
      <protection locked="0"/>
    </xf>
    <xf numFmtId="0" fontId="83" fillId="0" borderId="45" xfId="8" applyFont="1" applyBorder="1" applyProtection="1">
      <alignment vertical="center"/>
      <protection locked="0"/>
    </xf>
    <xf numFmtId="0" fontId="83" fillId="0" borderId="122" xfId="8" applyFont="1" applyBorder="1" applyProtection="1">
      <alignment vertical="center"/>
      <protection locked="0"/>
    </xf>
    <xf numFmtId="0" fontId="83" fillId="0" borderId="87" xfId="8" applyFont="1" applyBorder="1" applyProtection="1">
      <alignment vertical="center"/>
      <protection locked="0"/>
    </xf>
    <xf numFmtId="0" fontId="83" fillId="0" borderId="0" xfId="8" applyFont="1" applyProtection="1">
      <alignment vertical="center"/>
      <protection locked="0"/>
    </xf>
    <xf numFmtId="0" fontId="83" fillId="0" borderId="7" xfId="8" applyFont="1" applyBorder="1" applyProtection="1">
      <alignment vertical="center"/>
      <protection locked="0"/>
    </xf>
    <xf numFmtId="0" fontId="29" fillId="0" borderId="86" xfId="8" applyFont="1" applyBorder="1" applyProtection="1">
      <alignment vertical="center"/>
      <protection locked="0"/>
    </xf>
    <xf numFmtId="0" fontId="28" fillId="0" borderId="107" xfId="8" applyFont="1" applyBorder="1" applyAlignment="1" applyProtection="1">
      <alignment horizontal="center" vertical="center" shrinkToFit="1"/>
      <protection locked="0"/>
    </xf>
    <xf numFmtId="0" fontId="28" fillId="0" borderId="51" xfId="8" applyFont="1" applyBorder="1" applyAlignment="1" applyProtection="1">
      <alignment horizontal="center" vertical="center" shrinkToFit="1"/>
      <protection locked="0"/>
    </xf>
    <xf numFmtId="0" fontId="18" fillId="0" borderId="119" xfId="7" applyFont="1" applyBorder="1" applyAlignment="1">
      <alignment horizontal="center" vertical="center"/>
    </xf>
    <xf numFmtId="0" fontId="18" fillId="0" borderId="83" xfId="7" applyFont="1" applyBorder="1" applyAlignment="1">
      <alignment horizontal="center" vertical="center"/>
    </xf>
    <xf numFmtId="0" fontId="18" fillId="0" borderId="71" xfId="7" applyFont="1" applyBorder="1" applyAlignment="1">
      <alignment horizontal="center" vertical="center"/>
    </xf>
    <xf numFmtId="0" fontId="18" fillId="0" borderId="119" xfId="7" applyFont="1" applyBorder="1">
      <alignment vertical="center"/>
    </xf>
    <xf numFmtId="0" fontId="18" fillId="0" borderId="83" xfId="7" applyFont="1" applyBorder="1">
      <alignment vertical="center"/>
    </xf>
    <xf numFmtId="0" fontId="18" fillId="0" borderId="71" xfId="7" applyFont="1" applyBorder="1">
      <alignment vertical="center"/>
    </xf>
    <xf numFmtId="0" fontId="88" fillId="0" borderId="51" xfId="7" applyFont="1" applyBorder="1" applyAlignment="1">
      <alignment horizontal="center" vertical="center"/>
    </xf>
    <xf numFmtId="0" fontId="3" fillId="0" borderId="0" xfId="8" applyFont="1" applyAlignment="1" applyProtection="1">
      <alignment horizontal="center" vertical="center" wrapText="1"/>
      <protection locked="0"/>
    </xf>
    <xf numFmtId="0" fontId="29" fillId="0" borderId="119" xfId="8" applyFont="1" applyBorder="1" applyAlignment="1" applyProtection="1">
      <alignment horizontal="center" vertical="center"/>
      <protection locked="0"/>
    </xf>
    <xf numFmtId="0" fontId="29" fillId="0" borderId="83" xfId="8" applyFont="1" applyBorder="1" applyAlignment="1" applyProtection="1">
      <alignment horizontal="center" vertical="center"/>
      <protection locked="0"/>
    </xf>
    <xf numFmtId="0" fontId="29" fillId="0" borderId="270" xfId="8" applyFont="1" applyBorder="1" applyAlignment="1" applyProtection="1">
      <alignment horizontal="center" vertical="center"/>
      <protection locked="0"/>
    </xf>
    <xf numFmtId="0" fontId="34" fillId="0" borderId="83" xfId="8" applyFont="1" applyBorder="1" applyProtection="1">
      <alignment vertical="center"/>
      <protection locked="0"/>
    </xf>
    <xf numFmtId="10" fontId="29" fillId="7" borderId="83" xfId="8" applyNumberFormat="1" applyFont="1" applyFill="1" applyBorder="1" applyAlignment="1" applyProtection="1">
      <alignment horizontal="right" vertical="center"/>
      <protection hidden="1"/>
    </xf>
    <xf numFmtId="10" fontId="29" fillId="7" borderId="71" xfId="8" applyNumberFormat="1" applyFont="1" applyFill="1" applyBorder="1" applyAlignment="1" applyProtection="1">
      <alignment horizontal="right" vertical="center"/>
      <protection hidden="1"/>
    </xf>
    <xf numFmtId="4" fontId="29" fillId="7" borderId="86" xfId="5" applyNumberFormat="1" applyFont="1" applyFill="1" applyBorder="1" applyAlignment="1" applyProtection="1">
      <alignment horizontal="right" vertical="center"/>
      <protection hidden="1"/>
    </xf>
    <xf numFmtId="4" fontId="29" fillId="7" borderId="148" xfId="5" applyNumberFormat="1" applyFont="1" applyFill="1" applyBorder="1" applyAlignment="1" applyProtection="1">
      <alignment horizontal="right" vertical="center"/>
      <protection hidden="1"/>
    </xf>
    <xf numFmtId="0" fontId="29" fillId="0" borderId="18" xfId="8" applyFont="1" applyBorder="1" applyProtection="1">
      <alignment vertical="center"/>
      <protection locked="0"/>
    </xf>
    <xf numFmtId="4" fontId="29" fillId="7" borderId="18" xfId="5" applyNumberFormat="1" applyFont="1" applyFill="1" applyBorder="1" applyAlignment="1" applyProtection="1">
      <alignment horizontal="right" vertical="center"/>
      <protection hidden="1"/>
    </xf>
    <xf numFmtId="4" fontId="29" fillId="7" borderId="62" xfId="5" applyNumberFormat="1" applyFont="1" applyFill="1" applyBorder="1" applyAlignment="1" applyProtection="1">
      <alignment horizontal="right" vertical="center"/>
      <protection hidden="1"/>
    </xf>
    <xf numFmtId="0" fontId="29" fillId="0" borderId="83" xfId="8" applyFont="1" applyBorder="1" applyAlignment="1" applyProtection="1">
      <alignment vertical="center" shrinkToFit="1"/>
      <protection locked="0"/>
    </xf>
    <xf numFmtId="0" fontId="29" fillId="0" borderId="271" xfId="8" applyFont="1" applyBorder="1" applyAlignment="1" applyProtection="1">
      <alignment horizontal="center" vertical="top" wrapText="1" shrinkToFit="1"/>
      <protection locked="0"/>
    </xf>
    <xf numFmtId="0" fontId="29" fillId="0" borderId="122" xfId="8" applyFont="1" applyBorder="1" applyAlignment="1" applyProtection="1">
      <alignment horizontal="center" vertical="top" wrapText="1" shrinkToFit="1"/>
      <protection locked="0"/>
    </xf>
    <xf numFmtId="0" fontId="29" fillId="0" borderId="103" xfId="8" applyFont="1" applyBorder="1" applyAlignment="1" applyProtection="1">
      <alignment horizontal="center" vertical="top" wrapText="1" shrinkToFit="1"/>
      <protection locked="0"/>
    </xf>
    <xf numFmtId="0" fontId="34" fillId="0" borderId="104" xfId="8" applyFont="1" applyBorder="1" applyAlignment="1" applyProtection="1">
      <alignment horizontal="center" vertical="center"/>
      <protection locked="0"/>
    </xf>
    <xf numFmtId="0" fontId="34" fillId="0" borderId="19" xfId="8" applyFont="1" applyBorder="1" applyAlignment="1" applyProtection="1">
      <alignment horizontal="center" vertical="center"/>
      <protection locked="0"/>
    </xf>
    <xf numFmtId="0" fontId="34" fillId="0" borderId="107" xfId="8" applyFont="1" applyBorder="1" applyAlignment="1" applyProtection="1">
      <alignment horizontal="center" vertical="center"/>
      <protection locked="0"/>
    </xf>
    <xf numFmtId="0" fontId="34" fillId="0" borderId="52" xfId="8" applyFont="1" applyBorder="1" applyAlignment="1" applyProtection="1">
      <alignment horizontal="center" vertical="center"/>
      <protection locked="0"/>
    </xf>
    <xf numFmtId="0" fontId="29" fillId="0" borderId="38" xfId="8" applyFont="1" applyBorder="1" applyProtection="1">
      <alignment vertical="center"/>
      <protection locked="0"/>
    </xf>
    <xf numFmtId="4" fontId="29" fillId="7" borderId="38" xfId="5" applyNumberFormat="1" applyFont="1" applyFill="1" applyBorder="1" applyAlignment="1" applyProtection="1">
      <alignment horizontal="right" vertical="center"/>
      <protection hidden="1"/>
    </xf>
    <xf numFmtId="4" fontId="29" fillId="7" borderId="90" xfId="5" applyNumberFormat="1" applyFont="1" applyFill="1" applyBorder="1" applyAlignment="1" applyProtection="1">
      <alignment horizontal="right" vertical="center"/>
      <protection hidden="1"/>
    </xf>
    <xf numFmtId="40" fontId="29" fillId="7" borderId="89" xfId="5" applyNumberFormat="1" applyFont="1" applyFill="1" applyBorder="1" applyAlignment="1" applyProtection="1">
      <alignment vertical="center"/>
      <protection locked="0"/>
    </xf>
    <xf numFmtId="40" fontId="29" fillId="7" borderId="30"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99" xfId="5" applyNumberFormat="1" applyFont="1" applyFill="1" applyBorder="1" applyAlignment="1" applyProtection="1">
      <alignment vertical="center"/>
      <protection locked="0"/>
    </xf>
    <xf numFmtId="0" fontId="29" fillId="11" borderId="89" xfId="8" applyFont="1" applyFill="1" applyBorder="1" applyAlignment="1" applyProtection="1">
      <alignment horizontal="left" vertical="center"/>
      <protection locked="0"/>
    </xf>
    <xf numFmtId="0" fontId="29" fillId="11" borderId="38" xfId="8" applyFont="1" applyFill="1" applyBorder="1" applyAlignment="1" applyProtection="1">
      <alignment horizontal="left" vertical="center"/>
      <protection locked="0"/>
    </xf>
    <xf numFmtId="0" fontId="29" fillId="11" borderId="90" xfId="8" applyFont="1" applyFill="1" applyBorder="1" applyAlignment="1" applyProtection="1">
      <alignment horizontal="left" vertical="center"/>
      <protection locked="0"/>
    </xf>
    <xf numFmtId="0" fontId="29" fillId="0" borderId="119" xfId="8" applyFont="1" applyBorder="1" applyProtection="1">
      <alignment vertical="center"/>
      <protection locked="0"/>
    </xf>
    <xf numFmtId="0" fontId="29" fillId="0" borderId="83" xfId="8" applyFont="1" applyBorder="1" applyProtection="1">
      <alignment vertical="center"/>
      <protection locked="0"/>
    </xf>
    <xf numFmtId="0" fontId="29" fillId="11" borderId="91" xfId="8" applyFont="1" applyFill="1" applyBorder="1" applyAlignment="1" applyProtection="1">
      <alignment horizontal="left" vertical="center"/>
      <protection locked="0"/>
    </xf>
    <xf numFmtId="0" fontId="29" fillId="11" borderId="92" xfId="8" applyFont="1" applyFill="1" applyBorder="1" applyAlignment="1" applyProtection="1">
      <alignment horizontal="left" vertical="center"/>
      <protection locked="0"/>
    </xf>
    <xf numFmtId="0" fontId="29" fillId="11" borderId="95" xfId="8" applyFont="1" applyFill="1" applyBorder="1" applyAlignment="1" applyProtection="1">
      <alignment horizontal="left" vertical="center"/>
      <protection locked="0"/>
    </xf>
    <xf numFmtId="0" fontId="29" fillId="0" borderId="71" xfId="8" applyFont="1" applyBorder="1" applyAlignment="1" applyProtection="1">
      <alignment horizontal="center" vertical="center"/>
      <protection locked="0"/>
    </xf>
    <xf numFmtId="0" fontId="34" fillId="0" borderId="272" xfId="8" applyFont="1" applyBorder="1" applyAlignment="1" applyProtection="1">
      <alignment horizontal="center" vertical="center" wrapText="1"/>
      <protection locked="0"/>
    </xf>
    <xf numFmtId="0" fontId="34" fillId="0" borderId="106" xfId="8" applyFont="1" applyBorder="1" applyAlignment="1" applyProtection="1">
      <alignment horizontal="center" vertical="center" wrapText="1"/>
      <protection locked="0"/>
    </xf>
    <xf numFmtId="0" fontId="29" fillId="0" borderId="45" xfId="8" applyFont="1" applyBorder="1" applyAlignment="1" applyProtection="1">
      <alignment horizontal="center" vertical="top"/>
      <protection locked="0"/>
    </xf>
    <xf numFmtId="0" fontId="29" fillId="0" borderId="107" xfId="8" applyFont="1" applyBorder="1" applyAlignment="1" applyProtection="1">
      <alignment horizontal="center" vertical="center"/>
      <protection locked="0"/>
    </xf>
    <xf numFmtId="0" fontId="29" fillId="0" borderId="51" xfId="8" applyFont="1" applyBorder="1" applyAlignment="1" applyProtection="1">
      <alignment horizontal="center" vertical="center"/>
      <protection locked="0"/>
    </xf>
    <xf numFmtId="0" fontId="29" fillId="0" borderId="53" xfId="8" applyFont="1" applyBorder="1" applyAlignment="1" applyProtection="1">
      <alignment horizontal="center" vertical="center"/>
      <protection locked="0"/>
    </xf>
    <xf numFmtId="0" fontId="28" fillId="0" borderId="119" xfId="8" applyFont="1" applyBorder="1" applyAlignment="1" applyProtection="1">
      <alignment horizontal="right" vertical="center"/>
      <protection locked="0"/>
    </xf>
    <xf numFmtId="0" fontId="28" fillId="0" borderId="83" xfId="8" applyFont="1" applyBorder="1" applyAlignment="1" applyProtection="1">
      <alignment horizontal="right" vertical="center"/>
      <protection locked="0"/>
    </xf>
    <xf numFmtId="0" fontId="28" fillId="0" borderId="71" xfId="8" applyFont="1" applyBorder="1" applyAlignment="1" applyProtection="1">
      <alignment horizontal="right" vertical="center"/>
      <protection locked="0"/>
    </xf>
    <xf numFmtId="0" fontId="29" fillId="0" borderId="29" xfId="8" applyFont="1" applyBorder="1" applyAlignment="1" applyProtection="1">
      <alignment horizontal="center" vertical="center" wrapText="1"/>
      <protection locked="0"/>
    </xf>
    <xf numFmtId="0" fontId="29" fillId="0" borderId="90" xfId="8" applyFont="1" applyBorder="1" applyAlignment="1" applyProtection="1">
      <alignment horizontal="center" vertical="center" wrapText="1"/>
      <protection locked="0"/>
    </xf>
    <xf numFmtId="0" fontId="29" fillId="0" borderId="18" xfId="8" applyFont="1" applyBorder="1" applyAlignment="1" applyProtection="1">
      <alignment horizontal="center" vertical="center"/>
      <protection locked="0"/>
    </xf>
    <xf numFmtId="0" fontId="29" fillId="0" borderId="62" xfId="8" applyFont="1" applyBorder="1" applyAlignment="1" applyProtection="1">
      <alignment horizontal="center" vertical="center"/>
      <protection locked="0"/>
    </xf>
    <xf numFmtId="40" fontId="29" fillId="7" borderId="96" xfId="5" applyNumberFormat="1" applyFont="1" applyFill="1" applyBorder="1" applyAlignment="1" applyProtection="1">
      <alignment vertical="center"/>
      <protection locked="0"/>
    </xf>
    <xf numFmtId="40" fontId="29" fillId="7" borderId="42" xfId="5" applyNumberFormat="1" applyFont="1" applyFill="1" applyBorder="1" applyAlignment="1" applyProtection="1">
      <alignment vertical="center"/>
      <protection locked="0"/>
    </xf>
    <xf numFmtId="40" fontId="29" fillId="7" borderId="97" xfId="5" applyNumberFormat="1" applyFont="1" applyFill="1" applyBorder="1" applyAlignment="1" applyProtection="1">
      <alignment vertical="center"/>
      <protection locked="0"/>
    </xf>
    <xf numFmtId="40" fontId="29" fillId="7" borderId="98" xfId="5" applyNumberFormat="1" applyFont="1" applyFill="1" applyBorder="1" applyAlignment="1" applyProtection="1">
      <alignment vertical="center"/>
      <protection locked="0"/>
    </xf>
    <xf numFmtId="0" fontId="29" fillId="11" borderId="96" xfId="8" applyFont="1" applyFill="1" applyBorder="1" applyAlignment="1" applyProtection="1">
      <alignment horizontal="left" vertical="center"/>
      <protection locked="0"/>
    </xf>
    <xf numFmtId="0" fontId="29" fillId="11" borderId="86" xfId="8" applyFont="1" applyFill="1" applyBorder="1" applyAlignment="1" applyProtection="1">
      <alignment horizontal="left" vertical="center"/>
      <protection locked="0"/>
    </xf>
    <xf numFmtId="0" fontId="29" fillId="11" borderId="148" xfId="8" applyFont="1" applyFill="1" applyBorder="1" applyAlignment="1" applyProtection="1">
      <alignment horizontal="left" vertical="center"/>
      <protection locked="0"/>
    </xf>
    <xf numFmtId="0" fontId="2" fillId="0" borderId="121" xfId="8" applyFont="1" applyBorder="1" applyAlignment="1" applyProtection="1">
      <alignment horizontal="left" vertical="center" wrapText="1"/>
      <protection locked="0"/>
    </xf>
    <xf numFmtId="0" fontId="2" fillId="0" borderId="45" xfId="8" applyFont="1" applyBorder="1" applyAlignment="1" applyProtection="1">
      <alignment horizontal="left" vertical="center" wrapText="1"/>
      <protection locked="0"/>
    </xf>
    <xf numFmtId="0" fontId="2" fillId="0" borderId="103" xfId="8" applyFont="1" applyBorder="1" applyAlignment="1" applyProtection="1">
      <alignment horizontal="left" vertical="center" wrapText="1"/>
      <protection locked="0"/>
    </xf>
    <xf numFmtId="0" fontId="2" fillId="0" borderId="107" xfId="8" applyFont="1" applyBorder="1" applyAlignment="1" applyProtection="1">
      <alignment horizontal="left" vertical="center" wrapText="1"/>
      <protection locked="0"/>
    </xf>
    <xf numFmtId="0" fontId="2" fillId="0" borderId="51" xfId="8" applyFont="1" applyBorder="1" applyAlignment="1" applyProtection="1">
      <alignment horizontal="left" vertical="center" wrapText="1"/>
      <protection locked="0"/>
    </xf>
    <xf numFmtId="0" fontId="2" fillId="0" borderId="53" xfId="8" applyFont="1" applyBorder="1" applyAlignment="1" applyProtection="1">
      <alignment horizontal="left" vertical="center" wrapText="1"/>
      <protection locked="0"/>
    </xf>
    <xf numFmtId="0" fontId="29" fillId="0" borderId="331" xfId="8" applyFont="1" applyBorder="1" applyAlignment="1" applyProtection="1">
      <alignment horizontal="center" vertical="center"/>
      <protection locked="0"/>
    </xf>
    <xf numFmtId="0" fontId="29" fillId="0" borderId="202" xfId="8" applyFont="1" applyBorder="1" applyAlignment="1" applyProtection="1">
      <alignment horizontal="center" vertical="center"/>
      <protection locked="0"/>
    </xf>
    <xf numFmtId="0" fontId="29" fillId="0" borderId="325" xfId="8" applyFont="1" applyBorder="1" applyAlignment="1" applyProtection="1">
      <alignment horizontal="center" vertical="center"/>
      <protection locked="0"/>
    </xf>
    <xf numFmtId="0" fontId="29" fillId="0" borderId="326" xfId="8" applyFont="1" applyBorder="1" applyAlignment="1" applyProtection="1">
      <alignment horizontal="center" vertical="center"/>
      <protection locked="0"/>
    </xf>
    <xf numFmtId="0" fontId="29" fillId="0" borderId="121" xfId="8" applyFont="1" applyBorder="1" applyAlignment="1" applyProtection="1">
      <alignment horizontal="center" vertical="center" wrapText="1" shrinkToFit="1"/>
      <protection locked="0"/>
    </xf>
    <xf numFmtId="0" fontId="29" fillId="0" borderId="45" xfId="8" applyFont="1" applyBorder="1" applyAlignment="1" applyProtection="1">
      <alignment horizontal="center" vertical="center" shrinkToFit="1"/>
      <protection locked="0"/>
    </xf>
    <xf numFmtId="0" fontId="56" fillId="0" borderId="85" xfId="8" applyFont="1" applyBorder="1" applyAlignment="1" applyProtection="1">
      <alignment horizontal="center" vertical="center"/>
      <protection locked="0"/>
    </xf>
    <xf numFmtId="0" fontId="56" fillId="0" borderId="34" xfId="8" applyFont="1" applyBorder="1" applyAlignment="1" applyProtection="1">
      <alignment horizontal="center" vertical="center"/>
      <protection locked="0"/>
    </xf>
    <xf numFmtId="0" fontId="29" fillId="0" borderId="41" xfId="8" applyFont="1" applyBorder="1" applyAlignment="1" applyProtection="1">
      <alignment horizontal="center" vertical="center" shrinkToFit="1"/>
      <protection locked="0"/>
    </xf>
    <xf numFmtId="0" fontId="29" fillId="0" borderId="148" xfId="8" applyFont="1" applyBorder="1" applyAlignment="1" applyProtection="1">
      <alignment horizontal="center" vertical="center" shrinkToFit="1"/>
      <protection locked="0"/>
    </xf>
    <xf numFmtId="0" fontId="29" fillId="0" borderId="96" xfId="8" applyFont="1" applyBorder="1" applyProtection="1">
      <alignment vertical="center"/>
      <protection hidden="1"/>
    </xf>
    <xf numFmtId="191" fontId="29" fillId="7" borderId="86" xfId="8" applyNumberFormat="1" applyFont="1" applyFill="1" applyBorder="1" applyProtection="1">
      <alignment vertical="center"/>
      <protection hidden="1"/>
    </xf>
    <xf numFmtId="191" fontId="29" fillId="7" borderId="148" xfId="8" applyNumberFormat="1" applyFont="1" applyFill="1" applyBorder="1" applyProtection="1">
      <alignment vertical="center"/>
      <protection hidden="1"/>
    </xf>
    <xf numFmtId="0" fontId="29" fillId="0" borderId="91" xfId="8" applyFont="1" applyBorder="1" applyProtection="1">
      <alignment vertical="center"/>
      <protection hidden="1"/>
    </xf>
    <xf numFmtId="10" fontId="29" fillId="7" borderId="92" xfId="8" applyNumberFormat="1" applyFont="1" applyFill="1" applyBorder="1" applyProtection="1">
      <alignment vertical="center"/>
      <protection hidden="1"/>
    </xf>
    <xf numFmtId="10" fontId="29" fillId="7" borderId="95" xfId="8" applyNumberFormat="1" applyFont="1" applyFill="1" applyBorder="1" applyProtection="1">
      <alignment vertical="center"/>
      <protection hidden="1"/>
    </xf>
    <xf numFmtId="0" fontId="29" fillId="0" borderId="91" xfId="8" applyFont="1" applyBorder="1" applyAlignment="1" applyProtection="1">
      <alignment horizontal="center" vertical="center"/>
      <protection locked="0"/>
    </xf>
    <xf numFmtId="0" fontId="29" fillId="0" borderId="92" xfId="8" applyFont="1" applyBorder="1" applyAlignment="1" applyProtection="1">
      <alignment horizontal="center" vertical="center"/>
      <protection locked="0"/>
    </xf>
    <xf numFmtId="0" fontId="29" fillId="0" borderId="95" xfId="8" applyFont="1" applyBorder="1" applyAlignment="1" applyProtection="1">
      <alignment horizontal="center" vertical="center"/>
      <protection locked="0"/>
    </xf>
    <xf numFmtId="0" fontId="34" fillId="0" borderId="272" xfId="8" applyFont="1" applyBorder="1" applyAlignment="1" applyProtection="1">
      <alignment horizontal="center" vertical="center" wrapText="1"/>
      <protection hidden="1"/>
    </xf>
    <xf numFmtId="0" fontId="34" fillId="0" borderId="106" xfId="8" applyFont="1" applyBorder="1" applyAlignment="1" applyProtection="1">
      <alignment horizontal="center" vertical="center" wrapText="1"/>
      <protection hidden="1"/>
    </xf>
    <xf numFmtId="0" fontId="29" fillId="0" borderId="45" xfId="8" applyFont="1" applyBorder="1" applyAlignment="1" applyProtection="1">
      <alignment horizontal="center" vertical="top"/>
      <protection hidden="1"/>
    </xf>
    <xf numFmtId="0" fontId="28" fillId="0" borderId="91" xfId="8" applyFont="1" applyBorder="1" applyAlignment="1" applyProtection="1">
      <alignment horizontal="right" vertical="center"/>
      <protection hidden="1"/>
    </xf>
    <xf numFmtId="0" fontId="28" fillId="0" borderId="92" xfId="8" applyFont="1" applyBorder="1" applyAlignment="1" applyProtection="1">
      <alignment horizontal="right" vertical="center"/>
      <protection hidden="1"/>
    </xf>
    <xf numFmtId="0" fontId="28" fillId="0" borderId="95" xfId="8" applyFont="1" applyBorder="1" applyAlignment="1" applyProtection="1">
      <alignment horizontal="right" vertical="center"/>
      <protection hidden="1"/>
    </xf>
    <xf numFmtId="0" fontId="28" fillId="0" borderId="96" xfId="8" applyFont="1" applyBorder="1" applyAlignment="1" applyProtection="1">
      <alignment horizontal="right" vertical="center"/>
      <protection hidden="1"/>
    </xf>
    <xf numFmtId="0" fontId="28" fillId="0" borderId="86" xfId="8" applyFont="1" applyBorder="1" applyAlignment="1" applyProtection="1">
      <alignment horizontal="right" vertical="center"/>
      <protection hidden="1"/>
    </xf>
    <xf numFmtId="0" fontId="28" fillId="0" borderId="148" xfId="8" applyFont="1" applyBorder="1" applyAlignment="1" applyProtection="1">
      <alignment horizontal="right" vertical="center"/>
      <protection hidden="1"/>
    </xf>
    <xf numFmtId="0" fontId="2" fillId="0" borderId="121" xfId="8" applyFont="1" applyBorder="1" applyAlignment="1" applyProtection="1">
      <alignment horizontal="left" vertical="center" wrapText="1"/>
      <protection hidden="1"/>
    </xf>
    <xf numFmtId="0" fontId="2" fillId="0" borderId="45" xfId="8" applyFont="1" applyBorder="1" applyAlignment="1" applyProtection="1">
      <alignment horizontal="left" vertical="center" wrapText="1"/>
      <protection hidden="1"/>
    </xf>
    <xf numFmtId="0" fontId="2" fillId="0" borderId="103" xfId="8" applyFont="1" applyBorder="1" applyAlignment="1" applyProtection="1">
      <alignment horizontal="left" vertical="center" wrapText="1"/>
      <protection hidden="1"/>
    </xf>
    <xf numFmtId="0" fontId="2" fillId="0" borderId="107" xfId="8" applyFont="1" applyBorder="1" applyAlignment="1" applyProtection="1">
      <alignment horizontal="left" vertical="center" wrapText="1"/>
      <protection hidden="1"/>
    </xf>
    <xf numFmtId="0" fontId="2" fillId="0" borderId="51" xfId="8" applyFont="1" applyBorder="1" applyAlignment="1" applyProtection="1">
      <alignment horizontal="left" vertical="center" wrapText="1"/>
      <protection hidden="1"/>
    </xf>
    <xf numFmtId="0" fontId="2" fillId="0" borderId="53" xfId="8" applyFont="1" applyBorder="1" applyAlignment="1" applyProtection="1">
      <alignment horizontal="left" vertical="center" wrapText="1"/>
      <protection hidden="1"/>
    </xf>
    <xf numFmtId="40" fontId="29" fillId="7" borderId="91" xfId="5" applyNumberFormat="1" applyFont="1" applyFill="1" applyBorder="1" applyAlignment="1" applyProtection="1">
      <alignment vertical="center"/>
      <protection locked="0"/>
    </xf>
    <xf numFmtId="40" fontId="29" fillId="7" borderId="93" xfId="5" applyNumberFormat="1" applyFont="1" applyFill="1" applyBorder="1" applyAlignment="1" applyProtection="1">
      <alignment vertical="center"/>
      <protection locked="0"/>
    </xf>
    <xf numFmtId="0" fontId="29" fillId="0" borderId="260" xfId="8" applyFont="1" applyBorder="1" applyAlignment="1" applyProtection="1">
      <alignment horizontal="center" vertical="center"/>
      <protection locked="0"/>
    </xf>
    <xf numFmtId="0" fontId="29" fillId="0" borderId="278" xfId="8" applyFont="1" applyBorder="1" applyAlignment="1" applyProtection="1">
      <alignment horizontal="center" vertical="center"/>
      <protection locked="0"/>
    </xf>
    <xf numFmtId="0" fontId="29" fillId="0" borderId="264" xfId="8" applyFont="1" applyBorder="1" applyAlignment="1" applyProtection="1">
      <alignment horizontal="center" vertical="center"/>
      <protection locked="0"/>
    </xf>
    <xf numFmtId="40" fontId="29" fillId="7" borderId="330" xfId="5" applyNumberFormat="1" applyFont="1" applyFill="1" applyBorder="1" applyAlignment="1" applyProtection="1">
      <alignment vertical="center"/>
      <protection locked="0"/>
    </xf>
    <xf numFmtId="40" fontId="29" fillId="7" borderId="247" xfId="5" applyNumberFormat="1" applyFont="1" applyFill="1" applyBorder="1" applyAlignment="1" applyProtection="1">
      <alignment vertical="center"/>
      <protection locked="0"/>
    </xf>
    <xf numFmtId="40" fontId="29" fillId="7" borderId="39" xfId="5" applyNumberFormat="1" applyFont="1" applyFill="1" applyBorder="1" applyAlignment="1" applyProtection="1">
      <alignment vertical="center"/>
      <protection locked="0"/>
    </xf>
    <xf numFmtId="40" fontId="29" fillId="7" borderId="171" xfId="5" applyNumberFormat="1" applyFont="1" applyFill="1" applyBorder="1" applyAlignment="1" applyProtection="1">
      <alignment vertical="center"/>
      <protection locked="0"/>
    </xf>
    <xf numFmtId="0" fontId="29" fillId="11" borderId="330" xfId="8" applyFont="1" applyFill="1" applyBorder="1" applyAlignment="1" applyProtection="1">
      <alignment horizontal="left" vertical="center"/>
      <protection locked="0"/>
    </xf>
    <xf numFmtId="0" fontId="29" fillId="11" borderId="246" xfId="8" applyFont="1" applyFill="1" applyBorder="1" applyAlignment="1" applyProtection="1">
      <alignment horizontal="left" vertical="center"/>
      <protection locked="0"/>
    </xf>
    <xf numFmtId="0" fontId="29" fillId="11" borderId="178" xfId="8" applyFont="1" applyFill="1" applyBorder="1" applyAlignment="1" applyProtection="1">
      <alignment horizontal="left" vertical="center"/>
      <protection locked="0"/>
    </xf>
    <xf numFmtId="0" fontId="88" fillId="0" borderId="119" xfId="7" applyFont="1" applyBorder="1" applyAlignment="1">
      <alignment horizontal="center" vertical="center"/>
    </xf>
    <xf numFmtId="0" fontId="88" fillId="0" borderId="71" xfId="7" applyFont="1" applyBorder="1" applyAlignment="1">
      <alignment horizontal="center" vertical="center"/>
    </xf>
    <xf numFmtId="0" fontId="88" fillId="0" borderId="0" xfId="7" applyFont="1" applyBorder="1" applyAlignment="1">
      <alignment horizontal="center" vertical="center"/>
    </xf>
    <xf numFmtId="0" fontId="29" fillId="0" borderId="140" xfId="8" applyFont="1" applyBorder="1" applyAlignment="1" applyProtection="1">
      <alignment horizontal="center" vertical="center" wrapText="1"/>
      <protection locked="0"/>
    </xf>
    <xf numFmtId="0" fontId="29" fillId="0" borderId="327" xfId="8" applyFont="1" applyBorder="1" applyAlignment="1" applyProtection="1">
      <alignment horizontal="center" vertical="center"/>
      <protection locked="0"/>
    </xf>
    <xf numFmtId="0" fontId="47" fillId="0" borderId="121" xfId="8" applyFont="1" applyBorder="1" applyAlignment="1" applyProtection="1">
      <alignment horizontal="center" vertical="center" wrapText="1"/>
      <protection locked="0"/>
    </xf>
    <xf numFmtId="0" fontId="47" fillId="0" borderId="45" xfId="8" applyFont="1" applyBorder="1" applyAlignment="1" applyProtection="1">
      <alignment horizontal="center" vertical="center" wrapText="1"/>
      <protection locked="0"/>
    </xf>
    <xf numFmtId="0" fontId="47" fillId="0" borderId="103" xfId="8" applyFont="1" applyBorder="1" applyAlignment="1" applyProtection="1">
      <alignment horizontal="center" vertical="center" wrapText="1"/>
      <protection locked="0"/>
    </xf>
    <xf numFmtId="0" fontId="47" fillId="0" borderId="107" xfId="8" applyFont="1" applyBorder="1" applyAlignment="1" applyProtection="1">
      <alignment horizontal="center" vertical="center" wrapText="1"/>
      <protection locked="0"/>
    </xf>
    <xf numFmtId="0" fontId="47" fillId="0" borderId="51" xfId="8" applyFont="1" applyBorder="1" applyAlignment="1" applyProtection="1">
      <alignment horizontal="center" vertical="center" wrapText="1"/>
      <protection locked="0"/>
    </xf>
    <xf numFmtId="0" fontId="47" fillId="0" borderId="53" xfId="8" applyFont="1" applyBorder="1" applyAlignment="1" applyProtection="1">
      <alignment horizontal="center" vertical="center" wrapText="1"/>
      <protection locked="0"/>
    </xf>
    <xf numFmtId="0" fontId="3" fillId="0" borderId="107" xfId="8" applyFont="1" applyBorder="1" applyAlignment="1" applyProtection="1">
      <alignment horizontal="center" vertical="center" shrinkToFit="1"/>
      <protection locked="0"/>
    </xf>
    <xf numFmtId="0" fontId="3" fillId="0" borderId="51" xfId="8" applyFont="1" applyBorder="1" applyAlignment="1" applyProtection="1">
      <alignment horizontal="center" vertical="center" shrinkToFit="1"/>
      <protection locked="0"/>
    </xf>
    <xf numFmtId="9" fontId="3" fillId="7" borderId="119" xfId="8" quotePrefix="1" applyNumberFormat="1" applyFont="1" applyFill="1" applyBorder="1" applyAlignment="1" applyProtection="1">
      <alignment horizontal="center" vertical="center"/>
      <protection hidden="1"/>
    </xf>
    <xf numFmtId="9" fontId="3" fillId="7" borderId="83" xfId="8" quotePrefix="1" applyNumberFormat="1" applyFont="1" applyFill="1" applyBorder="1" applyAlignment="1" applyProtection="1">
      <alignment horizontal="center" vertical="center"/>
      <protection hidden="1"/>
    </xf>
    <xf numFmtId="9" fontId="3" fillId="7" borderId="71" xfId="8" quotePrefix="1" applyNumberFormat="1" applyFont="1" applyFill="1" applyBorder="1" applyAlignment="1" applyProtection="1">
      <alignment horizontal="center" vertical="center"/>
      <protection hidden="1"/>
    </xf>
    <xf numFmtId="0" fontId="3" fillId="7" borderId="119" xfId="8" applyFont="1" applyFill="1" applyBorder="1" applyAlignment="1" applyProtection="1">
      <alignment horizontal="center" vertical="center" shrinkToFit="1"/>
      <protection locked="0"/>
    </xf>
    <xf numFmtId="0" fontId="3" fillId="7" borderId="83" xfId="8" applyFont="1" applyFill="1" applyBorder="1" applyAlignment="1" applyProtection="1">
      <alignment horizontal="center" vertical="center" shrinkToFit="1"/>
      <protection locked="0"/>
    </xf>
    <xf numFmtId="0" fontId="3" fillId="0" borderId="53" xfId="8" applyFont="1" applyBorder="1" applyAlignment="1" applyProtection="1">
      <alignment horizontal="center" vertical="center" shrinkToFit="1"/>
      <protection locked="0"/>
    </xf>
    <xf numFmtId="0" fontId="85" fillId="0" borderId="121" xfId="8" applyFont="1" applyBorder="1" applyAlignment="1" applyProtection="1">
      <alignment horizontal="center" vertical="center"/>
      <protection locked="0"/>
    </xf>
    <xf numFmtId="0" fontId="85" fillId="0" borderId="45" xfId="8" applyFont="1" applyBorder="1" applyAlignment="1" applyProtection="1">
      <alignment horizontal="center" vertical="center"/>
      <protection locked="0"/>
    </xf>
    <xf numFmtId="0" fontId="85" fillId="0" borderId="103" xfId="8" applyFont="1" applyBorder="1" applyAlignment="1" applyProtection="1">
      <alignment horizontal="center" vertical="center"/>
      <protection locked="0"/>
    </xf>
    <xf numFmtId="0" fontId="85" fillId="0" borderId="107" xfId="8" applyFont="1" applyBorder="1" applyAlignment="1" applyProtection="1">
      <alignment horizontal="center" vertical="center"/>
      <protection locked="0"/>
    </xf>
    <xf numFmtId="0" fontId="85" fillId="0" borderId="51" xfId="8" applyFont="1" applyBorder="1" applyAlignment="1" applyProtection="1">
      <alignment horizontal="center" vertical="center"/>
      <protection locked="0"/>
    </xf>
    <xf numFmtId="0" fontId="85" fillId="0" borderId="53"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3" fillId="11" borderId="119" xfId="8" applyFont="1" applyFill="1" applyBorder="1" applyAlignment="1" applyProtection="1">
      <alignment horizontal="center" vertical="center"/>
      <protection locked="0"/>
    </xf>
    <xf numFmtId="0" fontId="3" fillId="11" borderId="71" xfId="8" applyFont="1" applyFill="1" applyBorder="1" applyAlignment="1" applyProtection="1">
      <alignment horizontal="center" vertical="center"/>
      <protection locked="0"/>
    </xf>
    <xf numFmtId="0" fontId="29" fillId="0" borderId="147" xfId="8" applyFont="1" applyBorder="1" applyAlignment="1" applyProtection="1">
      <alignment horizontal="center" vertical="center" wrapText="1"/>
      <protection locked="0"/>
    </xf>
    <xf numFmtId="0" fontId="29" fillId="0" borderId="351" xfId="8" applyFont="1" applyBorder="1" applyAlignment="1" applyProtection="1">
      <alignment horizontal="center" vertical="center"/>
      <protection locked="0"/>
    </xf>
    <xf numFmtId="0" fontId="29" fillId="0" borderId="295" xfId="8" applyFont="1" applyBorder="1" applyAlignment="1" applyProtection="1">
      <alignment horizontal="center" vertical="center" wrapText="1"/>
      <protection locked="0"/>
    </xf>
    <xf numFmtId="0" fontId="29" fillId="0" borderId="182" xfId="8" applyFont="1" applyBorder="1" applyAlignment="1" applyProtection="1">
      <alignment horizontal="center" vertical="center"/>
      <protection locked="0"/>
    </xf>
    <xf numFmtId="0" fontId="29" fillId="0" borderId="182" xfId="8" applyFont="1" applyBorder="1" applyAlignment="1" applyProtection="1">
      <alignment horizontal="center" vertical="center" wrapText="1"/>
      <protection locked="0"/>
    </xf>
    <xf numFmtId="0" fontId="29" fillId="0" borderId="295" xfId="8" applyFont="1" applyBorder="1" applyAlignment="1" applyProtection="1">
      <alignment horizontal="center" vertical="center" wrapText="1" shrinkToFit="1"/>
      <protection locked="0"/>
    </xf>
    <xf numFmtId="0" fontId="29" fillId="0" borderId="182" xfId="8" applyFont="1" applyBorder="1" applyAlignment="1" applyProtection="1">
      <alignment horizontal="center" vertical="center" shrinkToFit="1"/>
      <protection locked="0"/>
    </xf>
    <xf numFmtId="0" fontId="29" fillId="11" borderId="34" xfId="8" applyFont="1" applyFill="1" applyBorder="1" applyAlignment="1" applyProtection="1">
      <alignment horizontal="left" vertical="center"/>
      <protection locked="0"/>
    </xf>
    <xf numFmtId="0" fontId="29" fillId="11" borderId="49" xfId="8" applyFont="1" applyFill="1" applyBorder="1" applyAlignment="1" applyProtection="1">
      <alignment horizontal="left" vertical="center"/>
      <protection locked="0"/>
    </xf>
    <xf numFmtId="0" fontId="29" fillId="0" borderId="121" xfId="8" applyFont="1" applyBorder="1" applyAlignment="1" applyProtection="1">
      <alignment horizontal="center" vertical="center" wrapText="1"/>
      <protection locked="0"/>
    </xf>
    <xf numFmtId="0" fontId="29" fillId="0" borderId="180" xfId="8" applyFont="1" applyBorder="1" applyAlignment="1" applyProtection="1">
      <alignment horizontal="center" vertical="center"/>
      <protection locked="0"/>
    </xf>
    <xf numFmtId="0" fontId="29" fillId="0" borderId="109" xfId="8" applyFont="1" applyBorder="1" applyAlignment="1" applyProtection="1">
      <alignment horizontal="center" vertical="center" wrapText="1"/>
      <protection locked="0"/>
    </xf>
    <xf numFmtId="0" fontId="29" fillId="0" borderId="184" xfId="8" applyFont="1" applyBorder="1" applyAlignment="1" applyProtection="1">
      <alignment horizontal="center" vertical="center"/>
      <protection locked="0"/>
    </xf>
    <xf numFmtId="0" fontId="29" fillId="0" borderId="351" xfId="8" applyFont="1" applyBorder="1" applyAlignment="1" applyProtection="1">
      <alignment horizontal="center" vertical="center" wrapText="1"/>
      <protection locked="0"/>
    </xf>
    <xf numFmtId="0" fontId="29" fillId="0" borderId="272" xfId="8" applyFont="1" applyBorder="1" applyAlignment="1" applyProtection="1">
      <alignment horizontal="center" vertical="center" wrapText="1" shrinkToFit="1"/>
      <protection locked="0"/>
    </xf>
    <xf numFmtId="0" fontId="29" fillId="0" borderId="352" xfId="8" applyFont="1" applyBorder="1" applyAlignment="1" applyProtection="1">
      <alignment horizontal="center" vertical="center" shrinkToFit="1"/>
      <protection locked="0"/>
    </xf>
    <xf numFmtId="4" fontId="29" fillId="11" borderId="89" xfId="5" applyNumberFormat="1" applyFont="1" applyFill="1" applyBorder="1" applyAlignment="1" applyProtection="1">
      <alignment vertical="center"/>
      <protection locked="0"/>
    </xf>
    <xf numFmtId="4" fontId="29" fillId="11" borderId="30" xfId="5" applyNumberFormat="1" applyFont="1" applyFill="1" applyBorder="1" applyAlignment="1" applyProtection="1">
      <alignment vertical="center"/>
      <protection locked="0"/>
    </xf>
    <xf numFmtId="4" fontId="29" fillId="11" borderId="29" xfId="5" applyNumberFormat="1" applyFont="1" applyFill="1" applyBorder="1" applyAlignment="1" applyProtection="1">
      <alignment vertical="center"/>
      <protection locked="0"/>
    </xf>
    <xf numFmtId="4" fontId="29" fillId="11" borderId="90" xfId="5" applyNumberFormat="1" applyFont="1" applyFill="1" applyBorder="1" applyAlignment="1" applyProtection="1">
      <alignment vertical="center"/>
      <protection locked="0"/>
    </xf>
    <xf numFmtId="40" fontId="29" fillId="7" borderId="38" xfId="5" applyNumberFormat="1" applyFont="1" applyFill="1" applyBorder="1" applyAlignment="1" applyProtection="1">
      <alignment vertical="center"/>
      <protection locked="0"/>
    </xf>
    <xf numFmtId="40" fontId="29" fillId="7" borderId="29" xfId="5" applyNumberFormat="1" applyFont="1" applyFill="1" applyBorder="1" applyAlignment="1" applyProtection="1">
      <alignment vertical="center"/>
      <protection locked="0"/>
    </xf>
    <xf numFmtId="40" fontId="29" fillId="7" borderId="90" xfId="5" applyNumberFormat="1" applyFont="1" applyFill="1" applyBorder="1" applyAlignment="1" applyProtection="1">
      <alignment vertical="center"/>
      <protection locked="0"/>
    </xf>
    <xf numFmtId="0" fontId="29" fillId="0" borderId="172" xfId="8" applyFont="1" applyBorder="1" applyAlignment="1" applyProtection="1">
      <alignment horizontal="center" vertical="center"/>
      <protection locked="0"/>
    </xf>
    <xf numFmtId="0" fontId="29" fillId="0" borderId="96" xfId="8" applyFont="1" applyBorder="1" applyAlignment="1" applyProtection="1">
      <alignment horizontal="center" vertical="center" shrinkToFit="1"/>
      <protection locked="0"/>
    </xf>
    <xf numFmtId="0" fontId="29" fillId="0" borderId="86" xfId="8" applyFont="1" applyBorder="1" applyAlignment="1" applyProtection="1">
      <alignment horizontal="center" vertical="center" shrinkToFit="1"/>
      <protection locked="0"/>
    </xf>
    <xf numFmtId="0" fontId="85" fillId="0" borderId="121" xfId="8" applyFont="1" applyBorder="1" applyAlignment="1" applyProtection="1">
      <alignment horizontal="center" vertical="center" shrinkToFit="1"/>
      <protection locked="0"/>
    </xf>
    <xf numFmtId="0" fontId="85" fillId="0" borderId="45" xfId="8" applyFont="1" applyBorder="1" applyAlignment="1" applyProtection="1">
      <alignment horizontal="center" vertical="center" shrinkToFit="1"/>
      <protection locked="0"/>
    </xf>
    <xf numFmtId="0" fontId="85" fillId="0" borderId="103" xfId="8" applyFont="1" applyBorder="1" applyAlignment="1" applyProtection="1">
      <alignment horizontal="center" vertical="center" shrinkToFit="1"/>
      <protection locked="0"/>
    </xf>
    <xf numFmtId="0" fontId="85" fillId="0" borderId="107" xfId="8" applyFont="1" applyBorder="1" applyAlignment="1" applyProtection="1">
      <alignment horizontal="center" vertical="center" shrinkToFit="1"/>
      <protection locked="0"/>
    </xf>
    <xf numFmtId="0" fontId="85" fillId="0" borderId="51" xfId="8" applyFont="1" applyBorder="1" applyAlignment="1" applyProtection="1">
      <alignment horizontal="center" vertical="center" shrinkToFit="1"/>
      <protection locked="0"/>
    </xf>
    <xf numFmtId="0" fontId="85" fillId="0" borderId="53" xfId="8" applyFont="1" applyBorder="1" applyAlignment="1" applyProtection="1">
      <alignment horizontal="center" vertical="center" shrinkToFit="1"/>
      <protection locked="0"/>
    </xf>
    <xf numFmtId="4" fontId="29" fillId="11" borderId="96" xfId="5" applyNumberFormat="1" applyFont="1" applyFill="1" applyBorder="1" applyAlignment="1" applyProtection="1">
      <alignment vertical="center"/>
      <protection locked="0"/>
    </xf>
    <xf numFmtId="4" fontId="29" fillId="11" borderId="42" xfId="5" applyNumberFormat="1" applyFont="1" applyFill="1" applyBorder="1" applyAlignment="1" applyProtection="1">
      <alignment vertical="center"/>
      <protection locked="0"/>
    </xf>
    <xf numFmtId="4" fontId="29" fillId="11" borderId="41" xfId="5" applyNumberFormat="1" applyFont="1" applyFill="1" applyBorder="1" applyAlignment="1" applyProtection="1">
      <alignment vertical="center"/>
      <protection locked="0"/>
    </xf>
    <xf numFmtId="4" fontId="29" fillId="11" borderId="148" xfId="5" applyNumberFormat="1" applyFont="1" applyFill="1" applyBorder="1" applyAlignment="1" applyProtection="1">
      <alignment vertical="center"/>
      <protection locked="0"/>
    </xf>
    <xf numFmtId="40" fontId="29" fillId="7" borderId="86" xfId="5" applyNumberFormat="1" applyFont="1" applyFill="1" applyBorder="1" applyAlignment="1" applyProtection="1">
      <alignment vertical="center"/>
      <protection locked="0"/>
    </xf>
    <xf numFmtId="40" fontId="29" fillId="7" borderId="41" xfId="5" applyNumberFormat="1" applyFont="1" applyFill="1" applyBorder="1" applyAlignment="1" applyProtection="1">
      <alignment vertical="center"/>
      <protection locked="0"/>
    </xf>
    <xf numFmtId="40" fontId="29" fillId="7" borderId="148" xfId="5" applyNumberFormat="1" applyFont="1" applyFill="1" applyBorder="1" applyAlignment="1" applyProtection="1">
      <alignment vertical="center"/>
      <protection locked="0"/>
    </xf>
    <xf numFmtId="0" fontId="29" fillId="0" borderId="34" xfId="8" applyFont="1" applyBorder="1" applyAlignment="1" applyProtection="1">
      <alignment horizontal="center" vertical="center"/>
      <protection locked="0"/>
    </xf>
    <xf numFmtId="4" fontId="29" fillId="11" borderId="91" xfId="5" applyNumberFormat="1" applyFont="1" applyFill="1" applyBorder="1" applyAlignment="1" applyProtection="1">
      <alignment vertical="center"/>
      <protection locked="0"/>
    </xf>
    <xf numFmtId="4" fontId="29" fillId="11" borderId="93" xfId="5" applyNumberFormat="1" applyFont="1" applyFill="1" applyBorder="1" applyAlignment="1" applyProtection="1">
      <alignment vertical="center"/>
      <protection locked="0"/>
    </xf>
    <xf numFmtId="4" fontId="29" fillId="11" borderId="94" xfId="5" applyNumberFormat="1" applyFont="1" applyFill="1" applyBorder="1" applyAlignment="1" applyProtection="1">
      <alignment vertical="center"/>
      <protection locked="0"/>
    </xf>
    <xf numFmtId="4" fontId="29" fillId="11" borderId="95" xfId="5" applyNumberFormat="1" applyFont="1" applyFill="1" applyBorder="1" applyAlignment="1" applyProtection="1">
      <alignment vertical="center"/>
      <protection locked="0"/>
    </xf>
    <xf numFmtId="40" fontId="29" fillId="7" borderId="92" xfId="5" applyNumberFormat="1" applyFont="1" applyFill="1" applyBorder="1" applyAlignment="1" applyProtection="1">
      <alignment vertical="center"/>
      <protection locked="0"/>
    </xf>
    <xf numFmtId="40" fontId="29" fillId="7" borderId="94" xfId="5" applyNumberFormat="1" applyFont="1" applyFill="1" applyBorder="1" applyAlignment="1" applyProtection="1">
      <alignment vertical="center"/>
      <protection locked="0"/>
    </xf>
    <xf numFmtId="40" fontId="29" fillId="7" borderId="95" xfId="5" applyNumberFormat="1" applyFont="1" applyFill="1" applyBorder="1" applyAlignment="1" applyProtection="1">
      <alignment vertical="center"/>
      <protection locked="0"/>
    </xf>
    <xf numFmtId="4" fontId="29" fillId="11" borderId="89" xfId="8" applyNumberFormat="1" applyFont="1" applyFill="1" applyBorder="1" applyProtection="1">
      <alignment vertical="center"/>
      <protection locked="0"/>
    </xf>
    <xf numFmtId="4" fontId="29" fillId="11" borderId="30" xfId="8" applyNumberFormat="1" applyFont="1" applyFill="1" applyBorder="1" applyProtection="1">
      <alignment vertical="center"/>
      <protection locked="0"/>
    </xf>
    <xf numFmtId="4" fontId="29" fillId="11" borderId="29" xfId="8" applyNumberFormat="1" applyFont="1" applyFill="1" applyBorder="1" applyProtection="1">
      <alignment vertical="center"/>
      <protection locked="0"/>
    </xf>
    <xf numFmtId="4" fontId="29" fillId="11" borderId="90" xfId="8" applyNumberFormat="1" applyFont="1" applyFill="1" applyBorder="1" applyProtection="1">
      <alignment vertical="center"/>
      <protection locked="0"/>
    </xf>
    <xf numFmtId="0" fontId="29" fillId="0" borderId="45" xfId="8" applyFont="1" applyBorder="1" applyAlignment="1" applyProtection="1">
      <alignment horizontal="center" vertical="center"/>
      <protection hidden="1"/>
    </xf>
    <xf numFmtId="0" fontId="29" fillId="0" borderId="103" xfId="8" applyFont="1" applyBorder="1" applyAlignment="1" applyProtection="1">
      <alignment horizontal="center" vertical="center"/>
      <protection hidden="1"/>
    </xf>
    <xf numFmtId="40" fontId="29" fillId="7" borderId="278" xfId="5" applyNumberFormat="1" applyFont="1" applyFill="1" applyBorder="1" applyAlignment="1" applyProtection="1">
      <alignment vertical="center"/>
      <protection locked="0"/>
    </xf>
    <xf numFmtId="40" fontId="29" fillId="7" borderId="262" xfId="5" applyNumberFormat="1" applyFont="1" applyFill="1" applyBorder="1" applyAlignment="1" applyProtection="1">
      <alignment vertical="center"/>
      <protection locked="0"/>
    </xf>
    <xf numFmtId="40" fontId="29" fillId="7" borderId="264" xfId="5" applyNumberFormat="1" applyFont="1" applyFill="1" applyBorder="1" applyAlignment="1" applyProtection="1">
      <alignment vertical="center"/>
      <protection locked="0"/>
    </xf>
    <xf numFmtId="4" fontId="29" fillId="11" borderId="330" xfId="5" applyNumberFormat="1" applyFont="1" applyFill="1" applyBorder="1" applyAlignment="1" applyProtection="1">
      <alignment vertical="center"/>
      <protection locked="0"/>
    </xf>
    <xf numFmtId="4" fontId="29" fillId="11" borderId="247" xfId="5" applyNumberFormat="1" applyFont="1" applyFill="1" applyBorder="1" applyAlignment="1" applyProtection="1">
      <alignment vertical="center"/>
      <protection locked="0"/>
    </xf>
    <xf numFmtId="4" fontId="29" fillId="11" borderId="245" xfId="5" applyNumberFormat="1" applyFont="1" applyFill="1" applyBorder="1" applyAlignment="1" applyProtection="1">
      <alignment vertical="center"/>
      <protection locked="0"/>
    </xf>
    <xf numFmtId="4" fontId="29" fillId="11" borderId="178" xfId="5" applyNumberFormat="1" applyFont="1" applyFill="1" applyBorder="1" applyAlignment="1" applyProtection="1">
      <alignment vertical="center"/>
      <protection locked="0"/>
    </xf>
    <xf numFmtId="40" fontId="29" fillId="7" borderId="246" xfId="5" applyNumberFormat="1" applyFont="1" applyFill="1" applyBorder="1" applyAlignment="1" applyProtection="1">
      <alignment vertical="center"/>
      <protection locked="0"/>
    </xf>
    <xf numFmtId="40" fontId="29" fillId="7" borderId="245" xfId="5" applyNumberFormat="1" applyFont="1" applyFill="1" applyBorder="1" applyAlignment="1" applyProtection="1">
      <alignment vertical="center"/>
      <protection locked="0"/>
    </xf>
    <xf numFmtId="40" fontId="29" fillId="7" borderId="178" xfId="5" applyNumberFormat="1" applyFont="1" applyFill="1" applyBorder="1" applyAlignment="1" applyProtection="1">
      <alignment vertical="center"/>
      <protection locked="0"/>
    </xf>
    <xf numFmtId="0" fontId="29" fillId="0" borderId="71" xfId="8" applyFont="1" applyBorder="1" applyAlignment="1" applyProtection="1">
      <alignment horizontal="center" vertical="center"/>
      <protection hidden="1"/>
    </xf>
    <xf numFmtId="40" fontId="29" fillId="7" borderId="83" xfId="5" applyNumberFormat="1" applyFont="1" applyFill="1" applyBorder="1" applyAlignment="1" applyProtection="1">
      <alignment vertical="center"/>
      <protection locked="0"/>
    </xf>
    <xf numFmtId="40" fontId="29" fillId="7" borderId="270" xfId="5" applyNumberFormat="1" applyFont="1" applyFill="1" applyBorder="1" applyAlignment="1" applyProtection="1">
      <alignment vertical="center"/>
      <protection locked="0"/>
    </xf>
    <xf numFmtId="40" fontId="29" fillId="7" borderId="71" xfId="5" applyNumberFormat="1" applyFont="1" applyFill="1" applyBorder="1" applyAlignment="1" applyProtection="1">
      <alignment vertical="center"/>
      <protection locked="0"/>
    </xf>
    <xf numFmtId="192" fontId="29" fillId="7" borderId="86" xfId="8" applyNumberFormat="1" applyFont="1" applyFill="1" applyBorder="1" applyProtection="1">
      <alignment vertical="center"/>
      <protection hidden="1"/>
    </xf>
    <xf numFmtId="192" fontId="29" fillId="7" borderId="148" xfId="8" applyNumberFormat="1" applyFont="1" applyFill="1" applyBorder="1" applyProtection="1">
      <alignment vertical="center"/>
      <protection hidden="1"/>
    </xf>
    <xf numFmtId="4" fontId="29" fillId="11" borderId="91" xfId="8" applyNumberFormat="1" applyFont="1" applyFill="1" applyBorder="1" applyProtection="1">
      <alignment vertical="center"/>
      <protection locked="0"/>
    </xf>
    <xf numFmtId="4" fontId="29" fillId="11" borderId="93" xfId="8" applyNumberFormat="1" applyFont="1" applyFill="1" applyBorder="1" applyProtection="1">
      <alignment vertical="center"/>
      <protection locked="0"/>
    </xf>
    <xf numFmtId="4" fontId="29" fillId="11" borderId="94" xfId="8" applyNumberFormat="1" applyFont="1" applyFill="1" applyBorder="1" applyProtection="1">
      <alignment vertical="center"/>
      <protection locked="0"/>
    </xf>
    <xf numFmtId="4" fontId="29" fillId="11" borderId="95" xfId="8" applyNumberFormat="1" applyFont="1" applyFill="1" applyBorder="1" applyProtection="1">
      <alignment vertical="center"/>
      <protection locked="0"/>
    </xf>
    <xf numFmtId="0" fontId="29" fillId="0" borderId="119" xfId="8" applyFont="1" applyBorder="1" applyProtection="1">
      <alignment vertical="center"/>
      <protection hidden="1"/>
    </xf>
    <xf numFmtId="0" fontId="29" fillId="0" borderId="83" xfId="8" applyFont="1" applyBorder="1" applyProtection="1">
      <alignment vertical="center"/>
      <protection hidden="1"/>
    </xf>
    <xf numFmtId="10" fontId="29" fillId="7" borderId="83" xfId="8" applyNumberFormat="1" applyFont="1" applyFill="1" applyBorder="1" applyProtection="1">
      <alignment vertical="center"/>
      <protection hidden="1"/>
    </xf>
    <xf numFmtId="10" fontId="29" fillId="7" borderId="71" xfId="8" applyNumberFormat="1" applyFont="1" applyFill="1" applyBorder="1" applyProtection="1">
      <alignment vertical="center"/>
      <protection hidden="1"/>
    </xf>
    <xf numFmtId="0" fontId="18" fillId="0" borderId="119" xfId="7" applyFont="1" applyBorder="1" applyAlignment="1" applyProtection="1">
      <alignment horizontal="center" vertical="center"/>
      <protection locked="0"/>
    </xf>
    <xf numFmtId="0" fontId="18" fillId="0" borderId="83" xfId="7" applyFont="1" applyBorder="1" applyAlignment="1" applyProtection="1">
      <alignment horizontal="center" vertical="center"/>
      <protection locked="0"/>
    </xf>
    <xf numFmtId="0" fontId="88" fillId="0" borderId="51" xfId="7" applyFont="1" applyBorder="1" applyAlignment="1" applyProtection="1">
      <alignment horizontal="center" vertical="center"/>
      <protection locked="0"/>
    </xf>
    <xf numFmtId="0" fontId="29" fillId="0" borderId="29" xfId="8" applyFont="1" applyBorder="1" applyAlignment="1" applyProtection="1">
      <alignment horizontal="center" vertical="center" shrinkToFit="1"/>
      <protection locked="0"/>
    </xf>
    <xf numFmtId="0" fontId="29" fillId="0" borderId="30" xfId="8" applyFont="1" applyBorder="1" applyAlignment="1" applyProtection="1">
      <alignment horizontal="center" vertical="center" shrinkToFit="1"/>
      <protection locked="0"/>
    </xf>
    <xf numFmtId="0" fontId="29" fillId="0" borderId="94" xfId="8" applyFont="1" applyBorder="1" applyAlignment="1" applyProtection="1">
      <alignment horizontal="center" vertical="center" shrinkToFit="1"/>
      <protection hidden="1"/>
    </xf>
    <xf numFmtId="0" fontId="29" fillId="0" borderId="95" xfId="8" applyFont="1" applyBorder="1" applyAlignment="1" applyProtection="1">
      <alignment horizontal="center" vertical="center" shrinkToFit="1"/>
      <protection hidden="1"/>
    </xf>
    <xf numFmtId="0" fontId="29" fillId="0" borderId="325" xfId="8" applyFont="1" applyBorder="1" applyAlignment="1" applyProtection="1">
      <alignment horizontal="center" vertical="center" shrinkToFit="1"/>
      <protection locked="0"/>
    </xf>
    <xf numFmtId="0" fontId="29" fillId="0" borderId="326" xfId="8" applyFont="1" applyBorder="1" applyAlignment="1" applyProtection="1">
      <alignment horizontal="center" vertical="center" shrinkToFit="1"/>
      <protection locked="0"/>
    </xf>
    <xf numFmtId="0" fontId="29" fillId="0" borderId="327" xfId="8" applyFont="1" applyBorder="1" applyAlignment="1" applyProtection="1">
      <alignment horizontal="center" vertical="center" shrinkToFit="1"/>
      <protection locked="0"/>
    </xf>
    <xf numFmtId="0" fontId="29" fillId="0" borderId="16" xfId="8" applyFont="1" applyBorder="1" applyAlignment="1" applyProtection="1">
      <alignment horizontal="center" vertical="center"/>
      <protection locked="0"/>
    </xf>
    <xf numFmtId="0" fontId="29" fillId="0" borderId="148" xfId="8" applyFont="1" applyBorder="1" applyAlignment="1" applyProtection="1">
      <alignment horizontal="center" vertical="center"/>
      <protection hidden="1"/>
    </xf>
    <xf numFmtId="38" fontId="29" fillId="0" borderId="86" xfId="5" applyFont="1" applyBorder="1" applyAlignment="1" applyProtection="1">
      <alignment vertical="center"/>
      <protection hidden="1"/>
    </xf>
    <xf numFmtId="40" fontId="29" fillId="7" borderId="86" xfId="8" applyNumberFormat="1" applyFont="1" applyFill="1" applyBorder="1" applyProtection="1">
      <alignment vertical="center"/>
      <protection hidden="1"/>
    </xf>
    <xf numFmtId="40" fontId="29" fillId="7" borderId="148" xfId="8" applyNumberFormat="1" applyFont="1" applyFill="1" applyBorder="1" applyProtection="1">
      <alignment vertical="center"/>
      <protection hidden="1"/>
    </xf>
    <xf numFmtId="0" fontId="29" fillId="0" borderId="95" xfId="8" applyFont="1" applyBorder="1" applyAlignment="1" applyProtection="1">
      <alignment horizontal="center" vertical="center"/>
      <protection hidden="1"/>
    </xf>
    <xf numFmtId="0" fontId="29" fillId="0" borderId="92" xfId="8" applyFont="1" applyBorder="1" applyAlignment="1" applyProtection="1">
      <alignment vertical="center" wrapText="1"/>
      <protection hidden="1"/>
    </xf>
    <xf numFmtId="0" fontId="40" fillId="0" borderId="45" xfId="8" applyFont="1" applyBorder="1" applyAlignment="1" applyProtection="1">
      <alignment vertical="center" wrapText="1"/>
      <protection hidden="1"/>
    </xf>
    <xf numFmtId="0" fontId="40" fillId="0" borderId="103" xfId="8" applyFont="1" applyBorder="1" applyAlignment="1" applyProtection="1">
      <alignment vertical="center" wrapText="1"/>
      <protection hidden="1"/>
    </xf>
    <xf numFmtId="0" fontId="40" fillId="0" borderId="0" xfId="8" applyFont="1" applyAlignment="1" applyProtection="1">
      <alignment vertical="center" wrapText="1"/>
      <protection hidden="1"/>
    </xf>
    <xf numFmtId="0" fontId="40" fillId="0" borderId="88" xfId="8" applyFont="1" applyBorder="1" applyAlignment="1" applyProtection="1">
      <alignment vertical="center" wrapText="1"/>
      <protection hidden="1"/>
    </xf>
    <xf numFmtId="0" fontId="40" fillId="0" borderId="51" xfId="8" applyFont="1" applyBorder="1" applyAlignment="1" applyProtection="1">
      <alignment vertical="center" wrapText="1"/>
      <protection hidden="1"/>
    </xf>
    <xf numFmtId="0" fontId="40" fillId="0" borderId="53" xfId="8" applyFont="1" applyBorder="1" applyAlignment="1" applyProtection="1">
      <alignment vertical="center" wrapText="1"/>
      <protection hidden="1"/>
    </xf>
    <xf numFmtId="0" fontId="34" fillId="0" borderId="123" xfId="8" applyFont="1" applyBorder="1" applyAlignment="1" applyProtection="1">
      <alignment horizontal="center" vertical="center" wrapText="1"/>
      <protection hidden="1"/>
    </xf>
    <xf numFmtId="0" fontId="34" fillId="0" borderId="124" xfId="8" applyFont="1" applyBorder="1" applyAlignment="1" applyProtection="1">
      <alignment horizontal="center" vertical="center" wrapText="1"/>
      <protection hidden="1"/>
    </xf>
    <xf numFmtId="0" fontId="34" fillId="0" borderId="149" xfId="8" applyFont="1" applyBorder="1" applyAlignment="1" applyProtection="1">
      <alignment horizontal="center" vertical="center" wrapText="1"/>
      <protection hidden="1"/>
    </xf>
    <xf numFmtId="0" fontId="29" fillId="0" borderId="7" xfId="8" applyFont="1" applyBorder="1" applyAlignment="1" applyProtection="1">
      <alignment horizontal="center" vertical="center" wrapText="1"/>
      <protection hidden="1"/>
    </xf>
    <xf numFmtId="0" fontId="29" fillId="0" borderId="40" xfId="8" applyFont="1" applyBorder="1" applyAlignment="1" applyProtection="1">
      <alignment horizontal="center" vertical="center" wrapText="1"/>
      <protection hidden="1"/>
    </xf>
    <xf numFmtId="40" fontId="29" fillId="7" borderId="0" xfId="8" applyNumberFormat="1" applyFont="1" applyFill="1" applyProtection="1">
      <alignment vertical="center"/>
      <protection hidden="1"/>
    </xf>
    <xf numFmtId="0" fontId="29" fillId="7" borderId="88" xfId="8" applyFont="1" applyFill="1" applyBorder="1" applyProtection="1">
      <alignment vertical="center"/>
      <protection hidden="1"/>
    </xf>
    <xf numFmtId="0" fontId="34" fillId="0" borderId="119" xfId="8" applyFont="1" applyBorder="1" applyAlignment="1" applyProtection="1">
      <alignment horizontal="center" vertical="center" wrapText="1"/>
      <protection hidden="1"/>
    </xf>
    <xf numFmtId="0" fontId="34" fillId="0" borderId="83" xfId="8" applyFont="1" applyBorder="1" applyAlignment="1" applyProtection="1">
      <alignment horizontal="center" vertical="center" wrapText="1"/>
      <protection hidden="1"/>
    </xf>
    <xf numFmtId="0" fontId="34" fillId="0" borderId="270" xfId="8" applyFont="1" applyBorder="1" applyAlignment="1" applyProtection="1">
      <alignment horizontal="center" vertical="center" wrapText="1"/>
      <protection hidden="1"/>
    </xf>
    <xf numFmtId="4" fontId="29" fillId="7" borderId="83" xfId="8" applyNumberFormat="1" applyFont="1" applyFill="1" applyBorder="1" applyProtection="1">
      <alignment vertical="center"/>
      <protection hidden="1"/>
    </xf>
    <xf numFmtId="4" fontId="29" fillId="7" borderId="71" xfId="8" applyNumberFormat="1" applyFont="1" applyFill="1" applyBorder="1" applyProtection="1">
      <alignment vertical="center"/>
      <protection hidden="1"/>
    </xf>
    <xf numFmtId="0" fontId="29" fillId="0" borderId="15" xfId="8" applyFont="1" applyBorder="1" applyAlignment="1" applyProtection="1">
      <alignment horizontal="center" vertical="center"/>
      <protection locked="0"/>
    </xf>
    <xf numFmtId="0" fontId="29" fillId="0" borderId="332" xfId="8" applyFont="1" applyBorder="1" applyAlignment="1" applyProtection="1">
      <alignment horizontal="center" vertical="center"/>
      <protection locked="0"/>
    </xf>
    <xf numFmtId="4" fontId="29" fillId="7" borderId="41" xfId="5" applyNumberFormat="1" applyFont="1" applyFill="1" applyBorder="1" applyAlignment="1" applyProtection="1">
      <alignment vertical="center"/>
      <protection locked="0"/>
    </xf>
    <xf numFmtId="4" fontId="29" fillId="7" borderId="148" xfId="5" applyNumberFormat="1" applyFont="1" applyFill="1" applyBorder="1" applyAlignment="1" applyProtection="1">
      <alignment vertical="center"/>
      <protection locked="0"/>
    </xf>
    <xf numFmtId="4" fontId="29" fillId="7" borderId="89" xfId="5" applyNumberFormat="1" applyFont="1" applyFill="1" applyBorder="1" applyAlignment="1" applyProtection="1">
      <alignment vertical="center"/>
      <protection locked="0"/>
    </xf>
    <xf numFmtId="4" fontId="29" fillId="7" borderId="30" xfId="5" applyNumberFormat="1" applyFont="1" applyFill="1" applyBorder="1" applyAlignment="1" applyProtection="1">
      <alignment vertical="center"/>
      <protection locked="0"/>
    </xf>
    <xf numFmtId="4" fontId="29" fillId="7" borderId="29" xfId="5" applyNumberFormat="1" applyFont="1" applyFill="1" applyBorder="1" applyAlignment="1" applyProtection="1">
      <alignment vertical="center"/>
      <protection locked="0"/>
    </xf>
    <xf numFmtId="4" fontId="29" fillId="7" borderId="90" xfId="5" applyNumberFormat="1" applyFont="1" applyFill="1" applyBorder="1" applyAlignment="1" applyProtection="1">
      <alignment vertical="center"/>
      <protection locked="0"/>
    </xf>
    <xf numFmtId="0" fontId="29" fillId="0" borderId="119" xfId="8" applyFont="1" applyBorder="1" applyAlignment="1" applyProtection="1">
      <alignment horizontal="center" vertical="center" wrapText="1"/>
      <protection hidden="1"/>
    </xf>
    <xf numFmtId="0" fontId="29" fillId="0" borderId="270" xfId="8" applyFont="1" applyBorder="1" applyAlignment="1" applyProtection="1">
      <alignment horizontal="center" vertical="center" wrapText="1"/>
      <protection hidden="1"/>
    </xf>
    <xf numFmtId="4" fontId="29" fillId="7" borderId="96" xfId="5" applyNumberFormat="1" applyFont="1" applyFill="1" applyBorder="1" applyAlignment="1" applyProtection="1">
      <alignment vertical="center"/>
      <protection locked="0"/>
    </xf>
    <xf numFmtId="4" fontId="29" fillId="7" borderId="42" xfId="5" applyNumberFormat="1" applyFont="1" applyFill="1" applyBorder="1" applyAlignment="1" applyProtection="1">
      <alignment vertical="center"/>
      <protection locked="0"/>
    </xf>
    <xf numFmtId="192" fontId="29" fillId="7" borderId="83" xfId="8" applyNumberFormat="1" applyFont="1" applyFill="1" applyBorder="1" applyProtection="1">
      <alignment vertical="center"/>
      <protection hidden="1"/>
    </xf>
    <xf numFmtId="192" fontId="29" fillId="7" borderId="71" xfId="8" applyNumberFormat="1" applyFont="1" applyFill="1" applyBorder="1" applyProtection="1">
      <alignment vertical="center"/>
      <protection hidden="1"/>
    </xf>
    <xf numFmtId="4" fontId="29" fillId="7" borderId="91" xfId="5" applyNumberFormat="1" applyFont="1" applyFill="1" applyBorder="1" applyAlignment="1" applyProtection="1">
      <alignment vertical="center"/>
      <protection locked="0"/>
    </xf>
    <xf numFmtId="4" fontId="29" fillId="7" borderId="93"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4" fontId="29" fillId="7" borderId="95" xfId="5" applyNumberFormat="1" applyFont="1" applyFill="1" applyBorder="1" applyAlignment="1" applyProtection="1">
      <alignment vertical="center"/>
      <protection locked="0"/>
    </xf>
    <xf numFmtId="0" fontId="34" fillId="0" borderId="0" xfId="8" applyFont="1" applyAlignment="1" applyProtection="1">
      <alignment vertical="center" wrapText="1"/>
      <protection hidden="1"/>
    </xf>
    <xf numFmtId="0" fontId="34" fillId="0" borderId="51" xfId="8" applyFont="1" applyBorder="1" applyAlignment="1" applyProtection="1">
      <alignment vertical="center" wrapText="1"/>
      <protection hidden="1"/>
    </xf>
    <xf numFmtId="0" fontId="34" fillId="0" borderId="241" xfId="8" applyFont="1" applyBorder="1" applyAlignment="1" applyProtection="1">
      <alignment horizontal="center" vertical="center" wrapText="1"/>
      <protection hidden="1"/>
    </xf>
    <xf numFmtId="0" fontId="18" fillId="0" borderId="28" xfId="8" applyFont="1" applyBorder="1" applyAlignment="1" applyProtection="1">
      <alignment horizontal="center" vertical="center"/>
      <protection locked="0"/>
    </xf>
    <xf numFmtId="0" fontId="18" fillId="0" borderId="39" xfId="8" applyFont="1" applyBorder="1" applyAlignment="1" applyProtection="1">
      <alignment horizontal="center" vertical="center"/>
      <protection locked="0"/>
    </xf>
    <xf numFmtId="0" fontId="18" fillId="11" borderId="28" xfId="8" applyFont="1" applyFill="1" applyBorder="1" applyAlignment="1" applyProtection="1">
      <alignment horizontal="center" vertical="center"/>
      <protection locked="0"/>
    </xf>
    <xf numFmtId="0" fontId="18" fillId="11" borderId="39" xfId="8" applyFont="1" applyFill="1" applyBorder="1" applyAlignment="1" applyProtection="1">
      <alignment horizontal="center" vertical="center"/>
      <protection locked="0"/>
    </xf>
    <xf numFmtId="0" fontId="18" fillId="0" borderId="17" xfId="8" applyFont="1" applyBorder="1" applyAlignment="1" applyProtection="1">
      <alignment horizontal="center" vertical="center"/>
      <protection locked="0"/>
    </xf>
    <xf numFmtId="0" fontId="18" fillId="0" borderId="15" xfId="8" applyFont="1" applyBorder="1" applyAlignment="1" applyProtection="1">
      <alignment horizontal="center" vertical="center"/>
      <protection locked="0"/>
    </xf>
    <xf numFmtId="0" fontId="29" fillId="0" borderId="91" xfId="8" applyFont="1" applyBorder="1" applyAlignment="1" applyProtection="1">
      <alignment horizontal="center" vertical="center" shrinkToFit="1"/>
      <protection hidden="1"/>
    </xf>
    <xf numFmtId="0" fontId="29" fillId="0" borderId="92" xfId="8" applyFont="1" applyBorder="1" applyAlignment="1" applyProtection="1">
      <alignment horizontal="center" vertical="center" shrinkToFit="1"/>
      <protection hidden="1"/>
    </xf>
    <xf numFmtId="0" fontId="29" fillId="0" borderId="93" xfId="8" applyFont="1" applyBorder="1" applyAlignment="1" applyProtection="1">
      <alignment horizontal="center" vertical="center" shrinkToFit="1"/>
      <protection hidden="1"/>
    </xf>
    <xf numFmtId="0" fontId="18" fillId="0" borderId="71" xfId="7" applyFont="1" applyBorder="1" applyAlignment="1" applyProtection="1">
      <alignment horizontal="center" vertical="center"/>
      <protection locked="0"/>
    </xf>
    <xf numFmtId="0" fontId="3" fillId="0" borderId="272" xfId="8" applyFont="1" applyBorder="1" applyAlignment="1" applyProtection="1">
      <alignment horizontal="center" vertical="center" textRotation="255"/>
      <protection locked="0"/>
    </xf>
    <xf numFmtId="0" fontId="3" fillId="0" borderId="241" xfId="8" applyFont="1" applyBorder="1" applyAlignment="1" applyProtection="1">
      <alignment horizontal="center" vertical="center" textRotation="255"/>
      <protection locked="0"/>
    </xf>
    <xf numFmtId="0" fontId="3" fillId="0" borderId="106" xfId="8" applyFont="1" applyBorder="1" applyAlignment="1" applyProtection="1">
      <alignment horizontal="center" vertical="center" textRotation="255"/>
      <protection locked="0"/>
    </xf>
    <xf numFmtId="0" fontId="28" fillId="0" borderId="121" xfId="8" applyFont="1" applyBorder="1" applyAlignment="1" applyProtection="1">
      <alignment horizontal="left" vertical="center" wrapText="1"/>
      <protection locked="0"/>
    </xf>
    <xf numFmtId="0" fontId="28" fillId="0" borderId="45" xfId="8" applyFont="1" applyBorder="1" applyAlignment="1" applyProtection="1">
      <alignment horizontal="left" vertical="center" wrapText="1"/>
      <protection locked="0"/>
    </xf>
    <xf numFmtId="0" fontId="28" fillId="0" borderId="122" xfId="8" applyFont="1" applyBorder="1" applyAlignment="1" applyProtection="1">
      <alignment horizontal="left" vertical="center" wrapText="1"/>
      <protection locked="0"/>
    </xf>
    <xf numFmtId="0" fontId="28" fillId="0" borderId="85" xfId="8" applyFont="1" applyBorder="1" applyAlignment="1" applyProtection="1">
      <alignment horizontal="left" vertical="center" wrapText="1"/>
      <protection locked="0"/>
    </xf>
    <xf numFmtId="0" fontId="28" fillId="0" borderId="34" xfId="8" applyFont="1" applyBorder="1" applyAlignment="1" applyProtection="1">
      <alignment horizontal="left" vertical="center" wrapText="1"/>
      <protection locked="0"/>
    </xf>
    <xf numFmtId="0" fontId="28" fillId="0" borderId="16" xfId="8" applyFont="1" applyBorder="1" applyAlignment="1" applyProtection="1">
      <alignment horizontal="left" vertical="center" wrapText="1"/>
      <protection locked="0"/>
    </xf>
    <xf numFmtId="0" fontId="28" fillId="0" borderId="104" xfId="8" applyFont="1" applyBorder="1" applyAlignment="1" applyProtection="1">
      <alignment horizontal="left" vertical="center" wrapText="1"/>
      <protection locked="0"/>
    </xf>
    <xf numFmtId="0" fontId="28" fillId="0" borderId="18" xfId="8" applyFont="1" applyBorder="1" applyAlignment="1" applyProtection="1">
      <alignment horizontal="left" vertical="center" wrapText="1"/>
      <protection locked="0"/>
    </xf>
    <xf numFmtId="0" fontId="28" fillId="0" borderId="19" xfId="8" applyFont="1" applyBorder="1" applyAlignment="1" applyProtection="1">
      <alignment horizontal="left" vertical="center" wrapText="1"/>
      <protection locked="0"/>
    </xf>
    <xf numFmtId="0" fontId="3" fillId="0" borderId="119" xfId="8" applyFont="1" applyBorder="1" applyAlignment="1" applyProtection="1">
      <alignment horizontal="center" vertical="center"/>
      <protection locked="0"/>
    </xf>
    <xf numFmtId="0" fontId="3" fillId="0" borderId="83" xfId="8" applyFont="1" applyBorder="1" applyAlignment="1" applyProtection="1">
      <alignment horizontal="center" vertical="center"/>
      <protection locked="0"/>
    </xf>
    <xf numFmtId="0" fontId="3" fillId="0" borderId="71" xfId="8" applyFont="1" applyBorder="1" applyAlignment="1" applyProtection="1">
      <alignment horizontal="center" vertical="center"/>
      <protection locked="0"/>
    </xf>
    <xf numFmtId="0" fontId="28" fillId="0" borderId="97" xfId="8" applyFont="1" applyBorder="1" applyProtection="1">
      <alignment vertical="center"/>
      <protection locked="0"/>
    </xf>
    <xf numFmtId="0" fontId="28" fillId="0" borderId="1" xfId="8" applyFont="1" applyBorder="1" applyProtection="1">
      <alignment vertical="center"/>
      <protection locked="0"/>
    </xf>
    <xf numFmtId="4" fontId="3" fillId="7" borderId="271" xfId="8" applyNumberFormat="1" applyFont="1" applyFill="1" applyBorder="1" applyProtection="1">
      <alignment vertical="center"/>
      <protection hidden="1"/>
    </xf>
    <xf numFmtId="4" fontId="3" fillId="7" borderId="45" xfId="8" applyNumberFormat="1" applyFont="1" applyFill="1" applyBorder="1" applyProtection="1">
      <alignment vertical="center"/>
      <protection hidden="1"/>
    </xf>
    <xf numFmtId="4" fontId="3" fillId="7" borderId="103" xfId="8" applyNumberFormat="1" applyFont="1" applyFill="1" applyBorder="1" applyProtection="1">
      <alignment vertical="center"/>
      <protection hidden="1"/>
    </xf>
    <xf numFmtId="4" fontId="3" fillId="7" borderId="15" xfId="8" applyNumberFormat="1" applyFont="1" applyFill="1" applyBorder="1" applyProtection="1">
      <alignment vertical="center"/>
      <protection hidden="1"/>
    </xf>
    <xf numFmtId="4" fontId="3" fillId="7" borderId="34" xfId="8" applyNumberFormat="1" applyFont="1" applyFill="1" applyBorder="1" applyProtection="1">
      <alignment vertical="center"/>
      <protection hidden="1"/>
    </xf>
    <xf numFmtId="4" fontId="3" fillId="7" borderId="49" xfId="8" applyNumberFormat="1" applyFont="1" applyFill="1" applyBorder="1" applyProtection="1">
      <alignment vertical="center"/>
      <protection hidden="1"/>
    </xf>
    <xf numFmtId="0" fontId="3" fillId="0" borderId="59" xfId="8" applyFont="1" applyBorder="1" applyAlignment="1" applyProtection="1">
      <alignment horizontal="center" vertical="center"/>
      <protection hidden="1"/>
    </xf>
    <xf numFmtId="0" fontId="3" fillId="0" borderId="120" xfId="8" applyFont="1" applyBorder="1" applyAlignment="1" applyProtection="1">
      <alignment horizontal="center" vertical="center"/>
      <protection hidden="1"/>
    </xf>
    <xf numFmtId="0" fontId="3" fillId="0" borderId="102" xfId="8" applyFont="1" applyBorder="1" applyAlignment="1" applyProtection="1">
      <alignment horizontal="center" vertical="center"/>
      <protection hidden="1"/>
    </xf>
    <xf numFmtId="0" fontId="29" fillId="11" borderId="89" xfId="8" applyFont="1" applyFill="1" applyBorder="1" applyProtection="1">
      <alignment vertical="center"/>
      <protection locked="0"/>
    </xf>
    <xf numFmtId="0" fontId="29" fillId="11" borderId="38" xfId="8" applyFont="1" applyFill="1" applyBorder="1" applyProtection="1">
      <alignment vertical="center"/>
      <protection locked="0"/>
    </xf>
    <xf numFmtId="0" fontId="29" fillId="11" borderId="90" xfId="8" applyFont="1" applyFill="1" applyBorder="1" applyProtection="1">
      <alignment vertical="center"/>
      <protection locked="0"/>
    </xf>
    <xf numFmtId="0" fontId="29" fillId="11" borderId="96" xfId="8" applyFont="1" applyFill="1" applyBorder="1" applyProtection="1">
      <alignment vertical="center"/>
      <protection locked="0"/>
    </xf>
    <xf numFmtId="0" fontId="29" fillId="11" borderId="86" xfId="8" applyFont="1" applyFill="1" applyBorder="1" applyProtection="1">
      <alignment vertical="center"/>
      <protection locked="0"/>
    </xf>
    <xf numFmtId="0" fontId="29" fillId="11" borderId="148" xfId="8" applyFont="1" applyFill="1" applyBorder="1" applyProtection="1">
      <alignment vertical="center"/>
      <protection locked="0"/>
    </xf>
    <xf numFmtId="0" fontId="29" fillId="11" borderId="91" xfId="8" applyFont="1" applyFill="1" applyBorder="1" applyProtection="1">
      <alignment vertical="center"/>
      <protection locked="0"/>
    </xf>
    <xf numFmtId="0" fontId="29" fillId="11" borderId="92" xfId="8" applyFont="1" applyFill="1" applyBorder="1" applyProtection="1">
      <alignment vertical="center"/>
      <protection locked="0"/>
    </xf>
    <xf numFmtId="0" fontId="29" fillId="11" borderId="95" xfId="8" applyFont="1" applyFill="1" applyBorder="1" applyProtection="1">
      <alignment vertical="center"/>
      <protection locked="0"/>
    </xf>
    <xf numFmtId="0" fontId="29" fillId="0" borderId="59" xfId="8" applyFont="1" applyBorder="1" applyAlignment="1" applyProtection="1">
      <alignment horizontal="center" vertical="center"/>
      <protection hidden="1"/>
    </xf>
    <xf numFmtId="0" fontId="29" fillId="0" borderId="120" xfId="8" applyFont="1" applyBorder="1" applyAlignment="1" applyProtection="1">
      <alignment horizontal="center" vertical="center"/>
      <protection hidden="1"/>
    </xf>
    <xf numFmtId="0" fontId="29" fillId="0" borderId="102" xfId="8" applyFont="1" applyBorder="1" applyAlignment="1" applyProtection="1">
      <alignment horizontal="center" vertical="center"/>
      <protection hidden="1"/>
    </xf>
    <xf numFmtId="0" fontId="29" fillId="11" borderId="104" xfId="8" applyFont="1" applyFill="1" applyBorder="1" applyProtection="1">
      <alignment vertical="center"/>
      <protection locked="0"/>
    </xf>
    <xf numFmtId="0" fontId="29" fillId="11" borderId="18" xfId="8" applyFont="1" applyFill="1" applyBorder="1" applyProtection="1">
      <alignment vertical="center"/>
      <protection locked="0"/>
    </xf>
    <xf numFmtId="0" fontId="29" fillId="11" borderId="62" xfId="8" applyFont="1" applyFill="1" applyBorder="1" applyProtection="1">
      <alignment vertical="center"/>
      <protection locked="0"/>
    </xf>
    <xf numFmtId="10" fontId="3" fillId="7" borderId="41" xfId="8" applyNumberFormat="1" applyFont="1" applyFill="1" applyBorder="1" applyProtection="1">
      <alignment vertical="center"/>
      <protection hidden="1"/>
    </xf>
    <xf numFmtId="10" fontId="3" fillId="7" borderId="86" xfId="8" applyNumberFormat="1" applyFont="1" applyFill="1" applyBorder="1" applyProtection="1">
      <alignment vertical="center"/>
      <protection hidden="1"/>
    </xf>
    <xf numFmtId="10" fontId="3" fillId="7" borderId="148" xfId="8" applyNumberFormat="1" applyFont="1" applyFill="1" applyBorder="1" applyProtection="1">
      <alignment vertical="center"/>
      <protection hidden="1"/>
    </xf>
    <xf numFmtId="10" fontId="3" fillId="7" borderId="29" xfId="8" applyNumberFormat="1" applyFont="1" applyFill="1" applyBorder="1" applyProtection="1">
      <alignment vertical="center"/>
      <protection hidden="1"/>
    </xf>
    <xf numFmtId="10" fontId="3" fillId="7" borderId="38" xfId="8" applyNumberFormat="1" applyFont="1" applyFill="1" applyBorder="1" applyProtection="1">
      <alignment vertical="center"/>
      <protection hidden="1"/>
    </xf>
    <xf numFmtId="10" fontId="3" fillId="7" borderId="90" xfId="8" applyNumberFormat="1" applyFont="1" applyFill="1" applyBorder="1" applyProtection="1">
      <alignment vertical="center"/>
      <protection hidden="1"/>
    </xf>
    <xf numFmtId="0" fontId="3" fillId="0" borderId="140" xfId="8" applyFont="1" applyBorder="1" applyAlignment="1" applyProtection="1">
      <alignment horizontal="center" vertical="center"/>
      <protection hidden="1"/>
    </xf>
    <xf numFmtId="0" fontId="28" fillId="0" borderId="107" xfId="8" applyFont="1" applyBorder="1" applyAlignment="1" applyProtection="1">
      <alignment horizontal="left" vertical="center" wrapText="1"/>
      <protection locked="0"/>
    </xf>
    <xf numFmtId="0" fontId="28" fillId="0" borderId="51" xfId="8" applyFont="1" applyBorder="1" applyAlignment="1" applyProtection="1">
      <alignment horizontal="left" vertical="center" wrapText="1"/>
      <protection locked="0"/>
    </xf>
    <xf numFmtId="0" fontId="28" fillId="0" borderId="52" xfId="8" applyFont="1" applyBorder="1" applyAlignment="1" applyProtection="1">
      <alignment horizontal="left" vertical="center" wrapText="1"/>
      <protection locked="0"/>
    </xf>
    <xf numFmtId="0" fontId="28" fillId="0" borderId="101" xfId="8" applyFont="1" applyBorder="1" applyProtection="1">
      <alignment vertical="center"/>
      <protection locked="0"/>
    </xf>
    <xf numFmtId="4" fontId="3" fillId="7" borderId="17" xfId="8" applyNumberFormat="1" applyFont="1" applyFill="1" applyBorder="1" applyProtection="1">
      <alignment vertical="center"/>
      <protection hidden="1"/>
    </xf>
    <xf numFmtId="4" fontId="3" fillId="7" borderId="18" xfId="8" applyNumberFormat="1" applyFont="1" applyFill="1" applyBorder="1" applyProtection="1">
      <alignment vertical="center"/>
      <protection hidden="1"/>
    </xf>
    <xf numFmtId="4" fontId="3" fillId="7" borderId="62" xfId="8" applyNumberFormat="1" applyFont="1" applyFill="1" applyBorder="1" applyProtection="1">
      <alignment vertical="center"/>
      <protection hidden="1"/>
    </xf>
    <xf numFmtId="4" fontId="3" fillId="7" borderId="50" xfId="8" applyNumberFormat="1" applyFont="1" applyFill="1" applyBorder="1" applyProtection="1">
      <alignment vertical="center"/>
      <protection hidden="1"/>
    </xf>
    <xf numFmtId="4" fontId="3" fillId="7" borderId="51" xfId="8" applyNumberFormat="1" applyFont="1" applyFill="1" applyBorder="1" applyProtection="1">
      <alignment vertical="center"/>
      <protection hidden="1"/>
    </xf>
    <xf numFmtId="4" fontId="3" fillId="7" borderId="53" xfId="8" applyNumberFormat="1" applyFont="1" applyFill="1" applyBorder="1" applyProtection="1">
      <alignment vertical="center"/>
      <protection hidden="1"/>
    </xf>
    <xf numFmtId="10" fontId="3" fillId="7" borderId="94" xfId="8" applyNumberFormat="1" applyFont="1" applyFill="1" applyBorder="1" applyProtection="1">
      <alignment vertical="center"/>
      <protection hidden="1"/>
    </xf>
    <xf numFmtId="10" fontId="3" fillId="7" borderId="92" xfId="8" applyNumberFormat="1" applyFont="1" applyFill="1" applyBorder="1" applyProtection="1">
      <alignment vertical="center"/>
      <protection hidden="1"/>
    </xf>
    <xf numFmtId="10" fontId="3" fillId="7" borderId="95" xfId="8" applyNumberFormat="1" applyFont="1" applyFill="1" applyBorder="1" applyProtection="1">
      <alignment vertical="center"/>
      <protection hidden="1"/>
    </xf>
    <xf numFmtId="9" fontId="3" fillId="7" borderId="119" xfId="8" applyNumberFormat="1" applyFont="1" applyFill="1" applyBorder="1" applyAlignment="1" applyProtection="1">
      <alignment horizontal="center" vertical="center"/>
      <protection hidden="1"/>
    </xf>
    <xf numFmtId="9" fontId="3" fillId="7" borderId="71" xfId="8" applyNumberFormat="1" applyFont="1" applyFill="1" applyBorder="1" applyAlignment="1" applyProtection="1">
      <alignment horizontal="center" vertical="center"/>
      <protection hidden="1"/>
    </xf>
    <xf numFmtId="9" fontId="3" fillId="11" borderId="119" xfId="8" applyNumberFormat="1" applyFont="1" applyFill="1" applyBorder="1" applyAlignment="1" applyProtection="1">
      <alignment horizontal="center" vertical="center"/>
      <protection locked="0"/>
    </xf>
    <xf numFmtId="9" fontId="3" fillId="11" borderId="83" xfId="8" applyNumberFormat="1" applyFont="1" applyFill="1" applyBorder="1" applyAlignment="1" applyProtection="1">
      <alignment horizontal="center" vertical="center"/>
      <protection locked="0"/>
    </xf>
    <xf numFmtId="9" fontId="3" fillId="11" borderId="71" xfId="8" applyNumberFormat="1" applyFont="1" applyFill="1" applyBorder="1" applyAlignment="1" applyProtection="1">
      <alignment horizontal="center" vertical="center"/>
      <protection locked="0"/>
    </xf>
    <xf numFmtId="0" fontId="29" fillId="0" borderId="84" xfId="8" applyFont="1" applyBorder="1" applyAlignment="1" applyProtection="1">
      <alignment horizontal="center" vertical="center"/>
      <protection locked="0"/>
    </xf>
    <xf numFmtId="0" fontId="29" fillId="3" borderId="29" xfId="8" applyFont="1" applyFill="1" applyBorder="1" applyAlignment="1" applyProtection="1">
      <alignment horizontal="right" vertical="center"/>
      <protection locked="0"/>
    </xf>
    <xf numFmtId="0" fontId="29" fillId="3" borderId="30" xfId="8" applyFont="1" applyFill="1" applyBorder="1" applyAlignment="1" applyProtection="1">
      <alignment horizontal="right" vertical="center"/>
      <protection locked="0"/>
    </xf>
    <xf numFmtId="0" fontId="29" fillId="3" borderId="41" xfId="8" applyFont="1" applyFill="1" applyBorder="1" applyAlignment="1" applyProtection="1">
      <alignment horizontal="right" vertical="center"/>
      <protection locked="0"/>
    </xf>
    <xf numFmtId="0" fontId="29" fillId="3" borderId="42" xfId="8" applyFont="1" applyFill="1" applyBorder="1" applyAlignment="1" applyProtection="1">
      <alignment horizontal="right" vertical="center"/>
      <protection locked="0"/>
    </xf>
    <xf numFmtId="0" fontId="29" fillId="11" borderId="29" xfId="8" applyFont="1" applyFill="1" applyBorder="1" applyAlignment="1" applyProtection="1">
      <alignment horizontal="right" vertical="center"/>
      <protection locked="0"/>
    </xf>
    <xf numFmtId="0" fontId="29" fillId="11" borderId="30" xfId="8" applyFont="1" applyFill="1" applyBorder="1" applyAlignment="1" applyProtection="1">
      <alignment horizontal="right" vertical="center"/>
      <protection locked="0"/>
    </xf>
    <xf numFmtId="0" fontId="29" fillId="3" borderId="15" xfId="8" applyFont="1" applyFill="1" applyBorder="1" applyAlignment="1" applyProtection="1">
      <alignment horizontal="right" vertical="center"/>
      <protection locked="0"/>
    </xf>
    <xf numFmtId="0" fontId="29" fillId="3" borderId="16" xfId="8" applyFont="1" applyFill="1" applyBorder="1" applyAlignment="1" applyProtection="1">
      <alignment horizontal="right" vertical="center"/>
      <protection locked="0"/>
    </xf>
    <xf numFmtId="0" fontId="28" fillId="0" borderId="78" xfId="8" applyFont="1" applyBorder="1" applyAlignment="1" applyProtection="1">
      <alignment vertical="center" wrapText="1"/>
      <protection locked="0"/>
    </xf>
    <xf numFmtId="4" fontId="28" fillId="7" borderId="101" xfId="8" applyNumberFormat="1" applyFont="1" applyFill="1" applyBorder="1" applyProtection="1">
      <alignment vertical="center"/>
      <protection hidden="1"/>
    </xf>
    <xf numFmtId="4" fontId="28" fillId="7" borderId="126" xfId="8" applyNumberFormat="1" applyFont="1" applyFill="1" applyBorder="1" applyProtection="1">
      <alignment vertical="center"/>
      <protection hidden="1"/>
    </xf>
    <xf numFmtId="0" fontId="28" fillId="0" borderId="91" xfId="8" applyFont="1" applyBorder="1" applyAlignment="1" applyProtection="1">
      <alignment vertical="center" shrinkToFit="1"/>
      <protection locked="0"/>
    </xf>
    <xf numFmtId="0" fontId="28" fillId="0" borderId="92" xfId="8" applyFont="1" applyBorder="1" applyAlignment="1" applyProtection="1">
      <alignment vertical="center" shrinkToFit="1"/>
      <protection locked="0"/>
    </xf>
    <xf numFmtId="0" fontId="28" fillId="0" borderId="93" xfId="8" applyFont="1" applyBorder="1" applyAlignment="1" applyProtection="1">
      <alignment vertical="center" shrinkToFit="1"/>
      <protection locked="0"/>
    </xf>
    <xf numFmtId="0" fontId="28" fillId="0" borderId="59" xfId="8" applyFont="1" applyBorder="1" applyProtection="1">
      <alignment vertical="center"/>
      <protection locked="0"/>
    </xf>
    <xf numFmtId="0" fontId="28" fillId="0" borderId="120" xfId="8" applyFont="1" applyBorder="1" applyProtection="1">
      <alignment vertical="center"/>
      <protection locked="0"/>
    </xf>
    <xf numFmtId="0" fontId="28" fillId="0" borderId="270" xfId="8" applyFont="1" applyBorder="1" applyProtection="1">
      <alignment vertical="center"/>
      <protection locked="0"/>
    </xf>
    <xf numFmtId="0" fontId="28" fillId="7" borderId="84" xfId="8" applyFont="1" applyFill="1" applyBorder="1" applyAlignment="1" applyProtection="1">
      <alignment horizontal="right" vertical="center"/>
      <protection hidden="1"/>
    </xf>
    <xf numFmtId="0" fontId="28" fillId="7" borderId="71" xfId="8" applyFont="1" applyFill="1" applyBorder="1" applyAlignment="1" applyProtection="1">
      <alignment horizontal="right" vertical="center"/>
      <protection hidden="1"/>
    </xf>
    <xf numFmtId="0" fontId="28" fillId="0" borderId="83" xfId="8" applyFont="1" applyBorder="1" applyProtection="1">
      <alignment vertical="center"/>
      <protection locked="0"/>
    </xf>
    <xf numFmtId="0" fontId="28" fillId="7" borderId="83" xfId="8" applyFont="1" applyFill="1" applyBorder="1" applyAlignment="1" applyProtection="1">
      <alignment horizontal="right" vertical="center"/>
      <protection hidden="1"/>
    </xf>
    <xf numFmtId="0" fontId="28" fillId="0" borderId="72" xfId="8" applyFont="1" applyBorder="1" applyProtection="1">
      <alignment vertical="center"/>
      <protection locked="0"/>
    </xf>
    <xf numFmtId="4" fontId="28" fillId="7" borderId="97" xfId="8" applyNumberFormat="1" applyFont="1" applyFill="1" applyBorder="1" applyProtection="1">
      <alignment vertical="center"/>
      <protection hidden="1"/>
    </xf>
    <xf numFmtId="4" fontId="28" fillId="7" borderId="98" xfId="8" applyNumberFormat="1" applyFont="1" applyFill="1" applyBorder="1" applyProtection="1">
      <alignment vertical="center"/>
      <protection hidden="1"/>
    </xf>
    <xf numFmtId="0" fontId="28" fillId="0" borderId="42" xfId="8" applyFont="1" applyBorder="1" applyProtection="1">
      <alignment vertical="center"/>
      <protection locked="0"/>
    </xf>
    <xf numFmtId="0" fontId="28" fillId="0" borderId="77" xfId="8" applyFont="1" applyBorder="1" applyProtection="1">
      <alignment vertical="center"/>
      <protection locked="0"/>
    </xf>
    <xf numFmtId="4" fontId="28" fillId="7" borderId="1" xfId="8" applyNumberFormat="1" applyFont="1" applyFill="1" applyBorder="1" applyProtection="1">
      <alignment vertical="center"/>
      <protection hidden="1"/>
    </xf>
    <xf numFmtId="4" fontId="28" fillId="7" borderId="99" xfId="8" applyNumberFormat="1" applyFont="1" applyFill="1" applyBorder="1" applyProtection="1">
      <alignment vertical="center"/>
      <protection hidden="1"/>
    </xf>
    <xf numFmtId="0" fontId="28" fillId="0" borderId="30" xfId="8" applyFont="1" applyBorder="1" applyProtection="1">
      <alignment vertical="center"/>
      <protection locked="0"/>
    </xf>
    <xf numFmtId="0" fontId="29" fillId="11" borderId="94" xfId="8" applyFont="1" applyFill="1" applyBorder="1" applyAlignment="1" applyProtection="1">
      <alignment horizontal="right" vertical="center"/>
      <protection locked="0"/>
    </xf>
    <xf numFmtId="0" fontId="29" fillId="11" borderId="93" xfId="8" applyFont="1" applyFill="1" applyBorder="1" applyAlignment="1" applyProtection="1">
      <alignment horizontal="right" vertical="center"/>
      <protection locked="0"/>
    </xf>
    <xf numFmtId="0" fontId="28" fillId="0" borderId="119" xfId="8" applyFont="1" applyBorder="1" applyAlignment="1" applyProtection="1">
      <alignment horizontal="center" vertical="center"/>
      <protection hidden="1"/>
    </xf>
    <xf numFmtId="0" fontId="28" fillId="0" borderId="83" xfId="8" applyFont="1" applyBorder="1" applyAlignment="1" applyProtection="1">
      <alignment horizontal="center" vertical="center"/>
      <protection hidden="1"/>
    </xf>
    <xf numFmtId="0" fontId="28" fillId="0" borderId="270" xfId="8" applyFont="1" applyBorder="1" applyAlignment="1" applyProtection="1">
      <alignment horizontal="center" vertical="center"/>
      <protection hidden="1"/>
    </xf>
    <xf numFmtId="183" fontId="28" fillId="0" borderId="119" xfId="8" applyNumberFormat="1" applyFont="1" applyBorder="1" applyAlignment="1" applyProtection="1">
      <alignment horizontal="center" vertical="center"/>
      <protection locked="0"/>
    </xf>
    <xf numFmtId="183" fontId="28" fillId="0" borderId="83" xfId="8" applyNumberFormat="1" applyFont="1" applyBorder="1" applyAlignment="1" applyProtection="1">
      <alignment horizontal="center" vertical="center"/>
      <protection locked="0"/>
    </xf>
    <xf numFmtId="183" fontId="28" fillId="0" borderId="270" xfId="8" applyNumberFormat="1" applyFont="1" applyBorder="1" applyAlignment="1" applyProtection="1">
      <alignment horizontal="center" vertical="center"/>
      <protection locked="0"/>
    </xf>
    <xf numFmtId="0" fontId="88" fillId="0" borderId="0" xfId="7" applyFont="1" applyBorder="1" applyAlignment="1" applyProtection="1">
      <alignment horizontal="center" vertical="center"/>
      <protection locked="0"/>
    </xf>
    <xf numFmtId="9" fontId="3" fillId="7" borderId="83" xfId="8" applyNumberFormat="1" applyFont="1" applyFill="1" applyBorder="1" applyAlignment="1" applyProtection="1">
      <alignment horizontal="center" vertical="center"/>
      <protection hidden="1"/>
    </xf>
    <xf numFmtId="0" fontId="3" fillId="7" borderId="119" xfId="8" applyFont="1" applyFill="1" applyBorder="1" applyAlignment="1" applyProtection="1">
      <alignment horizontal="center" vertical="center"/>
      <protection locked="0"/>
    </xf>
    <xf numFmtId="0" fontId="3" fillId="7" borderId="83" xfId="8" applyFont="1" applyFill="1" applyBorder="1" applyAlignment="1" applyProtection="1">
      <alignment horizontal="center" vertical="center"/>
      <protection locked="0"/>
    </xf>
    <xf numFmtId="0" fontId="88" fillId="0" borderId="121" xfId="8" applyFont="1" applyBorder="1" applyAlignment="1" applyProtection="1">
      <alignment horizontal="center" vertical="center"/>
      <protection locked="0"/>
    </xf>
    <xf numFmtId="0" fontId="88" fillId="0" borderId="45" xfId="8" applyFont="1" applyBorder="1" applyAlignment="1" applyProtection="1">
      <alignment horizontal="center" vertical="center"/>
      <protection locked="0"/>
    </xf>
    <xf numFmtId="0" fontId="88" fillId="0" borderId="103" xfId="8" applyFont="1" applyBorder="1" applyAlignment="1" applyProtection="1">
      <alignment horizontal="center" vertical="center"/>
      <protection locked="0"/>
    </xf>
    <xf numFmtId="0" fontId="88" fillId="0" borderId="107" xfId="8" applyFont="1" applyBorder="1" applyAlignment="1" applyProtection="1">
      <alignment horizontal="center" vertical="center"/>
      <protection locked="0"/>
    </xf>
    <xf numFmtId="0" fontId="88" fillId="0" borderId="51" xfId="8" applyFont="1" applyBorder="1" applyAlignment="1" applyProtection="1">
      <alignment horizontal="center" vertical="center"/>
      <protection locked="0"/>
    </xf>
    <xf numFmtId="0" fontId="88" fillId="0" borderId="53" xfId="8" applyFont="1" applyBorder="1" applyAlignment="1" applyProtection="1">
      <alignment horizontal="center" vertical="center"/>
      <protection locked="0"/>
    </xf>
    <xf numFmtId="0" fontId="32" fillId="0" borderId="38" xfId="7" applyFont="1" applyBorder="1" applyAlignment="1">
      <alignment vertical="center" wrapText="1"/>
    </xf>
    <xf numFmtId="0" fontId="32" fillId="0" borderId="30" xfId="7" applyFont="1" applyBorder="1" applyAlignment="1">
      <alignment vertical="center" wrapText="1"/>
    </xf>
    <xf numFmtId="0" fontId="28" fillId="0" borderId="15" xfId="7" applyFont="1" applyBorder="1" applyAlignment="1">
      <alignment vertical="top"/>
    </xf>
    <xf numFmtId="0" fontId="28" fillId="0" borderId="34" xfId="7" applyFont="1" applyBorder="1" applyAlignment="1">
      <alignment vertical="top"/>
    </xf>
    <xf numFmtId="0" fontId="28" fillId="0" borderId="16" xfId="7" applyFont="1" applyBorder="1" applyAlignment="1">
      <alignment vertical="top"/>
    </xf>
    <xf numFmtId="0" fontId="28" fillId="0" borderId="0" xfId="7" applyFont="1" applyBorder="1">
      <alignment vertical="center"/>
    </xf>
    <xf numFmtId="0" fontId="29" fillId="0" borderId="91" xfId="7" quotePrefix="1" applyFont="1" applyBorder="1" applyAlignment="1" applyProtection="1">
      <alignment horizontal="left" vertical="center"/>
      <protection locked="0"/>
    </xf>
    <xf numFmtId="0" fontId="29" fillId="0" borderId="92" xfId="7" quotePrefix="1" applyFont="1" applyBorder="1" applyAlignment="1" applyProtection="1">
      <alignment horizontal="left" vertical="center"/>
      <protection locked="0"/>
    </xf>
    <xf numFmtId="0" fontId="29" fillId="0" borderId="38" xfId="7" applyFont="1" applyBorder="1" applyAlignment="1" applyProtection="1">
      <alignment vertical="center" wrapText="1"/>
      <protection locked="0"/>
    </xf>
    <xf numFmtId="0" fontId="29" fillId="0" borderId="30" xfId="7" applyFont="1" applyBorder="1" applyProtection="1">
      <alignment vertical="center"/>
      <protection locked="0"/>
    </xf>
    <xf numFmtId="0" fontId="29" fillId="0" borderId="107" xfId="7" applyFont="1" applyBorder="1" applyAlignment="1" applyProtection="1">
      <alignment horizontal="left" vertical="center"/>
      <protection locked="0"/>
    </xf>
    <xf numFmtId="0" fontId="29" fillId="0" borderId="51" xfId="7" applyFont="1" applyBorder="1" applyAlignment="1" applyProtection="1">
      <alignment horizontal="left" vertical="center"/>
      <protection locked="0"/>
    </xf>
    <xf numFmtId="0" fontId="29" fillId="0" borderId="52"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96" xfId="7" applyFont="1" applyBorder="1" applyAlignment="1" applyProtection="1">
      <alignment horizontal="left" vertical="center"/>
      <protection locked="0"/>
    </xf>
    <xf numFmtId="0" fontId="29" fillId="0" borderId="86" xfId="7" applyFont="1" applyBorder="1" applyAlignment="1" applyProtection="1">
      <alignment horizontal="left" vertical="center"/>
      <protection locked="0"/>
    </xf>
    <xf numFmtId="0" fontId="29" fillId="0" borderId="89" xfId="7" applyFont="1" applyBorder="1" applyAlignment="1" applyProtection="1">
      <alignment horizontal="left" vertical="center"/>
      <protection locked="0"/>
    </xf>
    <xf numFmtId="0" fontId="29" fillId="0" borderId="38" xfId="7" applyFont="1" applyBorder="1" applyAlignment="1" applyProtection="1">
      <alignment horizontal="left" vertical="center"/>
      <protection locked="0"/>
    </xf>
    <xf numFmtId="0" fontId="34" fillId="0" borderId="246" xfId="7" applyFont="1" applyBorder="1" applyAlignment="1" applyProtection="1">
      <alignment vertical="center" wrapText="1" shrinkToFit="1"/>
      <protection locked="0"/>
    </xf>
    <xf numFmtId="0" fontId="34" fillId="0" borderId="247" xfId="7" applyFont="1" applyBorder="1" applyAlignment="1" applyProtection="1">
      <alignment vertical="center" shrinkToFit="1"/>
      <protection locked="0"/>
    </xf>
    <xf numFmtId="0" fontId="28" fillId="0" borderId="147" xfId="7" applyFont="1" applyBorder="1" applyAlignment="1" applyProtection="1">
      <alignment vertical="center" wrapText="1"/>
      <protection locked="0"/>
    </xf>
    <xf numFmtId="0" fontId="28" fillId="0" borderId="79" xfId="7" applyFont="1" applyBorder="1" applyAlignment="1" applyProtection="1">
      <alignment vertical="center" wrapText="1"/>
      <protection locked="0"/>
    </xf>
    <xf numFmtId="0" fontId="29" fillId="0" borderId="109" xfId="7" applyFont="1" applyBorder="1" applyAlignment="1" applyProtection="1">
      <alignment vertical="center" wrapText="1"/>
      <protection locked="0"/>
    </xf>
    <xf numFmtId="0" fontId="29" fillId="0" borderId="141" xfId="7" applyFont="1" applyBorder="1" applyAlignment="1" applyProtection="1">
      <alignment vertical="center" wrapText="1"/>
      <protection locked="0"/>
    </xf>
    <xf numFmtId="0" fontId="29" fillId="0" borderId="152" xfId="7" applyFont="1" applyBorder="1" applyAlignment="1" applyProtection="1">
      <alignment horizontal="left" vertical="center" wrapText="1"/>
      <protection locked="0"/>
    </xf>
    <xf numFmtId="0" fontId="29" fillId="0" borderId="153" xfId="7" applyFont="1" applyBorder="1" applyAlignment="1" applyProtection="1">
      <alignment horizontal="left" vertical="center" wrapText="1"/>
      <protection locked="0"/>
    </xf>
    <xf numFmtId="0" fontId="29" fillId="0" borderId="166" xfId="7" applyFont="1" applyBorder="1" applyAlignment="1" applyProtection="1">
      <alignment horizontal="left" vertical="center" wrapText="1"/>
      <protection locked="0"/>
    </xf>
    <xf numFmtId="0" fontId="29" fillId="0" borderId="85" xfId="7" applyFont="1" applyBorder="1" applyAlignment="1" applyProtection="1">
      <alignment horizontal="left" vertical="center"/>
      <protection locked="0"/>
    </xf>
    <xf numFmtId="0" fontId="29" fillId="0" borderId="34" xfId="7" applyFont="1" applyBorder="1" applyAlignment="1" applyProtection="1">
      <alignment horizontal="left" vertical="center"/>
      <protection locked="0"/>
    </xf>
    <xf numFmtId="0" fontId="29" fillId="0" borderId="16" xfId="7" applyFont="1" applyBorder="1" applyAlignment="1" applyProtection="1">
      <alignment horizontal="left" vertical="center"/>
      <protection locked="0"/>
    </xf>
    <xf numFmtId="0" fontId="29" fillId="0" borderId="89" xfId="7" applyFont="1" applyBorder="1" applyAlignment="1" applyProtection="1">
      <alignment horizontal="left" vertical="center" wrapText="1"/>
      <protection locked="0"/>
    </xf>
    <xf numFmtId="0" fontId="29" fillId="0" borderId="38" xfId="7" applyFont="1" applyBorder="1" applyAlignment="1" applyProtection="1">
      <alignment horizontal="left" vertical="center" wrapText="1"/>
      <protection locked="0"/>
    </xf>
    <xf numFmtId="0" fontId="29" fillId="0" borderId="30" xfId="7" applyFont="1" applyBorder="1" applyAlignment="1" applyProtection="1">
      <alignment horizontal="left" vertical="center" wrapText="1"/>
      <protection locked="0"/>
    </xf>
    <xf numFmtId="0" fontId="29" fillId="0" borderId="116" xfId="7" applyFont="1" applyBorder="1" applyAlignment="1" applyProtection="1">
      <alignment horizontal="left" vertical="center" wrapText="1"/>
      <protection locked="0"/>
    </xf>
    <xf numFmtId="0" fontId="29" fillId="0" borderId="141" xfId="7" applyFont="1" applyBorder="1" applyAlignment="1" applyProtection="1">
      <alignment horizontal="left" vertical="center" wrapText="1"/>
      <protection locked="0"/>
    </xf>
    <xf numFmtId="0" fontId="29" fillId="0" borderId="30" xfId="7" applyFont="1" applyBorder="1" applyAlignment="1" applyProtection="1">
      <alignment horizontal="left" vertical="center"/>
      <protection locked="0"/>
    </xf>
    <xf numFmtId="0" fontId="29" fillId="0" borderId="393" xfId="7" applyFont="1" applyBorder="1" applyAlignment="1" applyProtection="1">
      <alignment horizontal="left" vertical="center" wrapText="1"/>
      <protection locked="0"/>
    </xf>
    <xf numFmtId="0" fontId="29" fillId="0" borderId="279" xfId="7" applyFont="1" applyBorder="1" applyAlignment="1" applyProtection="1">
      <alignment horizontal="left" vertical="center" wrapText="1"/>
      <protection locked="0"/>
    </xf>
    <xf numFmtId="0" fontId="29" fillId="0" borderId="21" xfId="7" applyFont="1" applyBorder="1" applyAlignment="1" applyProtection="1">
      <alignment horizontal="left" vertical="center" wrapText="1"/>
      <protection locked="0"/>
    </xf>
    <xf numFmtId="0" fontId="29" fillId="0" borderId="91" xfId="7" applyFont="1" applyBorder="1" applyAlignment="1" applyProtection="1">
      <alignment horizontal="left" vertical="center"/>
      <protection locked="0"/>
    </xf>
    <xf numFmtId="0" fontId="29" fillId="0" borderId="92" xfId="7" applyFont="1" applyBorder="1" applyAlignment="1" applyProtection="1">
      <alignment horizontal="left" vertical="center"/>
      <protection locked="0"/>
    </xf>
    <xf numFmtId="0" fontId="29" fillId="0" borderId="95" xfId="7" applyFont="1" applyBorder="1" applyAlignment="1" applyProtection="1">
      <alignment horizontal="left" vertical="center"/>
      <protection locked="0"/>
    </xf>
    <xf numFmtId="0" fontId="29" fillId="0" borderId="116" xfId="7" applyFont="1" applyBorder="1" applyAlignment="1" applyProtection="1">
      <alignment vertical="center" wrapText="1"/>
      <protection locked="0"/>
    </xf>
    <xf numFmtId="0" fontId="29" fillId="0" borderId="90" xfId="7" applyFont="1" applyBorder="1" applyAlignment="1" applyProtection="1">
      <alignment horizontal="left" vertical="center" wrapText="1"/>
      <protection locked="0"/>
    </xf>
    <xf numFmtId="0" fontId="29" fillId="0" borderId="395" xfId="7" applyFont="1" applyBorder="1" applyAlignment="1" applyProtection="1">
      <alignment horizontal="left" vertical="center" wrapText="1"/>
      <protection locked="0"/>
    </xf>
    <xf numFmtId="0" fontId="29" fillId="0" borderId="388" xfId="7" applyFont="1" applyBorder="1" applyAlignment="1" applyProtection="1">
      <alignment horizontal="left" vertical="center" wrapText="1"/>
      <protection locked="0"/>
    </xf>
    <xf numFmtId="0" fontId="29" fillId="0" borderId="389" xfId="7" applyFont="1" applyBorder="1" applyAlignment="1" applyProtection="1">
      <alignment horizontal="left" vertical="center" wrapText="1"/>
      <protection locked="0"/>
    </xf>
    <xf numFmtId="0" fontId="29" fillId="0" borderId="85" xfId="7" applyFont="1" applyBorder="1" applyAlignment="1" applyProtection="1">
      <alignment horizontal="left" vertical="center" wrapText="1"/>
      <protection locked="0"/>
    </xf>
    <xf numFmtId="0" fontId="29" fillId="0" borderId="34" xfId="7" applyFont="1" applyBorder="1" applyAlignment="1" applyProtection="1">
      <alignment horizontal="left" vertical="center" wrapText="1"/>
      <protection locked="0"/>
    </xf>
    <xf numFmtId="0" fontId="29" fillId="0" borderId="16" xfId="7" applyFont="1" applyBorder="1" applyAlignment="1" applyProtection="1">
      <alignment horizontal="left" vertical="center" wrapText="1"/>
      <protection locked="0"/>
    </xf>
    <xf numFmtId="0" fontId="29" fillId="0" borderId="156" xfId="7" applyFont="1" applyBorder="1" applyAlignment="1" applyProtection="1">
      <alignment horizontal="left" vertical="center"/>
      <protection locked="0"/>
    </xf>
    <xf numFmtId="0" fontId="29" fillId="0" borderId="157" xfId="7" applyFont="1" applyBorder="1" applyAlignment="1" applyProtection="1">
      <alignment horizontal="left" vertical="center"/>
      <protection locked="0"/>
    </xf>
    <xf numFmtId="0" fontId="29" fillId="0" borderId="168" xfId="7" applyFont="1" applyBorder="1" applyAlignment="1" applyProtection="1">
      <alignment horizontal="left" vertical="center"/>
      <protection locked="0"/>
    </xf>
    <xf numFmtId="0" fontId="29" fillId="0" borderId="89" xfId="7" quotePrefix="1" applyFont="1" applyBorder="1" applyAlignment="1" applyProtection="1">
      <alignment horizontal="left" vertical="center"/>
      <protection locked="0"/>
    </xf>
    <xf numFmtId="0" fontId="29" fillId="0" borderId="38" xfId="7" quotePrefix="1" applyFont="1" applyBorder="1" applyAlignment="1" applyProtection="1">
      <alignment horizontal="left" vertical="center"/>
      <protection locked="0"/>
    </xf>
    <xf numFmtId="0" fontId="29" fillId="0" borderId="109" xfId="7" applyFont="1" applyBorder="1" applyAlignment="1" applyProtection="1">
      <alignment horizontal="left" vertical="center" wrapText="1"/>
      <protection locked="0"/>
    </xf>
    <xf numFmtId="0" fontId="113" fillId="0" borderId="0" xfId="7" applyFont="1" applyBorder="1" applyAlignment="1" applyProtection="1">
      <alignment horizontal="center" vertical="distributed" wrapText="1"/>
      <protection locked="0"/>
    </xf>
    <xf numFmtId="0" fontId="28" fillId="0" borderId="83" xfId="7" applyFont="1" applyBorder="1" applyAlignment="1">
      <alignment horizontal="left" vertical="center"/>
    </xf>
    <xf numFmtId="0" fontId="28" fillId="0" borderId="71" xfId="7" applyFont="1" applyBorder="1" applyAlignment="1">
      <alignment horizontal="left" vertical="center"/>
    </xf>
    <xf numFmtId="0" fontId="3" fillId="0" borderId="121" xfId="7" applyBorder="1" applyAlignment="1" applyProtection="1">
      <alignment horizontal="center" vertical="center"/>
      <protection locked="0"/>
    </xf>
    <xf numFmtId="0" fontId="3" fillId="0" borderId="107" xfId="7" applyBorder="1" applyAlignment="1" applyProtection="1">
      <alignment horizontal="center" vertical="center"/>
      <protection locked="0"/>
    </xf>
    <xf numFmtId="0" fontId="3" fillId="0" borderId="53" xfId="7" applyBorder="1" applyAlignment="1" applyProtection="1">
      <alignment horizontal="center" vertical="center"/>
      <protection locked="0"/>
    </xf>
    <xf numFmtId="0" fontId="3" fillId="0" borderId="45" xfId="7" applyBorder="1" applyAlignment="1" applyProtection="1">
      <alignment horizontal="center" vertical="center"/>
      <protection locked="0"/>
    </xf>
    <xf numFmtId="0" fontId="3" fillId="0" borderId="51" xfId="7" applyBorder="1" applyAlignment="1" applyProtection="1">
      <alignment horizontal="center" vertical="center"/>
      <protection locked="0"/>
    </xf>
    <xf numFmtId="0" fontId="3" fillId="0" borderId="272" xfId="7" applyBorder="1" applyAlignment="1" applyProtection="1">
      <alignment horizontal="center" vertical="center" wrapText="1"/>
      <protection locked="0"/>
    </xf>
    <xf numFmtId="0" fontId="3" fillId="0" borderId="106" xfId="7" applyBorder="1" applyAlignment="1" applyProtection="1">
      <alignment horizontal="center" vertical="center" wrapText="1"/>
      <protection locked="0"/>
    </xf>
    <xf numFmtId="0" fontId="28" fillId="0" borderId="335" xfId="7" applyFont="1" applyBorder="1" applyAlignment="1" applyProtection="1">
      <alignment horizontal="left" vertical="center" indent="1"/>
      <protection locked="0"/>
    </xf>
    <xf numFmtId="0" fontId="28" fillId="0" borderId="396" xfId="7" applyFont="1" applyBorder="1" applyAlignment="1" applyProtection="1">
      <alignment horizontal="left" vertical="center" indent="1"/>
      <protection locked="0"/>
    </xf>
    <xf numFmtId="0" fontId="113" fillId="0" borderId="0" xfId="7" applyFont="1" applyBorder="1" applyAlignment="1" applyProtection="1">
      <alignment horizontal="center" vertical="center"/>
      <protection locked="0"/>
    </xf>
    <xf numFmtId="0" fontId="28" fillId="0" borderId="109" xfId="7" applyFont="1" applyBorder="1" applyAlignment="1" applyProtection="1">
      <alignment horizontal="center" vertical="center"/>
      <protection locked="0"/>
    </xf>
    <xf numFmtId="0" fontId="28" fillId="0" borderId="151" xfId="7" applyFont="1" applyBorder="1" applyAlignment="1" applyProtection="1">
      <alignment horizontal="center" vertical="center"/>
      <protection locked="0"/>
    </xf>
    <xf numFmtId="0" fontId="28" fillId="0" borderId="296" xfId="7" applyFont="1" applyBorder="1" applyAlignment="1" applyProtection="1">
      <alignment horizontal="center" vertical="center" wrapText="1"/>
      <protection locked="0"/>
    </xf>
    <xf numFmtId="0" fontId="28" fillId="0" borderId="334" xfId="7" applyFont="1" applyBorder="1" applyAlignment="1" applyProtection="1">
      <alignment horizontal="left" vertical="center" indent="1"/>
      <protection locked="0"/>
    </xf>
    <xf numFmtId="0" fontId="28" fillId="0" borderId="24" xfId="7" applyFont="1" applyBorder="1" applyAlignment="1" applyProtection="1">
      <alignment horizontal="left" vertical="center" indent="1"/>
      <protection locked="0"/>
    </xf>
    <xf numFmtId="0" fontId="28" fillId="0" borderId="107" xfId="7" applyFont="1" applyBorder="1" applyAlignment="1" applyProtection="1">
      <alignment horizontal="center" vertical="center" wrapText="1"/>
      <protection locked="0"/>
    </xf>
    <xf numFmtId="0" fontId="28" fillId="0" borderId="51" xfId="7" applyFont="1" applyBorder="1" applyAlignment="1" applyProtection="1">
      <alignment horizontal="center" vertical="center" wrapText="1"/>
      <protection locked="0"/>
    </xf>
    <xf numFmtId="0" fontId="28" fillId="0" borderId="119" xfId="7" applyFont="1" applyBorder="1" applyAlignment="1" applyProtection="1">
      <alignment horizontal="right" vertical="center" shrinkToFit="1"/>
      <protection locked="0"/>
    </xf>
    <xf numFmtId="0" fontId="28" fillId="0" borderId="83" xfId="7" applyFont="1" applyBorder="1" applyAlignment="1" applyProtection="1">
      <alignment horizontal="right" vertical="center" shrinkToFit="1"/>
      <protection locked="0"/>
    </xf>
    <xf numFmtId="0" fontId="28" fillId="0" borderId="52" xfId="7" applyFont="1" applyBorder="1" applyAlignment="1" applyProtection="1">
      <alignment horizontal="center" vertical="center" wrapText="1"/>
      <protection locked="0"/>
    </xf>
    <xf numFmtId="0" fontId="28" fillId="0" borderId="334" xfId="7" applyFont="1" applyBorder="1" applyAlignment="1" applyProtection="1">
      <alignment vertical="center" wrapText="1"/>
      <protection locked="0"/>
    </xf>
    <xf numFmtId="0" fontId="28" fillId="0" borderId="24" xfId="7" applyFont="1" applyBorder="1" applyAlignment="1" applyProtection="1">
      <alignment vertical="center" wrapText="1"/>
      <protection locked="0"/>
    </xf>
    <xf numFmtId="0" fontId="28" fillId="0" borderId="25" xfId="7" applyFont="1" applyBorder="1" applyAlignment="1" applyProtection="1">
      <alignment vertical="center" wrapText="1"/>
      <protection locked="0"/>
    </xf>
    <xf numFmtId="0" fontId="28" fillId="0" borderId="312" xfId="7" applyFont="1" applyBorder="1" applyAlignment="1" applyProtection="1">
      <alignment vertical="center" wrapText="1"/>
      <protection locked="0"/>
    </xf>
    <xf numFmtId="0" fontId="28" fillId="0" borderId="194" xfId="7" applyFont="1" applyBorder="1" applyAlignment="1" applyProtection="1">
      <alignment vertical="center" wrapText="1"/>
      <protection locked="0"/>
    </xf>
    <xf numFmtId="0" fontId="28" fillId="0" borderId="195" xfId="7" applyFont="1" applyBorder="1" applyAlignment="1" applyProtection="1">
      <alignment vertical="center" wrapText="1"/>
      <protection locked="0"/>
    </xf>
    <xf numFmtId="0" fontId="28" fillId="0" borderId="200" xfId="7" applyFont="1" applyBorder="1" applyAlignment="1" applyProtection="1">
      <alignment vertical="center" wrapText="1"/>
      <protection locked="0"/>
    </xf>
    <xf numFmtId="0" fontId="3" fillId="0" borderId="121" xfId="7" applyBorder="1" applyAlignment="1" applyProtection="1">
      <alignment horizontal="center" vertical="center" wrapText="1"/>
      <protection locked="0"/>
    </xf>
    <xf numFmtId="0" fontId="3" fillId="0" borderId="45" xfId="7" applyBorder="1" applyAlignment="1" applyProtection="1">
      <alignment horizontal="center" vertical="center" wrapText="1"/>
      <protection locked="0"/>
    </xf>
    <xf numFmtId="0" fontId="3" fillId="0" borderId="122" xfId="7" applyBorder="1" applyAlignment="1" applyProtection="1">
      <alignment horizontal="center" vertical="center" wrapText="1"/>
      <protection locked="0"/>
    </xf>
    <xf numFmtId="0" fontId="3" fillId="0" borderId="107" xfId="7" applyBorder="1" applyAlignment="1" applyProtection="1">
      <alignment horizontal="center" vertical="center" wrapText="1"/>
      <protection locked="0"/>
    </xf>
    <xf numFmtId="0" fontId="3" fillId="0" borderId="51" xfId="7" applyBorder="1" applyAlignment="1" applyProtection="1">
      <alignment horizontal="center" vertical="center" wrapText="1"/>
      <protection locked="0"/>
    </xf>
    <xf numFmtId="0" fontId="3" fillId="0" borderId="52" xfId="7" applyBorder="1" applyAlignment="1" applyProtection="1">
      <alignment horizontal="center" vertical="center" wrapText="1"/>
      <protection locked="0"/>
    </xf>
    <xf numFmtId="0" fontId="29" fillId="0" borderId="295" xfId="7" applyFont="1" applyBorder="1" applyAlignment="1" applyProtection="1">
      <alignment horizontal="center" vertical="center" wrapText="1"/>
      <protection locked="0"/>
    </xf>
    <xf numFmtId="0" fontId="29" fillId="0" borderId="296" xfId="7" applyFont="1" applyBorder="1" applyAlignment="1" applyProtection="1">
      <alignment horizontal="center" vertical="center" wrapText="1"/>
      <protection locked="0"/>
    </xf>
    <xf numFmtId="0" fontId="3" fillId="0" borderId="271" xfId="7" applyBorder="1" applyAlignment="1" applyProtection="1">
      <alignment horizontal="center" vertical="center" wrapText="1"/>
      <protection locked="0"/>
    </xf>
    <xf numFmtId="0" fontId="3" fillId="0" borderId="50" xfId="7" applyBorder="1" applyAlignment="1" applyProtection="1">
      <alignment horizontal="center" vertical="center" wrapText="1"/>
      <protection locked="0"/>
    </xf>
    <xf numFmtId="0" fontId="3" fillId="0" borderId="295" xfId="7" applyBorder="1" applyAlignment="1" applyProtection="1">
      <alignment horizontal="center" vertical="center" wrapText="1"/>
      <protection locked="0"/>
    </xf>
    <xf numFmtId="0" fontId="3" fillId="0" borderId="296" xfId="7" applyBorder="1" applyAlignment="1" applyProtection="1">
      <alignment horizontal="center" vertical="center"/>
      <protection locked="0"/>
    </xf>
    <xf numFmtId="0" fontId="3" fillId="0" borderId="109" xfId="7" applyBorder="1" applyAlignment="1" applyProtection="1">
      <alignment horizontal="center" vertical="center"/>
      <protection locked="0"/>
    </xf>
    <xf numFmtId="0" fontId="3" fillId="0" borderId="151" xfId="7" applyBorder="1" applyAlignment="1" applyProtection="1">
      <alignment horizontal="center" vertical="center"/>
      <protection locked="0"/>
    </xf>
    <xf numFmtId="0" fontId="0" fillId="0" borderId="141" xfId="0" applyBorder="1" applyAlignment="1">
      <alignment vertical="center" wrapText="1"/>
    </xf>
    <xf numFmtId="0" fontId="3" fillId="0" borderId="94" xfId="7" applyBorder="1" applyAlignment="1" applyProtection="1">
      <alignment vertical="center" wrapText="1"/>
      <protection locked="0"/>
    </xf>
    <xf numFmtId="0" fontId="3" fillId="0" borderId="92" xfId="7" applyBorder="1" applyAlignment="1" applyProtection="1">
      <alignment vertical="center" wrapText="1"/>
      <protection locked="0"/>
    </xf>
    <xf numFmtId="0" fontId="3" fillId="0" borderId="95" xfId="7" applyBorder="1" applyAlignment="1" applyProtection="1">
      <alignment vertical="center" wrapText="1"/>
      <protection locked="0"/>
    </xf>
    <xf numFmtId="0" fontId="3" fillId="0" borderId="116" xfId="7" applyBorder="1" applyAlignment="1" applyProtection="1">
      <alignment vertical="center" wrapText="1"/>
      <protection locked="0"/>
    </xf>
    <xf numFmtId="0" fontId="3" fillId="0" borderId="141" xfId="7" applyBorder="1" applyAlignment="1" applyProtection="1">
      <alignment vertical="center" wrapText="1"/>
      <protection locked="0"/>
    </xf>
    <xf numFmtId="0" fontId="3" fillId="0" borderId="173" xfId="7" applyBorder="1" applyAlignment="1" applyProtection="1">
      <alignment horizontal="center" vertical="center"/>
      <protection locked="0"/>
    </xf>
    <xf numFmtId="0" fontId="3" fillId="0" borderId="2" xfId="7" applyBorder="1" applyAlignment="1" applyProtection="1">
      <alignment horizontal="center" vertical="center"/>
      <protection locked="0"/>
    </xf>
    <xf numFmtId="0" fontId="3" fillId="0" borderId="333" xfId="7" applyBorder="1" applyAlignment="1" applyProtection="1">
      <alignment vertical="center" wrapText="1"/>
      <protection locked="0"/>
    </xf>
    <xf numFmtId="0" fontId="3" fillId="0" borderId="337" xfId="7" applyBorder="1" applyAlignment="1" applyProtection="1">
      <alignment horizontal="left" vertical="center" wrapText="1"/>
      <protection locked="0"/>
    </xf>
    <xf numFmtId="0" fontId="3" fillId="0" borderId="79" xfId="7" applyBorder="1" applyAlignment="1" applyProtection="1">
      <alignment horizontal="left" vertical="center" wrapText="1"/>
      <protection locked="0"/>
    </xf>
    <xf numFmtId="0" fontId="3" fillId="0" borderId="338" xfId="7" applyBorder="1" applyAlignment="1" applyProtection="1">
      <alignment horizontal="center" vertical="center"/>
      <protection locked="0"/>
    </xf>
    <xf numFmtId="0" fontId="3" fillId="0" borderId="89" xfId="7" applyBorder="1" applyAlignment="1" applyProtection="1">
      <alignment vertical="center" wrapText="1"/>
      <protection locked="0"/>
    </xf>
    <xf numFmtId="0" fontId="3" fillId="0" borderId="30" xfId="7" applyBorder="1" applyProtection="1">
      <alignment vertical="center"/>
      <protection locked="0"/>
    </xf>
    <xf numFmtId="0" fontId="3" fillId="0" borderId="29" xfId="7" applyBorder="1" applyAlignment="1" applyProtection="1">
      <alignment vertical="center" wrapText="1"/>
      <protection locked="0"/>
    </xf>
    <xf numFmtId="0" fontId="3" fillId="0" borderId="38" xfId="7" applyBorder="1" applyAlignment="1" applyProtection="1">
      <alignment vertical="center" wrapText="1"/>
      <protection locked="0"/>
    </xf>
    <xf numFmtId="0" fontId="3" fillId="0" borderId="90" xfId="7" applyBorder="1" applyAlignment="1" applyProtection="1">
      <alignment vertical="center" wrapText="1"/>
      <protection locked="0"/>
    </xf>
    <xf numFmtId="0" fontId="42" fillId="0" borderId="0" xfId="7" applyFont="1" applyBorder="1" applyAlignment="1" applyProtection="1">
      <alignment horizontal="center" vertical="distributed" wrapText="1"/>
      <protection locked="0"/>
    </xf>
    <xf numFmtId="0" fontId="42" fillId="0" borderId="0" xfId="7" applyFont="1" applyBorder="1" applyAlignment="1" applyProtection="1">
      <alignment horizontal="center" vertical="distributed"/>
      <protection locked="0"/>
    </xf>
    <xf numFmtId="0" fontId="3" fillId="0" borderId="109" xfId="7" applyBorder="1" applyAlignment="1" applyProtection="1">
      <alignment vertical="center" wrapText="1"/>
      <protection locked="0"/>
    </xf>
    <xf numFmtId="0" fontId="3" fillId="0" borderId="19" xfId="7" applyBorder="1" applyAlignment="1" applyProtection="1">
      <alignment horizontal="center" vertical="center"/>
      <protection locked="0"/>
    </xf>
    <xf numFmtId="0" fontId="3" fillId="0" borderId="16" xfId="7" applyBorder="1" applyAlignment="1" applyProtection="1">
      <alignment horizontal="center" vertical="center"/>
      <protection locked="0"/>
    </xf>
    <xf numFmtId="0" fontId="3" fillId="0" borderId="147" xfId="7" applyBorder="1" applyAlignment="1" applyProtection="1">
      <alignment vertical="center" wrapText="1"/>
      <protection locked="0"/>
    </xf>
    <xf numFmtId="0" fontId="3" fillId="0" borderId="79" xfId="7" applyBorder="1" applyAlignment="1" applyProtection="1">
      <alignment vertical="center" wrapText="1"/>
      <protection locked="0"/>
    </xf>
    <xf numFmtId="0" fontId="37" fillId="0" borderId="0" xfId="7" applyFont="1" applyBorder="1" applyAlignment="1" applyProtection="1">
      <alignment vertical="center" wrapText="1"/>
      <protection locked="0"/>
    </xf>
    <xf numFmtId="0" fontId="3" fillId="0" borderId="106" xfId="7" applyBorder="1" applyAlignment="1" applyProtection="1">
      <alignment horizontal="center" vertical="center"/>
      <protection locked="0"/>
    </xf>
    <xf numFmtId="0" fontId="29" fillId="0" borderId="199" xfId="7" applyFont="1" applyBorder="1" applyAlignment="1" applyProtection="1">
      <alignment vertical="center" wrapText="1"/>
      <protection locked="0"/>
    </xf>
    <xf numFmtId="0" fontId="28" fillId="0" borderId="89" xfId="7" applyFont="1" applyBorder="1" applyProtection="1">
      <alignment vertical="center"/>
      <protection locked="0"/>
    </xf>
    <xf numFmtId="0" fontId="28" fillId="0" borderId="30" xfId="7" applyFont="1" applyBorder="1" applyProtection="1">
      <alignment vertical="center"/>
      <protection locked="0"/>
    </xf>
    <xf numFmtId="0" fontId="28" fillId="0" borderId="89" xfId="7" applyFont="1" applyBorder="1" applyAlignment="1" applyProtection="1">
      <alignment vertical="center" wrapText="1"/>
      <protection locked="0"/>
    </xf>
    <xf numFmtId="0" fontId="28" fillId="0" borderId="30" xfId="7" applyFont="1" applyBorder="1" applyAlignment="1" applyProtection="1">
      <alignment vertical="center" wrapText="1"/>
      <protection locked="0"/>
    </xf>
    <xf numFmtId="0" fontId="28" fillId="0" borderId="173" xfId="7" applyFont="1" applyBorder="1" applyAlignment="1" applyProtection="1">
      <alignment vertical="center" wrapText="1"/>
      <protection locked="0"/>
    </xf>
    <xf numFmtId="0" fontId="28" fillId="0" borderId="243" xfId="7" applyFont="1" applyBorder="1" applyAlignment="1" applyProtection="1">
      <alignment vertical="center" wrapText="1"/>
      <protection locked="0"/>
    </xf>
    <xf numFmtId="0" fontId="29" fillId="0" borderId="333" xfId="7" applyFont="1" applyBorder="1" applyProtection="1">
      <alignment vertical="center"/>
      <protection locked="0"/>
    </xf>
    <xf numFmtId="0" fontId="29" fillId="0" borderId="141" xfId="7" applyFont="1" applyBorder="1" applyProtection="1">
      <alignment vertical="center"/>
      <protection locked="0"/>
    </xf>
    <xf numFmtId="0" fontId="29" fillId="0" borderId="151" xfId="7" applyFont="1" applyBorder="1" applyProtection="1">
      <alignment vertical="center"/>
      <protection locked="0"/>
    </xf>
    <xf numFmtId="0" fontId="43" fillId="0" borderId="330" xfId="7" applyFont="1" applyBorder="1" applyAlignment="1" applyProtection="1">
      <alignment vertical="center" wrapText="1"/>
      <protection locked="0"/>
    </xf>
    <xf numFmtId="0" fontId="43" fillId="0" borderId="247" xfId="7" applyFont="1" applyBorder="1" applyProtection="1">
      <alignment vertical="center"/>
      <protection locked="0"/>
    </xf>
    <xf numFmtId="0" fontId="28" fillId="0" borderId="91" xfId="7" applyFont="1" applyBorder="1" applyProtection="1">
      <alignment vertical="center"/>
      <protection locked="0"/>
    </xf>
    <xf numFmtId="0" fontId="28" fillId="0" borderId="93" xfId="7" applyFont="1" applyBorder="1" applyProtection="1">
      <alignment vertical="center"/>
      <protection locked="0"/>
    </xf>
    <xf numFmtId="0" fontId="29" fillId="0" borderId="171" xfId="7" applyFont="1" applyBorder="1" applyAlignment="1" applyProtection="1">
      <alignment vertical="center" wrapText="1"/>
      <protection locked="0"/>
    </xf>
    <xf numFmtId="0" fontId="28" fillId="0" borderId="152" xfId="7" applyFont="1" applyBorder="1" applyAlignment="1" applyProtection="1">
      <alignment vertical="center" wrapText="1"/>
      <protection locked="0"/>
    </xf>
    <xf numFmtId="0" fontId="28" fillId="0" borderId="166" xfId="7" applyFont="1" applyBorder="1" applyAlignment="1" applyProtection="1">
      <alignment vertical="center" wrapText="1"/>
      <protection locked="0"/>
    </xf>
    <xf numFmtId="0" fontId="28" fillId="0" borderId="156" xfId="7" applyFont="1" applyBorder="1" applyProtection="1">
      <alignment vertical="center"/>
      <protection locked="0"/>
    </xf>
    <xf numFmtId="0" fontId="28" fillId="0" borderId="168" xfId="7" applyFont="1" applyBorder="1" applyProtection="1">
      <alignment vertical="center"/>
      <protection locked="0"/>
    </xf>
    <xf numFmtId="0" fontId="29" fillId="0" borderId="89" xfId="7" applyFont="1" applyBorder="1" applyAlignment="1" applyProtection="1">
      <alignment vertical="center" wrapText="1"/>
      <protection locked="0"/>
    </xf>
    <xf numFmtId="0" fontId="29" fillId="0" borderId="30" xfId="7" applyFont="1" applyBorder="1" applyAlignment="1" applyProtection="1">
      <alignment vertical="center" wrapText="1"/>
      <protection locked="0"/>
    </xf>
    <xf numFmtId="0" fontId="29" fillId="0" borderId="104"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29" fillId="0" borderId="62" xfId="7" applyFont="1" applyBorder="1" applyAlignment="1" applyProtection="1">
      <alignment vertical="center" wrapText="1"/>
      <protection locked="0"/>
    </xf>
    <xf numFmtId="0" fontId="28" fillId="0" borderId="73" xfId="7" applyFont="1" applyBorder="1" applyAlignment="1" applyProtection="1">
      <alignment vertical="center" wrapText="1"/>
      <protection locked="0"/>
    </xf>
    <xf numFmtId="0" fontId="28" fillId="0" borderId="103" xfId="7" applyFont="1" applyBorder="1" applyAlignment="1" applyProtection="1">
      <alignment horizontal="center" vertical="center"/>
      <protection locked="0"/>
    </xf>
    <xf numFmtId="0" fontId="28" fillId="0" borderId="107" xfId="7" applyFont="1" applyBorder="1" applyAlignment="1" applyProtection="1">
      <alignment horizontal="center" vertical="center"/>
      <protection locked="0"/>
    </xf>
    <xf numFmtId="0" fontId="28" fillId="0" borderId="45" xfId="7" applyFont="1" applyBorder="1" applyAlignment="1" applyProtection="1">
      <alignment horizontal="center" vertical="center"/>
      <protection locked="0"/>
    </xf>
    <xf numFmtId="0" fontId="28" fillId="0" borderId="272" xfId="7" applyFont="1" applyBorder="1" applyAlignment="1" applyProtection="1">
      <alignment horizontal="center" vertical="center" wrapText="1"/>
      <protection locked="0"/>
    </xf>
    <xf numFmtId="0" fontId="28" fillId="0" borderId="106" xfId="7" applyFont="1" applyBorder="1" applyAlignment="1" applyProtection="1">
      <alignment horizontal="center" vertical="center"/>
      <protection locked="0"/>
    </xf>
    <xf numFmtId="0" fontId="28" fillId="0" borderId="85" xfId="7" applyFont="1" applyBorder="1" applyProtection="1">
      <alignment vertical="center"/>
      <protection locked="0"/>
    </xf>
    <xf numFmtId="0" fontId="28" fillId="0" borderId="16" xfId="7" applyFont="1" applyBorder="1" applyProtection="1">
      <alignment vertical="center"/>
      <protection locked="0"/>
    </xf>
    <xf numFmtId="0" fontId="43" fillId="0" borderId="85" xfId="7" applyFont="1" applyBorder="1" applyAlignment="1" applyProtection="1">
      <alignment vertical="center" wrapText="1"/>
      <protection locked="0"/>
    </xf>
    <xf numFmtId="0" fontId="43" fillId="0" borderId="34" xfId="7" applyFont="1" applyBorder="1" applyProtection="1">
      <alignment vertical="center"/>
      <protection locked="0"/>
    </xf>
    <xf numFmtId="0" fontId="43" fillId="0" borderId="83" xfId="7" applyFont="1" applyBorder="1" applyAlignment="1" applyProtection="1">
      <alignment vertical="center" wrapText="1"/>
      <protection locked="0"/>
    </xf>
    <xf numFmtId="0" fontId="43" fillId="0" borderId="83" xfId="7" applyFont="1" applyBorder="1" applyProtection="1">
      <alignment vertical="center"/>
      <protection locked="0"/>
    </xf>
    <xf numFmtId="0" fontId="28" fillId="0" borderId="96" xfId="7" applyFont="1" applyBorder="1" applyAlignment="1" applyProtection="1">
      <alignment vertical="center" wrapText="1"/>
      <protection locked="0"/>
    </xf>
    <xf numFmtId="0" fontId="28" fillId="0" borderId="86" xfId="7" applyFont="1" applyBorder="1" applyProtection="1">
      <alignment vertical="center"/>
      <protection locked="0"/>
    </xf>
    <xf numFmtId="0" fontId="28" fillId="0" borderId="38" xfId="7" applyFont="1" applyBorder="1" applyProtection="1">
      <alignment vertical="center"/>
      <protection locked="0"/>
    </xf>
    <xf numFmtId="0" fontId="28" fillId="0" borderId="92" xfId="7" applyFont="1" applyBorder="1" applyProtection="1">
      <alignment vertical="center"/>
      <protection locked="0"/>
    </xf>
    <xf numFmtId="0" fontId="27" fillId="0" borderId="119" xfId="7" applyFont="1" applyBorder="1" applyAlignment="1" applyProtection="1">
      <alignment horizontal="center" vertical="center"/>
      <protection locked="0"/>
    </xf>
    <xf numFmtId="0" fontId="27" fillId="0" borderId="71" xfId="7" applyFont="1" applyBorder="1" applyAlignment="1" applyProtection="1">
      <alignment horizontal="center" vertical="center"/>
      <protection locked="0"/>
    </xf>
    <xf numFmtId="0" fontId="36" fillId="0" borderId="0" xfId="7" applyFont="1" applyBorder="1" applyAlignment="1" applyProtection="1">
      <alignment horizontal="center" vertical="center"/>
      <protection locked="0"/>
    </xf>
    <xf numFmtId="0" fontId="42" fillId="0" borderId="0" xfId="7" applyFont="1" applyBorder="1" applyAlignment="1" applyProtection="1">
      <alignment horizontal="center" vertical="center"/>
      <protection locked="0"/>
    </xf>
    <xf numFmtId="0" fontId="18" fillId="0" borderId="0" xfId="7" applyFont="1" applyAlignment="1" applyProtection="1">
      <alignment horizontal="center" vertical="center"/>
      <protection locked="0"/>
    </xf>
    <xf numFmtId="0" fontId="27" fillId="0" borderId="119" xfId="7" applyFont="1" applyBorder="1" applyAlignment="1" applyProtection="1">
      <alignment horizontal="left" vertical="center" shrinkToFit="1"/>
      <protection locked="0"/>
    </xf>
    <xf numFmtId="0" fontId="27" fillId="0" borderId="83" xfId="7" applyFont="1" applyBorder="1" applyAlignment="1" applyProtection="1">
      <alignment horizontal="left" vertical="center" shrinkToFit="1"/>
      <protection locked="0"/>
    </xf>
    <xf numFmtId="0" fontId="27" fillId="0" borderId="71" xfId="7" applyFont="1" applyBorder="1" applyAlignment="1" applyProtection="1">
      <alignment horizontal="left" vertical="center" shrinkToFit="1"/>
      <protection locked="0"/>
    </xf>
    <xf numFmtId="0" fontId="67" fillId="0" borderId="358" xfId="8" applyFont="1" applyBorder="1" applyAlignment="1">
      <alignment horizontal="left" vertical="center" wrapText="1"/>
    </xf>
    <xf numFmtId="0" fontId="67" fillId="0" borderId="362" xfId="8" applyFont="1" applyBorder="1" applyAlignment="1">
      <alignment horizontal="left" vertical="center" wrapText="1"/>
    </xf>
    <xf numFmtId="0" fontId="67" fillId="0" borderId="312" xfId="8" applyFont="1" applyBorder="1" applyAlignment="1">
      <alignment horizontal="left" vertical="center" wrapText="1"/>
    </xf>
    <xf numFmtId="0" fontId="67" fillId="0" borderId="311" xfId="8" applyFont="1" applyBorder="1" applyAlignment="1">
      <alignment horizontal="left" vertical="center" wrapText="1"/>
    </xf>
    <xf numFmtId="0" fontId="67" fillId="0" borderId="358" xfId="8" applyFont="1" applyBorder="1" applyAlignment="1">
      <alignment vertical="center" wrapText="1"/>
    </xf>
    <xf numFmtId="0" fontId="0" fillId="0" borderId="358" xfId="0" applyBorder="1" applyAlignment="1">
      <alignment vertical="center" wrapText="1"/>
    </xf>
    <xf numFmtId="0" fontId="67" fillId="0" borderId="312" xfId="8" applyFont="1" applyBorder="1" applyAlignment="1">
      <alignment vertical="center" wrapText="1"/>
    </xf>
    <xf numFmtId="0" fontId="67" fillId="0" borderId="311" xfId="8" applyFont="1" applyBorder="1" applyAlignment="1">
      <alignment vertical="center" wrapText="1"/>
    </xf>
    <xf numFmtId="0" fontId="99" fillId="0" borderId="358" xfId="8" applyFont="1" applyBorder="1" applyAlignment="1">
      <alignment horizontal="left" vertical="center" wrapText="1"/>
    </xf>
    <xf numFmtId="0" fontId="64" fillId="7" borderId="390" xfId="8" applyFont="1" applyFill="1" applyBorder="1" applyAlignment="1">
      <alignment horizontal="center" vertical="center"/>
    </xf>
    <xf numFmtId="0" fontId="64" fillId="7" borderId="38" xfId="8" applyFont="1" applyFill="1" applyBorder="1" applyAlignment="1">
      <alignment horizontal="center" vertical="center" wrapText="1"/>
    </xf>
    <xf numFmtId="0" fontId="64" fillId="7" borderId="30" xfId="8" applyFont="1" applyFill="1" applyBorder="1" applyAlignment="1">
      <alignment horizontal="center" vertical="center" wrapText="1"/>
    </xf>
    <xf numFmtId="0" fontId="67" fillId="0" borderId="31" xfId="8" applyFont="1" applyBorder="1" applyAlignment="1">
      <alignment horizontal="left" vertical="center" wrapText="1"/>
    </xf>
    <xf numFmtId="179" fontId="5" fillId="0" borderId="0" xfId="0" applyNumberFormat="1" applyFont="1" applyAlignment="1">
      <alignment horizontal="right" vertical="center"/>
    </xf>
    <xf numFmtId="0" fontId="13" fillId="0" borderId="17" xfId="8" applyFont="1" applyBorder="1" applyAlignment="1">
      <alignment horizontal="left" vertical="center" wrapText="1"/>
    </xf>
    <xf numFmtId="0" fontId="13" fillId="0" borderId="18" xfId="8" applyFont="1" applyBorder="1" applyAlignment="1">
      <alignment horizontal="left" vertical="center" wrapText="1"/>
    </xf>
    <xf numFmtId="0" fontId="13" fillId="0" borderId="19" xfId="8" applyFont="1" applyBorder="1" applyAlignment="1">
      <alignment horizontal="left" vertical="center" wrapText="1"/>
    </xf>
    <xf numFmtId="0" fontId="13" fillId="0" borderId="15" xfId="8" applyFont="1" applyBorder="1" applyAlignment="1">
      <alignment horizontal="left" vertical="center" wrapText="1"/>
    </xf>
    <xf numFmtId="0" fontId="13" fillId="0" borderId="34" xfId="8" applyFont="1" applyBorder="1" applyAlignment="1">
      <alignment horizontal="left" vertical="center" wrapText="1"/>
    </xf>
    <xf numFmtId="0" fontId="13" fillId="0" borderId="16" xfId="8" applyFont="1" applyBorder="1" applyAlignment="1">
      <alignment horizontal="left" vertical="center" wrapText="1"/>
    </xf>
    <xf numFmtId="0" fontId="11" fillId="0" borderId="1" xfId="8" quotePrefix="1" applyFont="1" applyBorder="1" applyAlignment="1">
      <alignment horizontal="left" vertical="center" wrapText="1"/>
    </xf>
    <xf numFmtId="0" fontId="11" fillId="0" borderId="1" xfId="8" applyFont="1" applyBorder="1" applyAlignment="1">
      <alignment horizontal="left" vertical="center" wrapText="1"/>
    </xf>
    <xf numFmtId="180" fontId="10" fillId="0" borderId="1" xfId="8" applyNumberFormat="1" applyFont="1" applyBorder="1" applyAlignment="1">
      <alignment horizontal="left" vertical="center"/>
    </xf>
    <xf numFmtId="0" fontId="3" fillId="0" borderId="1" xfId="8" applyFont="1" applyBorder="1" applyAlignment="1">
      <alignment horizontal="left" vertical="center"/>
    </xf>
    <xf numFmtId="0" fontId="4" fillId="0" borderId="1" xfId="8" applyFont="1" applyBorder="1" applyAlignment="1">
      <alignment horizontal="center" vertical="center" wrapText="1"/>
    </xf>
    <xf numFmtId="199" fontId="4" fillId="0" borderId="1" xfId="8" applyNumberFormat="1" applyFont="1" applyBorder="1" applyAlignment="1">
      <alignment horizontal="center" vertical="center" wrapText="1"/>
    </xf>
    <xf numFmtId="199" fontId="4" fillId="0" borderId="29" xfId="8" applyNumberFormat="1" applyFont="1" applyBorder="1" applyAlignment="1">
      <alignment horizontal="center" vertical="center" wrapText="1"/>
    </xf>
    <xf numFmtId="194" fontId="4" fillId="0" borderId="30" xfId="1" applyNumberFormat="1" applyFont="1" applyBorder="1" applyAlignment="1">
      <alignment horizontal="left" vertical="center" wrapText="1"/>
    </xf>
    <xf numFmtId="194" fontId="4" fillId="0" borderId="1" xfId="1" applyNumberFormat="1" applyFont="1" applyBorder="1" applyAlignment="1">
      <alignment horizontal="left" vertical="center" wrapText="1"/>
    </xf>
    <xf numFmtId="195" fontId="4" fillId="0" borderId="1" xfId="1" applyNumberFormat="1" applyFont="1" applyFill="1" applyBorder="1" applyAlignment="1">
      <alignment horizontal="center" vertical="center" wrapText="1"/>
    </xf>
    <xf numFmtId="195" fontId="4" fillId="0" borderId="29" xfId="1" applyNumberFormat="1" applyFont="1" applyFill="1" applyBorder="1" applyAlignment="1">
      <alignment horizontal="center" vertical="center" wrapText="1"/>
    </xf>
    <xf numFmtId="0" fontId="13" fillId="0" borderId="1" xfId="8" applyFont="1" applyBorder="1" applyAlignment="1">
      <alignment horizontal="center" vertical="center" wrapText="1"/>
    </xf>
    <xf numFmtId="0" fontId="13" fillId="0" borderId="1" xfId="8" applyFont="1" applyBorder="1" applyAlignment="1">
      <alignment horizontal="center" vertical="center"/>
    </xf>
    <xf numFmtId="0" fontId="91" fillId="0" borderId="0" xfId="8" applyFont="1">
      <alignment vertical="center"/>
    </xf>
    <xf numFmtId="0" fontId="90" fillId="0" borderId="0" xfId="8" applyFont="1" applyAlignment="1">
      <alignment horizontal="center" vertical="center"/>
    </xf>
    <xf numFmtId="0" fontId="13" fillId="0" borderId="29" xfId="8" applyFont="1" applyBorder="1" applyAlignment="1">
      <alignment horizontal="center" vertical="center"/>
    </xf>
    <xf numFmtId="0" fontId="13" fillId="0" borderId="38" xfId="8" applyFont="1" applyBorder="1" applyAlignment="1">
      <alignment horizontal="center" vertical="center"/>
    </xf>
    <xf numFmtId="0" fontId="13" fillId="0" borderId="30" xfId="8" applyFont="1" applyBorder="1" applyAlignment="1">
      <alignment horizontal="center" vertical="center"/>
    </xf>
    <xf numFmtId="0" fontId="13" fillId="0" borderId="1" xfId="8" applyFont="1" applyBorder="1" applyAlignment="1">
      <alignment horizontal="left" vertical="center"/>
    </xf>
    <xf numFmtId="180" fontId="10" fillId="0" borderId="29" xfId="8" applyNumberFormat="1" applyFont="1" applyBorder="1" applyAlignment="1">
      <alignment horizontal="left" vertical="center"/>
    </xf>
    <xf numFmtId="180" fontId="10" fillId="0" borderId="38" xfId="8" applyNumberFormat="1" applyFont="1" applyBorder="1" applyAlignment="1">
      <alignment horizontal="left" vertical="center"/>
    </xf>
    <xf numFmtId="180" fontId="10" fillId="0" borderId="30" xfId="8" applyNumberFormat="1" applyFont="1" applyBorder="1" applyAlignment="1">
      <alignment horizontal="left" vertical="center"/>
    </xf>
    <xf numFmtId="0" fontId="11" fillId="0" borderId="29" xfId="8" quotePrefix="1" applyFont="1" applyBorder="1" applyAlignment="1">
      <alignment horizontal="left" vertical="center" wrapText="1"/>
    </xf>
    <xf numFmtId="0" fontId="11" fillId="0" borderId="38" xfId="8" quotePrefix="1" applyFont="1" applyBorder="1" applyAlignment="1">
      <alignment horizontal="left" vertical="center" wrapText="1"/>
    </xf>
    <xf numFmtId="0" fontId="11" fillId="0" borderId="30" xfId="8" quotePrefix="1" applyFont="1" applyBorder="1" applyAlignment="1">
      <alignment horizontal="left" vertical="center" wrapText="1"/>
    </xf>
    <xf numFmtId="9" fontId="11" fillId="0" borderId="29" xfId="8" quotePrefix="1" applyNumberFormat="1" applyFont="1" applyBorder="1" applyAlignment="1">
      <alignment horizontal="left" vertical="center" wrapText="1"/>
    </xf>
    <xf numFmtId="9" fontId="11" fillId="0" borderId="38" xfId="8" quotePrefix="1" applyNumberFormat="1" applyFont="1" applyBorder="1" applyAlignment="1">
      <alignment horizontal="left" vertical="center" wrapText="1"/>
    </xf>
    <xf numFmtId="9" fontId="11" fillId="0" borderId="30" xfId="8" quotePrefix="1" applyNumberFormat="1" applyFont="1" applyBorder="1" applyAlignment="1">
      <alignment horizontal="left" vertical="center" wrapText="1"/>
    </xf>
    <xf numFmtId="0" fontId="11" fillId="0" borderId="29" xfId="8" applyFont="1" applyBorder="1" applyAlignment="1">
      <alignment horizontal="left" vertical="center" wrapText="1"/>
    </xf>
    <xf numFmtId="0" fontId="11" fillId="0" borderId="38" xfId="8" applyFont="1" applyBorder="1" applyAlignment="1">
      <alignment horizontal="left" vertical="center" wrapText="1"/>
    </xf>
    <xf numFmtId="0" fontId="11" fillId="0" borderId="30" xfId="8" applyFont="1" applyBorder="1" applyAlignment="1">
      <alignment horizontal="left" vertical="center" wrapText="1"/>
    </xf>
    <xf numFmtId="199" fontId="4" fillId="0" borderId="38" xfId="8" applyNumberFormat="1" applyFont="1" applyBorder="1" applyAlignment="1">
      <alignment horizontal="center" vertical="center" wrapText="1"/>
    </xf>
    <xf numFmtId="199" fontId="4" fillId="0" borderId="29" xfId="8" applyNumberFormat="1" applyFont="1" applyBorder="1" applyAlignment="1">
      <alignment horizontal="center" vertical="center"/>
    </xf>
    <xf numFmtId="199" fontId="4" fillId="0" borderId="38" xfId="8" applyNumberFormat="1" applyFont="1" applyBorder="1" applyAlignment="1">
      <alignment horizontal="center" vertical="center"/>
    </xf>
    <xf numFmtId="0" fontId="13" fillId="0" borderId="17" xfId="8" applyFont="1" applyBorder="1" applyAlignment="1">
      <alignment horizontal="left" vertical="top" wrapText="1"/>
    </xf>
    <xf numFmtId="0" fontId="13" fillId="0" borderId="18" xfId="8" applyFont="1" applyBorder="1" applyAlignment="1">
      <alignment horizontal="left" vertical="top" wrapText="1"/>
    </xf>
    <xf numFmtId="0" fontId="13" fillId="0" borderId="19" xfId="8" applyFont="1" applyBorder="1" applyAlignment="1">
      <alignment horizontal="left" vertical="top" wrapText="1"/>
    </xf>
    <xf numFmtId="0" fontId="13" fillId="0" borderId="15" xfId="8" applyFont="1" applyBorder="1" applyAlignment="1">
      <alignment horizontal="left" vertical="top" wrapText="1"/>
    </xf>
    <xf numFmtId="0" fontId="13" fillId="0" borderId="34" xfId="8" applyFont="1" applyBorder="1" applyAlignment="1">
      <alignment horizontal="left" vertical="top" wrapText="1"/>
    </xf>
    <xf numFmtId="0" fontId="13" fillId="0" borderId="16" xfId="8" applyFont="1" applyBorder="1" applyAlignment="1">
      <alignment horizontal="left" vertical="top" wrapText="1"/>
    </xf>
    <xf numFmtId="0" fontId="108" fillId="0" borderId="46" xfId="8" applyFont="1" applyBorder="1" applyAlignment="1">
      <alignment horizontal="left" vertical="center" wrapText="1"/>
    </xf>
    <xf numFmtId="0" fontId="67" fillId="0" borderId="46" xfId="8" applyFont="1" applyBorder="1" applyAlignment="1">
      <alignment horizontal="left" vertical="center" wrapText="1"/>
    </xf>
    <xf numFmtId="0" fontId="67" fillId="0" borderId="1" xfId="8" applyFont="1" applyBorder="1" applyAlignment="1">
      <alignment horizontal="left" vertical="center" wrapText="1"/>
    </xf>
    <xf numFmtId="0" fontId="26" fillId="0" borderId="46" xfId="8" applyFont="1" applyBorder="1" applyAlignment="1">
      <alignment horizontal="left" vertical="center" wrapText="1"/>
    </xf>
    <xf numFmtId="0" fontId="67" fillId="0" borderId="56" xfId="8" applyFont="1" applyBorder="1" applyAlignment="1">
      <alignment horizontal="left" vertical="center" wrapText="1"/>
    </xf>
    <xf numFmtId="0" fontId="99" fillId="0" borderId="46" xfId="8" applyFont="1" applyBorder="1" applyAlignment="1">
      <alignment horizontal="left" vertical="center" wrapText="1"/>
    </xf>
    <xf numFmtId="0" fontId="67" fillId="0" borderId="43" xfId="8" applyFont="1" applyBorder="1" applyAlignment="1">
      <alignment horizontal="left" vertical="center" wrapText="1"/>
    </xf>
    <xf numFmtId="58" fontId="4" fillId="0" borderId="0" xfId="0" applyNumberFormat="1" applyFont="1" applyAlignment="1">
      <alignment horizontal="right" vertical="center"/>
    </xf>
    <xf numFmtId="58"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77" fillId="0" borderId="0" xfId="8" applyFont="1" applyAlignment="1">
      <alignment horizontal="center" vertical="center" wrapText="1"/>
    </xf>
    <xf numFmtId="0" fontId="60" fillId="0" borderId="0" xfId="8" applyFont="1" applyAlignment="1">
      <alignment horizontal="right" vertical="center" wrapText="1"/>
    </xf>
    <xf numFmtId="0" fontId="59" fillId="0" borderId="230" xfId="8" applyFont="1" applyBorder="1" applyAlignment="1">
      <alignment horizontal="center" vertical="center" wrapText="1"/>
    </xf>
    <xf numFmtId="0" fontId="59" fillId="0" borderId="2" xfId="8" applyFont="1" applyBorder="1" applyAlignment="1">
      <alignment horizontal="center" vertical="center" wrapText="1"/>
    </xf>
    <xf numFmtId="0" fontId="61" fillId="0" borderId="244" xfId="8" applyFont="1" applyBorder="1" applyAlignment="1">
      <alignment horizontal="center" vertical="center" textRotation="255" wrapText="1"/>
    </xf>
    <xf numFmtId="0" fontId="61" fillId="0" borderId="1" xfId="8" applyFont="1" applyBorder="1" applyAlignment="1">
      <alignment horizontal="center" vertical="center" textRotation="255" wrapText="1"/>
    </xf>
    <xf numFmtId="0" fontId="59" fillId="0" borderId="246" xfId="8" applyFont="1" applyBorder="1" applyAlignment="1">
      <alignment horizontal="distributed" vertical="center" wrapText="1"/>
    </xf>
    <xf numFmtId="0" fontId="59" fillId="0" borderId="38" xfId="8" applyFont="1" applyBorder="1" applyAlignment="1">
      <alignment horizontal="distributed" vertical="center" wrapText="1"/>
    </xf>
    <xf numFmtId="0" fontId="59" fillId="0" borderId="28" xfId="8" applyFont="1" applyBorder="1" applyAlignment="1">
      <alignment horizontal="center" vertical="center" wrapText="1"/>
    </xf>
    <xf numFmtId="0" fontId="59" fillId="0" borderId="17" xfId="8" applyFont="1" applyBorder="1" applyAlignment="1">
      <alignment horizontal="distributed" wrapText="1" indent="1"/>
    </xf>
    <xf numFmtId="0" fontId="59" fillId="0" borderId="18" xfId="8" applyFont="1" applyBorder="1" applyAlignment="1">
      <alignment horizontal="distributed" wrapText="1" indent="1"/>
    </xf>
    <xf numFmtId="0" fontId="59" fillId="0" borderId="19" xfId="8" applyFont="1" applyBorder="1" applyAlignment="1">
      <alignment horizontal="distributed" wrapText="1" indent="1"/>
    </xf>
    <xf numFmtId="179" fontId="59" fillId="0" borderId="40" xfId="8" applyNumberFormat="1" applyFont="1" applyBorder="1" applyAlignment="1">
      <alignment horizontal="right" vertical="center" wrapText="1"/>
    </xf>
    <xf numFmtId="178" fontId="59" fillId="0" borderId="295" xfId="8" applyNumberFormat="1" applyFont="1" applyBorder="1" applyAlignment="1">
      <alignment horizontal="right" vertical="center" wrapText="1"/>
    </xf>
    <xf numFmtId="178" fontId="59" fillId="0" borderId="39" xfId="8" applyNumberFormat="1" applyFont="1" applyBorder="1" applyAlignment="1">
      <alignment horizontal="right" vertical="center" wrapText="1"/>
    </xf>
    <xf numFmtId="0" fontId="59" fillId="0" borderId="295" xfId="8" applyFont="1" applyBorder="1" applyAlignment="1">
      <alignment horizontal="right" vertical="center" wrapText="1"/>
    </xf>
    <xf numFmtId="0" fontId="59" fillId="0" borderId="39" xfId="8" applyFont="1" applyBorder="1" applyAlignment="1">
      <alignment horizontal="right" vertical="center" wrapText="1"/>
    </xf>
    <xf numFmtId="0" fontId="59" fillId="0" borderId="39" xfId="8" applyFont="1" applyBorder="1" applyAlignment="1">
      <alignment horizontal="center" vertical="top" wrapText="1"/>
    </xf>
    <xf numFmtId="0" fontId="59" fillId="0" borderId="97" xfId="8" applyFont="1" applyBorder="1" applyAlignment="1">
      <alignment horizontal="center" vertical="center" wrapText="1"/>
    </xf>
    <xf numFmtId="0" fontId="59" fillId="0" borderId="295" xfId="8" applyFont="1" applyBorder="1" applyAlignment="1">
      <alignment horizontal="distributed" wrapText="1" indent="1"/>
    </xf>
    <xf numFmtId="0" fontId="59" fillId="0" borderId="7" xfId="8" applyFont="1" applyBorder="1" applyAlignment="1">
      <alignment horizontal="right" vertical="center" wrapText="1"/>
    </xf>
    <xf numFmtId="0" fontId="59" fillId="0" borderId="50" xfId="8" applyFont="1" applyBorder="1" applyAlignment="1">
      <alignment horizontal="center" vertical="top" wrapText="1"/>
    </xf>
    <xf numFmtId="0" fontId="59" fillId="0" borderId="51" xfId="8" applyFont="1" applyBorder="1" applyAlignment="1">
      <alignment horizontal="center" vertical="top" wrapText="1"/>
    </xf>
    <xf numFmtId="0" fontId="59" fillId="0" borderId="52" xfId="8" applyFont="1" applyBorder="1" applyAlignment="1">
      <alignment horizontal="center" vertical="top" wrapText="1"/>
    </xf>
    <xf numFmtId="0" fontId="59" fillId="0" borderId="120" xfId="8" applyFont="1" applyBorder="1" applyAlignment="1">
      <alignment horizontal="distributed" vertical="center" wrapText="1" indent="1"/>
    </xf>
    <xf numFmtId="0" fontId="5" fillId="0" borderId="279" xfId="9" applyFont="1" applyBorder="1" applyAlignment="1">
      <alignment horizontal="center" vertical="center" wrapText="1"/>
    </xf>
    <xf numFmtId="0" fontId="5" fillId="0" borderId="21" xfId="9" applyFont="1" applyBorder="1" applyAlignment="1">
      <alignment horizontal="center" vertical="center" wrapText="1"/>
    </xf>
    <xf numFmtId="0" fontId="5" fillId="0" borderId="287" xfId="9" applyFont="1" applyBorder="1" applyAlignment="1">
      <alignment horizontal="center" vertical="center" wrapText="1"/>
    </xf>
    <xf numFmtId="0" fontId="5" fillId="0" borderId="20" xfId="9" applyFont="1" applyBorder="1" applyAlignment="1">
      <alignment horizontal="center" vertical="center" wrapText="1"/>
    </xf>
    <xf numFmtId="0" fontId="5" fillId="0" borderId="279" xfId="9" applyFont="1" applyBorder="1" applyAlignment="1">
      <alignment vertical="center" wrapText="1"/>
    </xf>
    <xf numFmtId="0" fontId="5" fillId="0" borderId="21" xfId="9" applyFont="1" applyBorder="1" applyAlignment="1">
      <alignment vertical="center" wrapText="1"/>
    </xf>
    <xf numFmtId="0" fontId="5" fillId="0" borderId="280" xfId="9" applyFont="1" applyBorder="1" applyAlignment="1">
      <alignment vertical="center" wrapText="1"/>
    </xf>
    <xf numFmtId="38" fontId="6" fillId="0" borderId="18" xfId="9" applyNumberFormat="1" applyFont="1" applyBorder="1" applyAlignment="1" applyProtection="1">
      <alignment horizontal="center" vertical="center"/>
      <protection locked="0"/>
    </xf>
    <xf numFmtId="0" fontId="6" fillId="0" borderId="337" xfId="9" applyFont="1" applyBorder="1" applyAlignment="1">
      <alignment horizontal="center" vertical="center" textRotation="255" wrapText="1"/>
    </xf>
    <xf numFmtId="0" fontId="6" fillId="0" borderId="79" xfId="9" applyFont="1" applyBorder="1" applyAlignment="1">
      <alignment horizontal="center" vertical="center" textRotation="255" wrapText="1"/>
    </xf>
    <xf numFmtId="0" fontId="6" fillId="0" borderId="150" xfId="9" applyFont="1" applyBorder="1" applyAlignment="1">
      <alignment horizontal="center" vertical="center" textRotation="255" wrapText="1"/>
    </xf>
    <xf numFmtId="176" fontId="6" fillId="0" borderId="18" xfId="9" applyNumberFormat="1" applyFont="1" applyBorder="1" applyAlignment="1">
      <alignment horizontal="center" vertical="center"/>
    </xf>
    <xf numFmtId="176" fontId="6" fillId="0" borderId="51" xfId="9" applyNumberFormat="1" applyFont="1" applyBorder="1" applyAlignment="1">
      <alignment horizontal="center" vertical="center"/>
    </xf>
    <xf numFmtId="0" fontId="5" fillId="0" borderId="418" xfId="9" applyFont="1" applyBorder="1">
      <alignment vertical="center"/>
    </xf>
    <xf numFmtId="56" fontId="5" fillId="4" borderId="290" xfId="9" quotePrefix="1" applyNumberFormat="1" applyFont="1" applyFill="1" applyBorder="1" applyAlignment="1">
      <alignment horizontal="center" vertical="center" wrapText="1"/>
    </xf>
    <xf numFmtId="56" fontId="5" fillId="4" borderId="291" xfId="9" quotePrefix="1" applyNumberFormat="1" applyFont="1" applyFill="1" applyBorder="1" applyAlignment="1">
      <alignment horizontal="center" vertical="center" wrapText="1"/>
    </xf>
    <xf numFmtId="0" fontId="11" fillId="4" borderId="0" xfId="9" applyFont="1" applyFill="1" applyAlignment="1">
      <alignment vertical="top" wrapText="1"/>
    </xf>
    <xf numFmtId="0" fontId="11" fillId="4" borderId="0" xfId="9" applyFont="1" applyFill="1">
      <alignment vertical="center"/>
    </xf>
    <xf numFmtId="0" fontId="5" fillId="4" borderId="292" xfId="9" applyFont="1" applyFill="1" applyBorder="1" applyAlignment="1">
      <alignment horizontal="center" vertical="center" wrapText="1"/>
    </xf>
    <xf numFmtId="0" fontId="5" fillId="4" borderId="43" xfId="9" applyFont="1" applyFill="1" applyBorder="1" applyAlignment="1">
      <alignment horizontal="center" vertical="center" wrapText="1"/>
    </xf>
    <xf numFmtId="0" fontId="5" fillId="4" borderId="293" xfId="9" applyFont="1" applyFill="1" applyBorder="1" applyAlignment="1">
      <alignment horizontal="center" vertical="center" wrapText="1"/>
    </xf>
    <xf numFmtId="0" fontId="5" fillId="4" borderId="0" xfId="9" applyFont="1" applyFill="1" applyAlignment="1">
      <alignment horizontal="left" vertical="center"/>
    </xf>
    <xf numFmtId="0" fontId="5" fillId="4" borderId="0" xfId="9" applyFont="1" applyFill="1">
      <alignment vertical="center"/>
    </xf>
    <xf numFmtId="0" fontId="5" fillId="4" borderId="61" xfId="9" applyFont="1" applyFill="1" applyBorder="1" applyAlignment="1">
      <alignment horizontal="center" vertical="center" wrapText="1"/>
    </xf>
    <xf numFmtId="0" fontId="5" fillId="4" borderId="37" xfId="9" applyFont="1" applyFill="1" applyBorder="1" applyAlignment="1">
      <alignment horizontal="center" vertical="center" wrapText="1"/>
    </xf>
    <xf numFmtId="0" fontId="5" fillId="4" borderId="146" xfId="9" applyFont="1" applyFill="1" applyBorder="1" applyAlignment="1">
      <alignment horizontal="center" vertical="center" wrapText="1"/>
    </xf>
    <xf numFmtId="0" fontId="5" fillId="4" borderId="145" xfId="9" applyFont="1" applyFill="1" applyBorder="1" applyAlignment="1">
      <alignment horizontal="center" vertical="center" wrapText="1"/>
    </xf>
    <xf numFmtId="0" fontId="5" fillId="4" borderId="31" xfId="9" applyFont="1" applyFill="1" applyBorder="1" applyAlignment="1">
      <alignment horizontal="center" vertical="center" wrapText="1"/>
    </xf>
    <xf numFmtId="0" fontId="5" fillId="4" borderId="289" xfId="9" applyFont="1" applyFill="1" applyBorder="1" applyAlignment="1">
      <alignment horizontal="center" vertical="center" wrapText="1"/>
    </xf>
    <xf numFmtId="0" fontId="9" fillId="4" borderId="0" xfId="9" applyFont="1" applyFill="1" applyAlignment="1">
      <alignment horizontal="center" vertical="center"/>
    </xf>
    <xf numFmtId="0" fontId="5" fillId="4" borderId="0" xfId="9" applyFont="1" applyFill="1" applyAlignment="1">
      <alignment horizontal="right" vertical="center"/>
    </xf>
    <xf numFmtId="0" fontId="84" fillId="0" borderId="0" xfId="8" applyFont="1">
      <alignment vertical="center"/>
    </xf>
    <xf numFmtId="0" fontId="61" fillId="0" borderId="1" xfId="8" applyFont="1" applyBorder="1" applyAlignment="1">
      <alignment horizontal="justify" vertical="top" wrapText="1"/>
    </xf>
    <xf numFmtId="0" fontId="58" fillId="0" borderId="30" xfId="8" applyFont="1" applyBorder="1" applyAlignment="1">
      <alignment horizontal="justify" vertical="center" wrapText="1"/>
    </xf>
    <xf numFmtId="0" fontId="60" fillId="0" borderId="1" xfId="8" applyFont="1" applyBorder="1" applyAlignment="1">
      <alignment horizontal="justify" vertical="center" wrapText="1"/>
    </xf>
    <xf numFmtId="180" fontId="10" fillId="0" borderId="0" xfId="8" applyNumberFormat="1" applyFont="1" applyAlignment="1">
      <alignment horizontal="left" vertical="center" indent="1"/>
    </xf>
    <xf numFmtId="0" fontId="62" fillId="0" borderId="39" xfId="8" applyFont="1" applyBorder="1" applyAlignment="1">
      <alignment horizontal="left" vertical="center" wrapText="1"/>
    </xf>
    <xf numFmtId="0" fontId="62" fillId="0" borderId="1" xfId="8" applyFont="1" applyBorder="1" applyAlignment="1">
      <alignment horizontal="left" vertical="center" wrapText="1"/>
    </xf>
    <xf numFmtId="0" fontId="4" fillId="0" borderId="39" xfId="8" applyFont="1" applyBorder="1" applyAlignment="1">
      <alignment horizontal="center" vertical="center" wrapText="1"/>
    </xf>
    <xf numFmtId="0" fontId="91" fillId="0" borderId="6" xfId="8" applyFont="1" applyBorder="1">
      <alignment vertical="center"/>
    </xf>
    <xf numFmtId="0" fontId="78" fillId="0" borderId="83" xfId="8" applyFont="1" applyBorder="1" applyAlignment="1">
      <alignment horizontal="center" vertical="center" wrapText="1"/>
    </xf>
    <xf numFmtId="0" fontId="78" fillId="0" borderId="71" xfId="8" applyFont="1" applyBorder="1" applyAlignment="1">
      <alignment horizontal="center" vertical="center" wrapText="1"/>
    </xf>
    <xf numFmtId="0" fontId="62" fillId="0" borderId="119" xfId="8" applyFont="1" applyBorder="1" applyAlignment="1">
      <alignment horizontal="center" vertical="center" wrapText="1"/>
    </xf>
    <xf numFmtId="0" fontId="62" fillId="0" borderId="340" xfId="8" applyFont="1" applyBorder="1" applyAlignment="1">
      <alignment horizontal="center" vertical="center" wrapText="1"/>
    </xf>
    <xf numFmtId="0" fontId="78" fillId="0" borderId="140" xfId="8" applyFont="1" applyBorder="1" applyAlignment="1">
      <alignment horizontal="center" vertical="center" wrapText="1"/>
    </xf>
    <xf numFmtId="0" fontId="63" fillId="0" borderId="1" xfId="8" applyFont="1" applyBorder="1" applyAlignment="1">
      <alignment vertical="center" wrapText="1"/>
    </xf>
    <xf numFmtId="0" fontId="62" fillId="0" borderId="1" xfId="8" applyFont="1" applyBorder="1" applyAlignment="1">
      <alignment horizontal="center" vertical="center" wrapText="1"/>
    </xf>
    <xf numFmtId="0" fontId="59" fillId="0" borderId="29" xfId="8" applyFont="1" applyBorder="1" applyAlignment="1">
      <alignment horizontal="left" vertical="center" wrapText="1" indent="1"/>
    </xf>
    <xf numFmtId="0" fontId="59" fillId="0" borderId="38" xfId="8" applyFont="1" applyBorder="1" applyAlignment="1">
      <alignment horizontal="left" vertical="center" wrapText="1" indent="1"/>
    </xf>
    <xf numFmtId="0" fontId="59" fillId="0" borderId="30" xfId="8" applyFont="1" applyBorder="1" applyAlignment="1">
      <alignment horizontal="left" vertical="center" wrapText="1" indent="1"/>
    </xf>
    <xf numFmtId="0" fontId="63" fillId="0" borderId="29" xfId="8" applyFont="1" applyBorder="1" applyAlignment="1">
      <alignment vertical="center" wrapText="1"/>
    </xf>
    <xf numFmtId="0" fontId="63" fillId="0" borderId="38" xfId="8" applyFont="1" applyBorder="1" applyAlignment="1">
      <alignment vertical="center" wrapText="1"/>
    </xf>
    <xf numFmtId="0" fontId="63" fillId="0" borderId="30" xfId="8" applyFont="1" applyBorder="1" applyAlignment="1">
      <alignment vertical="center" wrapText="1"/>
    </xf>
    <xf numFmtId="38" fontId="3" fillId="0" borderId="1" xfId="5" applyFont="1" applyBorder="1" applyAlignment="1">
      <alignment horizontal="center" vertical="center"/>
    </xf>
    <xf numFmtId="0" fontId="3" fillId="0" borderId="1" xfId="8" applyFont="1" applyBorder="1" applyAlignment="1">
      <alignment horizontal="center" vertical="center"/>
    </xf>
    <xf numFmtId="0" fontId="3" fillId="0" borderId="29" xfId="8" applyFont="1" applyBorder="1" applyAlignment="1">
      <alignment horizontal="center" vertical="center"/>
    </xf>
    <xf numFmtId="0" fontId="3" fillId="0" borderId="38" xfId="8" applyFont="1" applyBorder="1" applyAlignment="1">
      <alignment horizontal="center" vertical="center"/>
    </xf>
    <xf numFmtId="0" fontId="3" fillId="0" borderId="30" xfId="8" applyFont="1" applyBorder="1" applyAlignment="1">
      <alignment horizontal="center" vertical="center"/>
    </xf>
    <xf numFmtId="0" fontId="3" fillId="0" borderId="244" xfId="8" applyFont="1" applyBorder="1" applyAlignment="1">
      <alignment horizontal="center" vertical="center"/>
    </xf>
    <xf numFmtId="38" fontId="3" fillId="0" borderId="341" xfId="5" applyFont="1" applyBorder="1" applyAlignment="1">
      <alignment horizontal="center" vertical="center" wrapText="1"/>
    </xf>
    <xf numFmtId="38" fontId="3" fillId="0" borderId="342" xfId="5" applyFont="1" applyBorder="1" applyAlignment="1">
      <alignment horizontal="center" vertical="center" wrapText="1"/>
    </xf>
    <xf numFmtId="0" fontId="3" fillId="0" borderId="119" xfId="8" applyFont="1" applyBorder="1" applyAlignment="1">
      <alignment horizontal="center" vertical="center"/>
    </xf>
    <xf numFmtId="0" fontId="3" fillId="0" borderId="83" xfId="8" applyFont="1" applyBorder="1" applyAlignment="1">
      <alignment horizontal="center" vertical="center"/>
    </xf>
    <xf numFmtId="0" fontId="3" fillId="0" borderId="270" xfId="8" applyFont="1" applyBorder="1" applyAlignment="1">
      <alignment horizontal="center" vertical="center"/>
    </xf>
    <xf numFmtId="38" fontId="3" fillId="0" borderId="343" xfId="5" applyFont="1" applyBorder="1" applyAlignment="1">
      <alignment horizontal="center" vertical="center"/>
    </xf>
    <xf numFmtId="38" fontId="3" fillId="0" borderId="344" xfId="5" applyFont="1" applyBorder="1" applyAlignment="1">
      <alignment horizontal="center" vertical="center"/>
    </xf>
    <xf numFmtId="0" fontId="47" fillId="0" borderId="0" xfId="8" applyFont="1" applyAlignment="1">
      <alignment horizontal="center" vertical="center"/>
    </xf>
    <xf numFmtId="0" fontId="3" fillId="0" borderId="1" xfId="5" applyNumberFormat="1" applyFont="1" applyBorder="1" applyAlignment="1">
      <alignment vertical="center" wrapText="1"/>
    </xf>
    <xf numFmtId="0" fontId="3" fillId="0" borderId="242" xfId="5" applyNumberFormat="1" applyFont="1" applyBorder="1" applyAlignment="1">
      <alignment vertical="center" wrapText="1"/>
    </xf>
    <xf numFmtId="0" fontId="112" fillId="0" borderId="0" xfId="8" applyFont="1" applyAlignment="1">
      <alignment horizontal="left" vertical="center"/>
    </xf>
    <xf numFmtId="0" fontId="3" fillId="0" borderId="39" xfId="5" applyNumberFormat="1" applyFont="1" applyBorder="1" applyAlignment="1">
      <alignment vertical="center" wrapText="1"/>
    </xf>
    <xf numFmtId="0" fontId="3" fillId="0" borderId="116" xfId="7" applyBorder="1" applyAlignment="1" applyProtection="1">
      <alignment horizontal="left" vertical="center" wrapText="1"/>
      <protection locked="0"/>
    </xf>
    <xf numFmtId="0" fontId="3" fillId="0" borderId="141" xfId="7" applyBorder="1" applyAlignment="1" applyProtection="1">
      <alignment horizontal="left" vertical="center" wrapText="1"/>
      <protection locked="0"/>
    </xf>
    <xf numFmtId="0" fontId="28" fillId="0" borderId="29" xfId="7" applyFont="1" applyBorder="1" applyAlignment="1" applyProtection="1">
      <alignment vertical="center" wrapText="1"/>
      <protection locked="0"/>
    </xf>
    <xf numFmtId="0" fontId="28" fillId="0" borderId="38" xfId="7" applyFont="1" applyBorder="1" applyAlignment="1" applyProtection="1">
      <alignment vertical="center" wrapText="1"/>
      <protection locked="0"/>
    </xf>
    <xf numFmtId="0" fontId="28" fillId="0" borderId="90" xfId="7" applyFont="1" applyBorder="1" applyAlignment="1" applyProtection="1">
      <alignment vertical="center" wrapText="1"/>
      <protection locked="0"/>
    </xf>
    <xf numFmtId="0" fontId="3" fillId="0" borderId="333" xfId="7" applyBorder="1" applyAlignment="1" applyProtection="1">
      <alignment horizontal="left" vertical="top" wrapText="1"/>
      <protection locked="0"/>
    </xf>
    <xf numFmtId="0" fontId="3" fillId="0" borderId="141" xfId="7" applyBorder="1" applyAlignment="1" applyProtection="1">
      <alignment horizontal="left" vertical="top" wrapText="1"/>
      <protection locked="0"/>
    </xf>
    <xf numFmtId="0" fontId="56" fillId="0" borderId="141" xfId="0" applyFont="1" applyBorder="1" applyAlignment="1">
      <alignment vertical="center" wrapText="1"/>
    </xf>
    <xf numFmtId="0" fontId="3" fillId="0" borderId="109" xfId="7" applyBorder="1" applyAlignment="1" applyProtection="1">
      <alignment horizontal="left" vertical="center" wrapText="1"/>
      <protection locked="0"/>
    </xf>
    <xf numFmtId="0" fontId="5" fillId="0" borderId="345" xfId="12" applyFont="1" applyBorder="1" applyAlignment="1">
      <alignment horizontal="center" vertical="center"/>
    </xf>
    <xf numFmtId="0" fontId="5" fillId="0" borderId="345" xfId="12" applyFont="1" applyBorder="1" applyAlignment="1">
      <alignment horizontal="left" vertical="center" wrapText="1"/>
    </xf>
    <xf numFmtId="0" fontId="5" fillId="0" borderId="347" xfId="12" applyFont="1" applyBorder="1" applyAlignment="1">
      <alignment horizontal="center" vertical="center"/>
    </xf>
    <xf numFmtId="0" fontId="5" fillId="0" borderId="348" xfId="12" applyFont="1" applyBorder="1" applyAlignment="1">
      <alignment horizontal="center" vertical="center"/>
    </xf>
    <xf numFmtId="0" fontId="5" fillId="0" borderId="0" xfId="12" applyFont="1" applyAlignment="1">
      <alignment vertical="top" wrapText="1"/>
    </xf>
    <xf numFmtId="0" fontId="5" fillId="0" borderId="346" xfId="12" applyFont="1" applyBorder="1" applyAlignment="1">
      <alignment horizontal="center" vertical="center"/>
    </xf>
    <xf numFmtId="0" fontId="5" fillId="0" borderId="349" xfId="12" applyFont="1" applyBorder="1" applyAlignment="1">
      <alignment horizontal="center" vertical="center"/>
    </xf>
    <xf numFmtId="0" fontId="5" fillId="0" borderId="350" xfId="12" applyFont="1" applyBorder="1" applyAlignment="1">
      <alignment horizontal="center" vertical="center"/>
    </xf>
    <xf numFmtId="0" fontId="48" fillId="0" borderId="0" xfId="12" applyFont="1" applyAlignment="1">
      <alignment horizontal="center" vertical="center"/>
    </xf>
    <xf numFmtId="38" fontId="48" fillId="0" borderId="0" xfId="6" applyFont="1" applyAlignment="1">
      <alignment horizontal="right" vertical="center"/>
    </xf>
    <xf numFmtId="0" fontId="5" fillId="0" borderId="0" xfId="12" applyFont="1" applyAlignment="1">
      <alignment horizontal="right" vertical="center"/>
    </xf>
    <xf numFmtId="0" fontId="5" fillId="0" borderId="0" xfId="12" applyFont="1">
      <alignment vertical="center"/>
    </xf>
    <xf numFmtId="0" fontId="5" fillId="0" borderId="0" xfId="12" applyFont="1" applyAlignment="1">
      <alignment horizontal="left" vertical="center" wrapText="1"/>
    </xf>
  </cellXfs>
  <cellStyles count="21">
    <cellStyle name="パーセント" xfId="1" builtinId="5"/>
    <cellStyle name="パーセント 2" xfId="2" xr:uid="{00000000-0005-0000-0000-000001000000}"/>
    <cellStyle name="パーセント 4" xfId="19" xr:uid="{E94BD93C-A747-49BB-8898-BAD0F098D14E}"/>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桁区切り 4" xfId="17" xr:uid="{92D9D410-2AB5-4504-9D15-70CC9E327BA1}"/>
    <cellStyle name="桁区切り 5" xfId="18" xr:uid="{E8CB200D-1C66-4357-8471-2D84C014F68F}"/>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3 4" xfId="20" xr:uid="{2559054A-9112-4F54-BD35-26EF64E6A467}"/>
    <cellStyle name="標準 4" xfId="13" xr:uid="{00000000-0005-0000-0000-00000D000000}"/>
    <cellStyle name="標準 5" xfId="14" xr:uid="{00000000-0005-0000-0000-00000E000000}"/>
    <cellStyle name="標準 5 2" xfId="15" xr:uid="{00000000-0005-0000-0000-00000F000000}"/>
    <cellStyle name="標準 6" xfId="16" xr:uid="{2D7C36B1-A975-4176-AFBE-EFAFAC146F00}"/>
  </cellStyles>
  <dxfs count="18">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
      <fill>
        <patternFill>
          <bgColor rgb="FFFFFF99"/>
        </patternFill>
      </fill>
    </dxf>
    <dxf>
      <fill>
        <patternFill>
          <bgColor rgb="FFFFFF99"/>
        </patternFill>
      </fill>
    </dxf>
  </dxfs>
  <tableStyles count="0" defaultTableStyle="TableStyleMedium2" defaultPivotStyle="PivotStyleLight16"/>
  <colors>
    <mruColors>
      <color rgb="FF66FFFF"/>
      <color rgb="FF99FF99"/>
      <color rgb="FFFFFFCC"/>
      <color rgb="FF00FFFF"/>
      <color rgb="FFFFFF99"/>
      <color rgb="FFFF9999"/>
      <color rgb="FFFF0000"/>
      <color rgb="FFFFCCCC"/>
      <color rgb="FF92D05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AL$3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fmlaLink="$AL$47"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14</xdr:row>
          <xdr:rowOff>47625</xdr:rowOff>
        </xdr:from>
        <xdr:to>
          <xdr:col>5</xdr:col>
          <xdr:colOff>314325</xdr:colOff>
          <xdr:row>15</xdr:row>
          <xdr:rowOff>47625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1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47625</xdr:rowOff>
        </xdr:from>
        <xdr:to>
          <xdr:col>0</xdr:col>
          <xdr:colOff>314325</xdr:colOff>
          <xdr:row>15</xdr:row>
          <xdr:rowOff>47625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1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31</xdr:row>
          <xdr:rowOff>9525</xdr:rowOff>
        </xdr:from>
        <xdr:to>
          <xdr:col>34</xdr:col>
          <xdr:colOff>238125</xdr:colOff>
          <xdr:row>32</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31</xdr:row>
          <xdr:rowOff>0</xdr:rowOff>
        </xdr:from>
        <xdr:to>
          <xdr:col>36</xdr:col>
          <xdr:colOff>200025</xdr:colOff>
          <xdr:row>32</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47</xdr:row>
          <xdr:rowOff>9525</xdr:rowOff>
        </xdr:from>
        <xdr:to>
          <xdr:col>34</xdr:col>
          <xdr:colOff>238125</xdr:colOff>
          <xdr:row>48</xdr:row>
          <xdr:rowOff>66675</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47</xdr:row>
          <xdr:rowOff>0</xdr:rowOff>
        </xdr:from>
        <xdr:to>
          <xdr:col>36</xdr:col>
          <xdr:colOff>200025</xdr:colOff>
          <xdr:row>48</xdr:row>
          <xdr:rowOff>57150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30</xdr:col>
      <xdr:colOff>134469</xdr:colOff>
      <xdr:row>45</xdr:row>
      <xdr:rowOff>24093</xdr:rowOff>
    </xdr:from>
    <xdr:to>
      <xdr:col>31</xdr:col>
      <xdr:colOff>156880</xdr:colOff>
      <xdr:row>53</xdr:row>
      <xdr:rowOff>1</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7283822" y="8596593"/>
          <a:ext cx="224117" cy="1118908"/>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10026</xdr:colOff>
      <xdr:row>44</xdr:row>
      <xdr:rowOff>5953</xdr:rowOff>
    </xdr:from>
    <xdr:to>
      <xdr:col>13</xdr:col>
      <xdr:colOff>601267</xdr:colOff>
      <xdr:row>57</xdr:row>
      <xdr:rowOff>170447</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flipH="1">
          <a:off x="10026" y="8733861"/>
          <a:ext cx="6566925" cy="2550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27</xdr:row>
      <xdr:rowOff>19050</xdr:rowOff>
    </xdr:from>
    <xdr:to>
      <xdr:col>14</xdr:col>
      <xdr:colOff>209550</xdr:colOff>
      <xdr:row>30</xdr:row>
      <xdr:rowOff>161925</xdr:rowOff>
    </xdr:to>
    <xdr:sp macro="" textlink="">
      <xdr:nvSpPr>
        <xdr:cNvPr id="3" name="右中かっこ 2">
          <a:extLst>
            <a:ext uri="{FF2B5EF4-FFF2-40B4-BE49-F238E27FC236}">
              <a16:creationId xmlns:a16="http://schemas.microsoft.com/office/drawing/2014/main" id="{0040680B-7FA2-3A3B-0B62-DF2E130D3FBA}"/>
            </a:ext>
          </a:extLst>
        </xdr:cNvPr>
        <xdr:cNvSpPr/>
      </xdr:nvSpPr>
      <xdr:spPr>
        <a:xfrm>
          <a:off x="6648450" y="6324600"/>
          <a:ext cx="133350" cy="742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403225</xdr:colOff>
      <xdr:row>24</xdr:row>
      <xdr:rowOff>182786</xdr:rowOff>
    </xdr:from>
    <xdr:to>
      <xdr:col>15</xdr:col>
      <xdr:colOff>771843</xdr:colOff>
      <xdr:row>31</xdr:row>
      <xdr:rowOff>147068</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3056618" y="5067750"/>
          <a:ext cx="4940618" cy="1297782"/>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ビルマルチ用やパッケージ用エアコンの場合は、二次側の消費量は熱源シートにまとめて記入をしても結構です。</a:t>
          </a:r>
          <a:endParaRPr kumimoji="1" lang="en-US" altLang="ja-JP" sz="20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895350</xdr:colOff>
      <xdr:row>1</xdr:row>
      <xdr:rowOff>19050</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1</xdr:row>
      <xdr:rowOff>0</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323848</xdr:colOff>
      <xdr:row>19</xdr:row>
      <xdr:rowOff>233363</xdr:rowOff>
    </xdr:from>
    <xdr:to>
      <xdr:col>3</xdr:col>
      <xdr:colOff>2228453</xdr:colOff>
      <xdr:row>23</xdr:row>
      <xdr:rowOff>19050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3676648" y="8805863"/>
          <a:ext cx="2876155" cy="100488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00000000-0008-0000-3200-000002000000}"/>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895350</xdr:colOff>
      <xdr:row>1</xdr:row>
      <xdr:rowOff>19050</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1</xdr:row>
      <xdr:rowOff>0</xdr:rowOff>
    </xdr:to>
    <xdr:sp macro="" textlink="">
      <xdr:nvSpPr>
        <xdr:cNvPr id="2" name="テキスト ボックス 1">
          <a:extLst>
            <a:ext uri="{FF2B5EF4-FFF2-40B4-BE49-F238E27FC236}">
              <a16:creationId xmlns:a16="http://schemas.microsoft.com/office/drawing/2014/main" id="{00000000-0008-0000-3B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198492</xdr:colOff>
      <xdr:row>32</xdr:row>
      <xdr:rowOff>61914</xdr:rowOff>
    </xdr:from>
    <xdr:to>
      <xdr:col>12</xdr:col>
      <xdr:colOff>152400</xdr:colOff>
      <xdr:row>33</xdr:row>
      <xdr:rowOff>4764</xdr:rowOff>
    </xdr:to>
    <xdr:sp macro="" textlink="">
      <xdr:nvSpPr>
        <xdr:cNvPr id="2" name="楕円 1">
          <a:extLst>
            <a:ext uri="{FF2B5EF4-FFF2-40B4-BE49-F238E27FC236}">
              <a16:creationId xmlns:a16="http://schemas.microsoft.com/office/drawing/2014/main" id="{00000000-0008-0000-3C00-000002000000}"/>
            </a:ext>
          </a:extLst>
        </xdr:cNvPr>
        <xdr:cNvSpPr/>
      </xdr:nvSpPr>
      <xdr:spPr>
        <a:xfrm>
          <a:off x="6494517" y="7948614"/>
          <a:ext cx="687333"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01.11\kkj\&#25913;&#20462;\00_&#30465;&#12456;&#12493;&#21270;&#25512;&#36914;&#20107;&#26989;\&#20132;&#20184;&#30003;&#35531;&#31561;&#12510;&#12491;&#12517;&#12450;&#12523;&#12539;&#30003;&#35531;&#27096;&#24335;\R6&#24180;&#24230;\&#27096;&#24335;&#12539;&#35352;&#20837;&#20363;\&#27096;&#24335;\&#30465;CO2&#27096;&#24335;k-r6.xlsx" TargetMode="External"/><Relationship Id="rId1" Type="http://schemas.openxmlformats.org/officeDocument/2006/relationships/externalLinkPath" Target="&#30465;CO2&#27096;&#24335;k-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様式第1"/>
      <sheetName val="交付別紙1 "/>
      <sheetName val="交-別紙1"/>
      <sheetName val="交付別紙2"/>
      <sheetName val="交付別紙3"/>
      <sheetName val="交付別紙4"/>
      <sheetName val="交付別紙5"/>
      <sheetName val="交付別添1"/>
      <sheetName val="交付別添2"/>
      <sheetName val="交付別添3"/>
      <sheetName val="交付別添４-１"/>
      <sheetName val="交付別添４-２"/>
      <sheetName val="交付別添5"/>
      <sheetName val="交付別添６"/>
      <sheetName val="別記様式第4"/>
      <sheetName val="別記様式第10"/>
      <sheetName val="実績別紙1 "/>
      <sheetName val="実績別紙2 "/>
      <sheetName val="実績別紙3"/>
      <sheetName val="実績別紙3A・B"/>
      <sheetName val="実績別紙4 "/>
      <sheetName val="実績別紙5 "/>
      <sheetName val="実績別紙６"/>
      <sheetName val="実績別添1-1"/>
      <sheetName val="実績別添1-2"/>
      <sheetName val="別記様式第12 "/>
      <sheetName val="共同事業実施規約書"/>
      <sheetName val="補助対象事業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R8" t="str">
            <v>□</v>
          </cell>
        </row>
        <row r="11">
          <cell r="R11" t="str">
            <v>□</v>
          </cell>
        </row>
        <row r="12">
          <cell r="R1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7C80"/>
  </sheetPr>
  <dimension ref="A2:U33"/>
  <sheetViews>
    <sheetView showGridLines="0" tabSelected="1" view="pageBreakPreview" zoomScaleNormal="100" zoomScaleSheetLayoutView="100" workbookViewId="0"/>
  </sheetViews>
  <sheetFormatPr defaultColWidth="5.5703125" defaultRowHeight="13.5" x14ac:dyDescent="0.15"/>
  <cols>
    <col min="1" max="16384" width="5.5703125" style="13"/>
  </cols>
  <sheetData>
    <row r="2" spans="1:17" ht="21" x14ac:dyDescent="0.15">
      <c r="A2" s="1838" t="s">
        <v>1587</v>
      </c>
      <c r="B2" s="1838"/>
      <c r="C2" s="1838"/>
      <c r="D2" s="1838"/>
      <c r="E2" s="1838"/>
      <c r="F2" s="1838"/>
      <c r="G2" s="1838"/>
      <c r="H2" s="1838"/>
      <c r="I2" s="1838"/>
      <c r="J2" s="1838"/>
      <c r="K2" s="1838"/>
      <c r="L2" s="1838"/>
      <c r="M2" s="1838"/>
      <c r="N2" s="1838"/>
      <c r="O2" s="1838"/>
      <c r="P2" s="1838"/>
      <c r="Q2" s="1838"/>
    </row>
    <row r="3" spans="1:17" ht="21" x14ac:dyDescent="0.15">
      <c r="A3" s="1838" t="s">
        <v>107</v>
      </c>
      <c r="B3" s="1838"/>
      <c r="C3" s="1838"/>
      <c r="D3" s="1838"/>
      <c r="E3" s="1838"/>
      <c r="F3" s="1838"/>
      <c r="G3" s="1838"/>
      <c r="H3" s="1838"/>
      <c r="I3" s="1838"/>
      <c r="J3" s="1838"/>
      <c r="K3" s="1838"/>
      <c r="L3" s="1838"/>
      <c r="M3" s="1838"/>
      <c r="N3" s="1838"/>
      <c r="O3" s="1838"/>
      <c r="P3" s="1838"/>
      <c r="Q3" s="1838"/>
    </row>
    <row r="6" spans="1:17" x14ac:dyDescent="0.15">
      <c r="A6" s="13" t="s">
        <v>120</v>
      </c>
    </row>
    <row r="8" spans="1:17" x14ac:dyDescent="0.15">
      <c r="A8" s="13" t="s">
        <v>108</v>
      </c>
    </row>
    <row r="9" spans="1:17" x14ac:dyDescent="0.15">
      <c r="A9" s="13" t="s">
        <v>1240</v>
      </c>
    </row>
    <row r="10" spans="1:17" x14ac:dyDescent="0.15">
      <c r="A10" s="13" t="s">
        <v>1015</v>
      </c>
    </row>
    <row r="12" spans="1:17" ht="30" customHeight="1" x14ac:dyDescent="0.15">
      <c r="A12" s="1839" t="s">
        <v>109</v>
      </c>
      <c r="B12" s="1839"/>
      <c r="C12" s="1839"/>
      <c r="D12" s="977">
        <v>24</v>
      </c>
      <c r="E12" s="14" t="s">
        <v>1584</v>
      </c>
      <c r="F12" s="977" t="s">
        <v>121</v>
      </c>
      <c r="G12" s="1842"/>
      <c r="H12" s="1842"/>
      <c r="I12" s="1841"/>
      <c r="J12" s="1841"/>
      <c r="K12" s="1841"/>
      <c r="L12" s="1841"/>
      <c r="M12" s="1841"/>
      <c r="N12" s="1841"/>
      <c r="O12" s="1841"/>
      <c r="P12" s="1841"/>
      <c r="Q12" s="1841"/>
    </row>
    <row r="13" spans="1:17" ht="30" customHeight="1" x14ac:dyDescent="0.15">
      <c r="A13" s="1839" t="s">
        <v>110</v>
      </c>
      <c r="B13" s="1839"/>
      <c r="C13" s="1839"/>
      <c r="D13" s="1840"/>
      <c r="E13" s="1840"/>
      <c r="F13" s="1840"/>
      <c r="G13" s="1840"/>
      <c r="H13" s="1840"/>
      <c r="I13" s="1840"/>
      <c r="J13" s="1840"/>
      <c r="K13" s="1840"/>
      <c r="L13" s="1840"/>
      <c r="M13" s="1840"/>
      <c r="N13" s="1840"/>
      <c r="O13" s="1840"/>
      <c r="P13" s="1840"/>
      <c r="Q13" s="1840"/>
    </row>
    <row r="15" spans="1:17" ht="30" customHeight="1" x14ac:dyDescent="0.15">
      <c r="A15" s="1845" t="s">
        <v>111</v>
      </c>
      <c r="B15" s="1845"/>
      <c r="C15" s="1845"/>
      <c r="D15" s="1839" t="s">
        <v>122</v>
      </c>
      <c r="E15" s="1839"/>
      <c r="F15" s="1839"/>
      <c r="G15" s="1844" t="s">
        <v>1636</v>
      </c>
      <c r="H15" s="1844"/>
      <c r="I15" s="1841"/>
      <c r="J15" s="1841"/>
      <c r="K15" s="1841"/>
      <c r="L15" s="1841"/>
      <c r="M15" s="1841"/>
      <c r="N15" s="1841"/>
      <c r="O15" s="1841"/>
      <c r="P15" s="1841"/>
      <c r="Q15" s="1841"/>
    </row>
    <row r="16" spans="1:17" ht="15" customHeight="1" x14ac:dyDescent="0.15">
      <c r="A16" s="1845"/>
      <c r="B16" s="1845"/>
      <c r="C16" s="1845"/>
      <c r="D16" s="1829" t="s">
        <v>112</v>
      </c>
      <c r="E16" s="1830"/>
      <c r="F16" s="1831"/>
      <c r="G16" s="978" t="s">
        <v>119</v>
      </c>
      <c r="H16" s="1835"/>
      <c r="I16" s="1836"/>
      <c r="J16" s="1836"/>
      <c r="K16" s="1836"/>
      <c r="L16" s="1836"/>
      <c r="M16" s="1836"/>
      <c r="N16" s="1836"/>
      <c r="O16" s="1836"/>
      <c r="P16" s="1836"/>
      <c r="Q16" s="1837"/>
    </row>
    <row r="17" spans="1:21" ht="30" customHeight="1" x14ac:dyDescent="0.15">
      <c r="A17" s="1845"/>
      <c r="B17" s="1845"/>
      <c r="C17" s="1845"/>
      <c r="D17" s="1832"/>
      <c r="E17" s="1833"/>
      <c r="F17" s="1834"/>
      <c r="G17" s="1840"/>
      <c r="H17" s="1840"/>
      <c r="I17" s="1840"/>
      <c r="J17" s="1840"/>
      <c r="K17" s="1840"/>
      <c r="L17" s="1840"/>
      <c r="M17" s="1840"/>
      <c r="N17" s="1840"/>
      <c r="O17" s="1840"/>
      <c r="P17" s="1840"/>
      <c r="Q17" s="1840"/>
    </row>
    <row r="18" spans="1:21" ht="30" customHeight="1" x14ac:dyDescent="0.15">
      <c r="A18" s="1845"/>
      <c r="B18" s="1845"/>
      <c r="C18" s="1845"/>
      <c r="D18" s="1812" t="s">
        <v>113</v>
      </c>
      <c r="E18" s="1813"/>
      <c r="F18" s="1814"/>
      <c r="G18" s="1826"/>
      <c r="H18" s="1827"/>
      <c r="I18" s="1827"/>
      <c r="J18" s="1827"/>
      <c r="K18" s="1827"/>
      <c r="L18" s="1827"/>
      <c r="M18" s="1812" t="s">
        <v>1060</v>
      </c>
      <c r="N18" s="1814"/>
      <c r="O18" s="1827"/>
      <c r="P18" s="1827"/>
      <c r="Q18" s="1828"/>
    </row>
    <row r="19" spans="1:21" ht="15" customHeight="1" x14ac:dyDescent="0.15">
      <c r="A19" s="1845"/>
      <c r="B19" s="1845"/>
      <c r="C19" s="1845"/>
      <c r="D19" s="1829" t="s">
        <v>114</v>
      </c>
      <c r="E19" s="1830"/>
      <c r="F19" s="1831"/>
      <c r="G19" s="978" t="s">
        <v>119</v>
      </c>
      <c r="H19" s="1835"/>
      <c r="I19" s="1836"/>
      <c r="J19" s="1836"/>
      <c r="K19" s="1836"/>
      <c r="L19" s="1836"/>
      <c r="M19" s="1836"/>
      <c r="N19" s="1836"/>
      <c r="O19" s="1836"/>
      <c r="P19" s="1836"/>
      <c r="Q19" s="1837"/>
    </row>
    <row r="20" spans="1:21" ht="30" customHeight="1" x14ac:dyDescent="0.15">
      <c r="A20" s="1845"/>
      <c r="B20" s="1845"/>
      <c r="C20" s="1845"/>
      <c r="D20" s="1832"/>
      <c r="E20" s="1833"/>
      <c r="F20" s="1834"/>
      <c r="G20" s="1840"/>
      <c r="H20" s="1840"/>
      <c r="I20" s="1840"/>
      <c r="J20" s="1840"/>
      <c r="K20" s="1840"/>
      <c r="L20" s="1840"/>
      <c r="M20" s="1840"/>
      <c r="N20" s="1840"/>
      <c r="O20" s="1840"/>
      <c r="P20" s="1840"/>
      <c r="Q20" s="1840"/>
    </row>
    <row r="21" spans="1:21" ht="30" customHeight="1" x14ac:dyDescent="0.15">
      <c r="A21" s="1845"/>
      <c r="B21" s="1845"/>
      <c r="C21" s="1845"/>
      <c r="D21" s="1839" t="s">
        <v>115</v>
      </c>
      <c r="E21" s="1839"/>
      <c r="F21" s="1839"/>
      <c r="G21" s="977" t="s">
        <v>118</v>
      </c>
      <c r="H21" s="1815"/>
      <c r="I21" s="1816"/>
      <c r="J21" s="1817"/>
      <c r="K21" s="1846"/>
      <c r="L21" s="1846"/>
      <c r="M21" s="1846"/>
      <c r="N21" s="1846"/>
      <c r="O21" s="1846"/>
      <c r="P21" s="1846"/>
      <c r="Q21" s="1846"/>
    </row>
    <row r="22" spans="1:21" ht="30" customHeight="1" x14ac:dyDescent="0.15">
      <c r="A22" s="1845"/>
      <c r="B22" s="1845"/>
      <c r="C22" s="1845"/>
      <c r="D22" s="1839" t="s">
        <v>116</v>
      </c>
      <c r="E22" s="1839"/>
      <c r="F22" s="1839"/>
      <c r="G22" s="1843"/>
      <c r="H22" s="1840"/>
      <c r="I22" s="1840"/>
      <c r="J22" s="1840"/>
      <c r="K22" s="1840"/>
      <c r="L22" s="1840"/>
      <c r="M22" s="1840"/>
      <c r="N22" s="1840"/>
      <c r="O22" s="1840"/>
      <c r="P22" s="1840"/>
      <c r="Q22" s="1840"/>
      <c r="S22" s="1811"/>
      <c r="T22" s="1811"/>
      <c r="U22" s="1811"/>
    </row>
    <row r="23" spans="1:21" ht="30" customHeight="1" x14ac:dyDescent="0.15">
      <c r="A23" s="1845"/>
      <c r="B23" s="1845"/>
      <c r="C23" s="1845"/>
      <c r="D23" s="1839" t="s">
        <v>117</v>
      </c>
      <c r="E23" s="1839"/>
      <c r="F23" s="1839"/>
      <c r="G23" s="1842"/>
      <c r="H23" s="1842"/>
      <c r="I23" s="1842"/>
      <c r="J23" s="1842"/>
      <c r="K23" s="1846"/>
      <c r="L23" s="1846"/>
      <c r="M23" s="1846"/>
      <c r="N23" s="1846"/>
      <c r="O23" s="1846"/>
      <c r="P23" s="1846"/>
      <c r="Q23" s="1846"/>
    </row>
    <row r="25" spans="1:21" ht="30" customHeight="1" x14ac:dyDescent="0.15">
      <c r="A25" s="1845" t="s">
        <v>1029</v>
      </c>
      <c r="B25" s="1839"/>
      <c r="C25" s="1839"/>
      <c r="D25" s="1812" t="s">
        <v>122</v>
      </c>
      <c r="E25" s="1813"/>
      <c r="F25" s="1814"/>
      <c r="G25" s="1821"/>
      <c r="H25" s="1822"/>
      <c r="I25" s="1823"/>
      <c r="J25" s="1824"/>
      <c r="K25" s="1824"/>
      <c r="L25" s="1824"/>
      <c r="M25" s="1824"/>
      <c r="N25" s="1824"/>
      <c r="O25" s="1824"/>
      <c r="P25" s="1824"/>
      <c r="Q25" s="1825"/>
    </row>
    <row r="26" spans="1:21" ht="15" customHeight="1" x14ac:dyDescent="0.15">
      <c r="A26" s="1839"/>
      <c r="B26" s="1839"/>
      <c r="C26" s="1839"/>
      <c r="D26" s="1829" t="s">
        <v>112</v>
      </c>
      <c r="E26" s="1830"/>
      <c r="F26" s="1831"/>
      <c r="G26" s="978" t="s">
        <v>119</v>
      </c>
      <c r="H26" s="1835"/>
      <c r="I26" s="1836"/>
      <c r="J26" s="1836"/>
      <c r="K26" s="1836"/>
      <c r="L26" s="1836"/>
      <c r="M26" s="1836"/>
      <c r="N26" s="1836"/>
      <c r="O26" s="1836"/>
      <c r="P26" s="1836"/>
      <c r="Q26" s="1837"/>
    </row>
    <row r="27" spans="1:21" ht="30" customHeight="1" x14ac:dyDescent="0.15">
      <c r="A27" s="1839"/>
      <c r="B27" s="1839"/>
      <c r="C27" s="1839"/>
      <c r="D27" s="1832"/>
      <c r="E27" s="1833"/>
      <c r="F27" s="1834"/>
      <c r="G27" s="1826"/>
      <c r="H27" s="1827"/>
      <c r="I27" s="1827"/>
      <c r="J27" s="1827"/>
      <c r="K27" s="1827"/>
      <c r="L27" s="1827"/>
      <c r="M27" s="1827"/>
      <c r="N27" s="1827"/>
      <c r="O27" s="1827"/>
      <c r="P27" s="1827"/>
      <c r="Q27" s="1828"/>
    </row>
    <row r="28" spans="1:21" ht="30" customHeight="1" x14ac:dyDescent="0.15">
      <c r="A28" s="1839"/>
      <c r="B28" s="1839"/>
      <c r="C28" s="1839"/>
      <c r="D28" s="979" t="s">
        <v>113</v>
      </c>
      <c r="E28" s="980"/>
      <c r="F28" s="981"/>
      <c r="G28" s="1826"/>
      <c r="H28" s="1827"/>
      <c r="I28" s="1827"/>
      <c r="J28" s="1827"/>
      <c r="K28" s="1827"/>
      <c r="L28" s="1828"/>
      <c r="M28" s="1812" t="s">
        <v>1060</v>
      </c>
      <c r="N28" s="1814"/>
      <c r="O28" s="1827"/>
      <c r="P28" s="1827"/>
      <c r="Q28" s="1828"/>
    </row>
    <row r="29" spans="1:21" ht="15" customHeight="1" x14ac:dyDescent="0.15">
      <c r="A29" s="1839"/>
      <c r="B29" s="1839"/>
      <c r="C29" s="1839"/>
      <c r="D29" s="1829" t="s">
        <v>114</v>
      </c>
      <c r="E29" s="1830"/>
      <c r="F29" s="1831"/>
      <c r="G29" s="978" t="s">
        <v>119</v>
      </c>
      <c r="H29" s="1835"/>
      <c r="I29" s="1836"/>
      <c r="J29" s="1836"/>
      <c r="K29" s="1836"/>
      <c r="L29" s="1836"/>
      <c r="M29" s="1836"/>
      <c r="N29" s="1836"/>
      <c r="O29" s="1836"/>
      <c r="P29" s="1836"/>
      <c r="Q29" s="1837"/>
    </row>
    <row r="30" spans="1:21" ht="30" customHeight="1" x14ac:dyDescent="0.15">
      <c r="A30" s="1839"/>
      <c r="B30" s="1839"/>
      <c r="C30" s="1839"/>
      <c r="D30" s="1832"/>
      <c r="E30" s="1833"/>
      <c r="F30" s="1834"/>
      <c r="G30" s="1826"/>
      <c r="H30" s="1827"/>
      <c r="I30" s="1827"/>
      <c r="J30" s="1827"/>
      <c r="K30" s="1827"/>
      <c r="L30" s="1827"/>
      <c r="M30" s="1827"/>
      <c r="N30" s="1827"/>
      <c r="O30" s="1827"/>
      <c r="P30" s="1827"/>
      <c r="Q30" s="1828"/>
    </row>
    <row r="31" spans="1:21" ht="30" customHeight="1" x14ac:dyDescent="0.15">
      <c r="A31" s="1839"/>
      <c r="B31" s="1839"/>
      <c r="C31" s="1839"/>
      <c r="D31" s="1812" t="s">
        <v>115</v>
      </c>
      <c r="E31" s="1813"/>
      <c r="F31" s="1814"/>
      <c r="G31" s="977" t="s">
        <v>118</v>
      </c>
      <c r="H31" s="1815"/>
      <c r="I31" s="1816"/>
      <c r="J31" s="1817"/>
      <c r="K31" s="1818"/>
      <c r="L31" s="1819"/>
      <c r="M31" s="1819"/>
      <c r="N31" s="1819"/>
      <c r="O31" s="1819"/>
      <c r="P31" s="1819"/>
      <c r="Q31" s="1820"/>
    </row>
    <row r="32" spans="1:21" ht="30" customHeight="1" x14ac:dyDescent="0.15">
      <c r="A32" s="1839"/>
      <c r="B32" s="1839"/>
      <c r="C32" s="1839"/>
      <c r="D32" s="1812" t="s">
        <v>116</v>
      </c>
      <c r="E32" s="1813"/>
      <c r="F32" s="1814"/>
      <c r="G32" s="1826"/>
      <c r="H32" s="1827"/>
      <c r="I32" s="1827"/>
      <c r="J32" s="1827"/>
      <c r="K32" s="1827"/>
      <c r="L32" s="1827"/>
      <c r="M32" s="1827"/>
      <c r="N32" s="1827"/>
      <c r="O32" s="1827"/>
      <c r="P32" s="1827"/>
      <c r="Q32" s="1828"/>
    </row>
    <row r="33" spans="1:17" ht="30" customHeight="1" x14ac:dyDescent="0.15">
      <c r="A33" s="1839"/>
      <c r="B33" s="1839"/>
      <c r="C33" s="1839"/>
      <c r="D33" s="1812" t="s">
        <v>117</v>
      </c>
      <c r="E33" s="1813"/>
      <c r="F33" s="1814"/>
      <c r="G33" s="1815"/>
      <c r="H33" s="1816"/>
      <c r="I33" s="1816"/>
      <c r="J33" s="1817"/>
      <c r="K33" s="1818"/>
      <c r="L33" s="1819"/>
      <c r="M33" s="1819"/>
      <c r="N33" s="1819"/>
      <c r="O33" s="1819"/>
      <c r="P33" s="1819"/>
      <c r="Q33" s="1820"/>
    </row>
  </sheetData>
  <dataConsolidate/>
  <mergeCells count="51">
    <mergeCell ref="G17:Q17"/>
    <mergeCell ref="G32:Q32"/>
    <mergeCell ref="H31:J31"/>
    <mergeCell ref="D19:F20"/>
    <mergeCell ref="H19:Q19"/>
    <mergeCell ref="D18:F18"/>
    <mergeCell ref="M18:N18"/>
    <mergeCell ref="H26:Q26"/>
    <mergeCell ref="G18:L18"/>
    <mergeCell ref="D22:F22"/>
    <mergeCell ref="A25:C33"/>
    <mergeCell ref="G20:Q20"/>
    <mergeCell ref="D21:F21"/>
    <mergeCell ref="H21:J21"/>
    <mergeCell ref="K21:Q21"/>
    <mergeCell ref="G23:J23"/>
    <mergeCell ref="K23:Q23"/>
    <mergeCell ref="D26:F27"/>
    <mergeCell ref="D23:F23"/>
    <mergeCell ref="A2:Q2"/>
    <mergeCell ref="A3:Q3"/>
    <mergeCell ref="H16:Q16"/>
    <mergeCell ref="G28:L28"/>
    <mergeCell ref="A13:C13"/>
    <mergeCell ref="D13:Q13"/>
    <mergeCell ref="A12:C12"/>
    <mergeCell ref="I12:Q12"/>
    <mergeCell ref="G12:H12"/>
    <mergeCell ref="I15:Q15"/>
    <mergeCell ref="G22:Q22"/>
    <mergeCell ref="D15:F15"/>
    <mergeCell ref="D16:F17"/>
    <mergeCell ref="G15:H15"/>
    <mergeCell ref="O18:Q18"/>
    <mergeCell ref="A15:C23"/>
    <mergeCell ref="S22:U22"/>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s>
  <phoneticPr fontId="2"/>
  <dataValidations count="4">
    <dataValidation type="list" allowBlank="1" showInputMessage="1" showErrorMessage="1" sqref="E12" xr:uid="{A471FB91-CE8D-4520-8077-E31F98F19BC8}">
      <formula1>"A,B"</formula1>
    </dataValidation>
    <dataValidation imeMode="halfKatakana" allowBlank="1" showInputMessage="1" showErrorMessage="1" sqref="H26:Q26 H19:Q19 H16:Q16 H29:Q29" xr:uid="{F352FFD9-816C-452B-820C-9F1F4B8B33F2}"/>
    <dataValidation type="list" allowBlank="1" showInputMessage="1" showErrorMessage="1" sqref="G15:H15 G25:H25" xr:uid="{970172B6-878C-465C-BCD6-B80739FD4703}">
      <formula1>"法人,個人"</formula1>
    </dataValidation>
    <dataValidation imeMode="halfAlpha" allowBlank="1" showInputMessage="1" showErrorMessage="1" sqref="G12:H12 H21:J21 G23:J23 H31:J31 G33:J33" xr:uid="{10078A0E-B493-40D1-B72C-93993D8B9722}"/>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FF99"/>
    <pageSetUpPr fitToPage="1"/>
  </sheetPr>
  <dimension ref="A1:M56"/>
  <sheetViews>
    <sheetView showGridLines="0" view="pageBreakPreview" zoomScaleNormal="100" zoomScaleSheetLayoutView="100" workbookViewId="0"/>
  </sheetViews>
  <sheetFormatPr defaultColWidth="9.7109375" defaultRowHeight="13.5" x14ac:dyDescent="0.15"/>
  <cols>
    <col min="1" max="1" width="13.7109375" style="763" customWidth="1"/>
    <col min="2" max="5" width="12.7109375" style="763" customWidth="1"/>
    <col min="6" max="6" width="13.7109375" style="763" customWidth="1"/>
    <col min="7" max="9" width="12.7109375" style="763" customWidth="1"/>
    <col min="10" max="10" width="5.7109375" style="763" customWidth="1"/>
    <col min="11" max="11" width="7.7109375" style="764" customWidth="1"/>
    <col min="12" max="12" width="6.42578125" style="763" customWidth="1"/>
    <col min="13" max="16384" width="9.7109375" style="763"/>
  </cols>
  <sheetData>
    <row r="1" spans="1:12" ht="18" customHeight="1" x14ac:dyDescent="0.15">
      <c r="A1" s="762" t="s">
        <v>1410</v>
      </c>
    </row>
    <row r="2" spans="1:12" ht="9.9499999999999993" customHeight="1" x14ac:dyDescent="0.15">
      <c r="A2" s="762"/>
    </row>
    <row r="3" spans="1:12" ht="20.100000000000001" customHeight="1" x14ac:dyDescent="0.15">
      <c r="A3" s="1456" t="s">
        <v>1412</v>
      </c>
      <c r="B3" s="1457"/>
      <c r="C3" s="1005"/>
      <c r="D3" s="1005"/>
      <c r="E3" s="1006"/>
      <c r="F3" s="1005"/>
      <c r="G3" s="1005"/>
      <c r="H3" s="1005"/>
      <c r="I3" s="1005"/>
      <c r="J3" s="1005"/>
      <c r="K3" s="1005"/>
    </row>
    <row r="4" spans="1:12" ht="10.5" customHeight="1" x14ac:dyDescent="0.15">
      <c r="A4" s="1850" t="s">
        <v>338</v>
      </c>
      <c r="B4" s="1896"/>
      <c r="C4" s="1867" t="s">
        <v>339</v>
      </c>
      <c r="D4" s="1868"/>
      <c r="E4" s="1868"/>
      <c r="F4" s="1868"/>
      <c r="G4" s="1868"/>
      <c r="H4" s="1868"/>
      <c r="I4" s="1868"/>
      <c r="J4" s="1868"/>
      <c r="K4" s="1869"/>
    </row>
    <row r="5" spans="1:12" ht="20.25" customHeight="1" x14ac:dyDescent="0.15">
      <c r="A5" s="1851"/>
      <c r="B5" s="1897"/>
      <c r="C5" s="1855"/>
      <c r="D5" s="1856"/>
      <c r="E5" s="1856"/>
      <c r="F5" s="1856"/>
      <c r="G5" s="1856"/>
      <c r="H5" s="1856"/>
      <c r="I5" s="1856"/>
      <c r="J5" s="1856"/>
      <c r="K5" s="1857"/>
    </row>
    <row r="6" spans="1:12" ht="12" customHeight="1" x14ac:dyDescent="0.15">
      <c r="A6" s="1850" t="s">
        <v>340</v>
      </c>
      <c r="B6" s="1896"/>
      <c r="C6" s="1900"/>
      <c r="D6" s="1901"/>
      <c r="E6" s="1902"/>
      <c r="F6" s="1847" t="s">
        <v>1413</v>
      </c>
      <c r="G6" s="1909" t="s">
        <v>1074</v>
      </c>
      <c r="H6" s="1910"/>
      <c r="I6" s="1910"/>
      <c r="J6" s="1910"/>
      <c r="K6" s="1911"/>
    </row>
    <row r="7" spans="1:12" ht="20.25" customHeight="1" x14ac:dyDescent="0.15">
      <c r="A7" s="1851"/>
      <c r="B7" s="1897"/>
      <c r="C7" s="1903"/>
      <c r="D7" s="1904"/>
      <c r="E7" s="1905"/>
      <c r="F7" s="1893"/>
      <c r="G7" s="1855"/>
      <c r="H7" s="1856"/>
      <c r="I7" s="1856"/>
      <c r="J7" s="1856"/>
      <c r="K7" s="1857"/>
    </row>
    <row r="8" spans="1:12" ht="20.25" customHeight="1" x14ac:dyDescent="0.15">
      <c r="A8" s="1898" t="s">
        <v>179</v>
      </c>
      <c r="B8" s="1899"/>
      <c r="C8" s="1906"/>
      <c r="D8" s="1907"/>
      <c r="E8" s="1908"/>
      <c r="F8" s="1004" t="s">
        <v>1075</v>
      </c>
      <c r="G8" s="1855"/>
      <c r="H8" s="1856"/>
      <c r="I8" s="1856"/>
      <c r="J8" s="1856"/>
      <c r="K8" s="1857"/>
    </row>
    <row r="9" spans="1:12" ht="9.9499999999999993" customHeight="1" x14ac:dyDescent="0.15">
      <c r="A9" s="762"/>
    </row>
    <row r="10" spans="1:12" ht="20.100000000000001" customHeight="1" x14ac:dyDescent="0.15">
      <c r="A10" s="765" t="s">
        <v>1409</v>
      </c>
      <c r="B10" s="718"/>
      <c r="C10" s="718"/>
      <c r="D10" s="718"/>
    </row>
    <row r="11" spans="1:12" ht="12" customHeight="1" x14ac:dyDescent="0.15">
      <c r="A11" s="1847" t="s">
        <v>1640</v>
      </c>
      <c r="B11" s="1891" t="s">
        <v>338</v>
      </c>
      <c r="C11" s="1867" t="s">
        <v>1408</v>
      </c>
      <c r="D11" s="1868"/>
      <c r="E11" s="1869"/>
      <c r="F11" s="1847" t="s">
        <v>1641</v>
      </c>
      <c r="G11" s="1850" t="s">
        <v>338</v>
      </c>
      <c r="H11" s="1867" t="s">
        <v>339</v>
      </c>
      <c r="I11" s="1868"/>
      <c r="J11" s="1868"/>
      <c r="K11" s="1869"/>
      <c r="L11" s="1423"/>
    </row>
    <row r="12" spans="1:12" ht="20.85" customHeight="1" x14ac:dyDescent="0.15">
      <c r="A12" s="1848"/>
      <c r="B12" s="1893"/>
      <c r="C12" s="1855"/>
      <c r="D12" s="1856"/>
      <c r="E12" s="1857"/>
      <c r="F12" s="1848"/>
      <c r="G12" s="1851"/>
      <c r="H12" s="1855"/>
      <c r="I12" s="1856"/>
      <c r="J12" s="1856"/>
      <c r="K12" s="1857"/>
      <c r="L12" s="1424"/>
    </row>
    <row r="13" spans="1:12" ht="20.100000000000001" customHeight="1" x14ac:dyDescent="0.15">
      <c r="A13" s="1848"/>
      <c r="B13" s="1891" t="s">
        <v>1359</v>
      </c>
      <c r="C13" s="1434" t="s">
        <v>1357</v>
      </c>
      <c r="D13" s="1894"/>
      <c r="E13" s="1895"/>
      <c r="F13" s="1848"/>
      <c r="G13" s="1850" t="s">
        <v>1359</v>
      </c>
      <c r="H13" s="1434" t="s">
        <v>1357</v>
      </c>
      <c r="I13" s="1858"/>
      <c r="J13" s="1858"/>
      <c r="K13" s="1859"/>
      <c r="L13" s="1423"/>
    </row>
    <row r="14" spans="1:12" ht="14.45" customHeight="1" x14ac:dyDescent="0.15">
      <c r="A14" s="1848"/>
      <c r="B14" s="1892"/>
      <c r="C14" s="1860" t="s">
        <v>1407</v>
      </c>
      <c r="D14" s="1861"/>
      <c r="E14" s="1862"/>
      <c r="F14" s="1848"/>
      <c r="G14" s="1866"/>
      <c r="H14" s="1860" t="s">
        <v>1642</v>
      </c>
      <c r="I14" s="1861"/>
      <c r="J14" s="1861"/>
      <c r="K14" s="1862"/>
    </row>
    <row r="15" spans="1:12" ht="20.100000000000001" customHeight="1" x14ac:dyDescent="0.15">
      <c r="A15" s="1848"/>
      <c r="B15" s="1893"/>
      <c r="C15" s="1863"/>
      <c r="D15" s="1864"/>
      <c r="E15" s="1865"/>
      <c r="F15" s="1848"/>
      <c r="G15" s="1851"/>
      <c r="H15" s="1863"/>
      <c r="I15" s="1864"/>
      <c r="J15" s="1864"/>
      <c r="K15" s="1865"/>
    </row>
    <row r="16" spans="1:12" ht="13.5" customHeight="1" x14ac:dyDescent="0.15">
      <c r="A16" s="1848"/>
      <c r="B16" s="1891" t="s">
        <v>1360</v>
      </c>
      <c r="C16" s="1873" t="s">
        <v>1358</v>
      </c>
      <c r="D16" s="1874"/>
      <c r="E16" s="1875"/>
      <c r="F16" s="1848"/>
      <c r="G16" s="1850" t="s">
        <v>1360</v>
      </c>
      <c r="H16" s="1873" t="s">
        <v>1358</v>
      </c>
      <c r="I16" s="1874"/>
      <c r="J16" s="1874"/>
      <c r="K16" s="1875"/>
      <c r="L16" s="1425"/>
    </row>
    <row r="17" spans="1:13" ht="20.45" customHeight="1" x14ac:dyDescent="0.15">
      <c r="A17" s="1848"/>
      <c r="B17" s="1893"/>
      <c r="C17" s="1855"/>
      <c r="D17" s="1856"/>
      <c r="E17" s="1857"/>
      <c r="F17" s="1848"/>
      <c r="G17" s="1851"/>
      <c r="H17" s="1855"/>
      <c r="I17" s="1856"/>
      <c r="J17" s="1856"/>
      <c r="K17" s="1857"/>
      <c r="L17" s="1424"/>
    </row>
    <row r="18" spans="1:13" ht="20.45" customHeight="1" x14ac:dyDescent="0.15">
      <c r="A18" s="1848"/>
      <c r="B18" s="1418" t="s">
        <v>179</v>
      </c>
      <c r="C18" s="1852"/>
      <c r="D18" s="1853"/>
      <c r="E18" s="1854"/>
      <c r="F18" s="1848"/>
      <c r="G18" s="1422" t="s">
        <v>179</v>
      </c>
      <c r="H18" s="1852"/>
      <c r="I18" s="1853"/>
      <c r="J18" s="1853"/>
      <c r="K18" s="1854"/>
      <c r="L18" s="1426"/>
    </row>
    <row r="19" spans="1:13" ht="20.25" customHeight="1" x14ac:dyDescent="0.15">
      <c r="A19" s="1849"/>
      <c r="B19" s="169" t="s">
        <v>341</v>
      </c>
      <c r="C19" s="1870"/>
      <c r="D19" s="1871"/>
      <c r="E19" s="1872"/>
      <c r="F19" s="1849"/>
      <c r="G19" s="1419" t="s">
        <v>341</v>
      </c>
      <c r="H19" s="1870"/>
      <c r="I19" s="1871"/>
      <c r="J19" s="1871"/>
      <c r="K19" s="1872"/>
      <c r="L19" s="1426"/>
    </row>
    <row r="20" spans="1:13" ht="9.9499999999999993" customHeight="1" x14ac:dyDescent="0.15">
      <c r="A20" s="1006"/>
      <c r="B20" s="1006"/>
      <c r="C20" s="1427"/>
      <c r="D20" s="1427"/>
      <c r="E20" s="1427"/>
      <c r="F20" s="1006"/>
      <c r="G20" s="1006"/>
      <c r="H20" s="1427"/>
      <c r="I20" s="1427"/>
      <c r="J20" s="1427"/>
      <c r="K20" s="1427"/>
      <c r="L20" s="1426"/>
    </row>
    <row r="21" spans="1:13" ht="20.100000000000001" customHeight="1" x14ac:dyDescent="0.15">
      <c r="A21" s="765" t="s">
        <v>342</v>
      </c>
    </row>
    <row r="22" spans="1:13" ht="21" customHeight="1" x14ac:dyDescent="0.15">
      <c r="A22" s="169" t="s">
        <v>343</v>
      </c>
      <c r="B22" s="1876" t="s">
        <v>344</v>
      </c>
      <c r="C22" s="1876"/>
      <c r="D22" s="1876"/>
      <c r="E22" s="1876"/>
      <c r="F22" s="1876" t="s">
        <v>345</v>
      </c>
      <c r="G22" s="1876"/>
      <c r="H22" s="1876"/>
      <c r="I22" s="1876"/>
      <c r="J22" s="1876"/>
      <c r="K22" s="1247" t="s">
        <v>346</v>
      </c>
    </row>
    <row r="23" spans="1:13" ht="21" customHeight="1" x14ac:dyDescent="0.15">
      <c r="A23" s="1458" t="s">
        <v>347</v>
      </c>
      <c r="B23" s="1881" t="s">
        <v>1588</v>
      </c>
      <c r="C23" s="1881"/>
      <c r="D23" s="1881"/>
      <c r="E23" s="1881"/>
      <c r="F23" s="1877" t="s">
        <v>1241</v>
      </c>
      <c r="G23" s="1877"/>
      <c r="H23" s="1877"/>
      <c r="I23" s="1877"/>
      <c r="J23" s="1877"/>
      <c r="K23" s="1428" t="s">
        <v>134</v>
      </c>
      <c r="L23" s="763" t="s">
        <v>1076</v>
      </c>
    </row>
    <row r="24" spans="1:13" ht="21" customHeight="1" x14ac:dyDescent="0.15">
      <c r="A24" s="1459" t="s">
        <v>348</v>
      </c>
      <c r="B24" s="1888" t="s">
        <v>123</v>
      </c>
      <c r="C24" s="1888"/>
      <c r="D24" s="1888"/>
      <c r="E24" s="1888"/>
      <c r="F24" s="1882" t="s">
        <v>1362</v>
      </c>
      <c r="G24" s="1883"/>
      <c r="H24" s="1883"/>
      <c r="I24" s="1883"/>
      <c r="J24" s="1884"/>
      <c r="K24" s="1428" t="s">
        <v>134</v>
      </c>
      <c r="L24" s="766"/>
      <c r="M24" s="766"/>
    </row>
    <row r="25" spans="1:13" ht="21" customHeight="1" x14ac:dyDescent="0.15">
      <c r="A25" s="1460" t="s">
        <v>143</v>
      </c>
      <c r="B25" s="1889" t="s">
        <v>144</v>
      </c>
      <c r="C25" s="1889"/>
      <c r="D25" s="1889"/>
      <c r="E25" s="1889"/>
      <c r="F25" s="1885"/>
      <c r="G25" s="1886"/>
      <c r="H25" s="1886"/>
      <c r="I25" s="1886"/>
      <c r="J25" s="1887"/>
      <c r="K25" s="1428" t="s">
        <v>134</v>
      </c>
      <c r="L25" s="766"/>
      <c r="M25" s="766"/>
    </row>
    <row r="26" spans="1:13" ht="21" customHeight="1" x14ac:dyDescent="0.15">
      <c r="A26" s="1460" t="s">
        <v>156</v>
      </c>
      <c r="B26" s="1890" t="s">
        <v>157</v>
      </c>
      <c r="C26" s="1890"/>
      <c r="D26" s="1890"/>
      <c r="E26" s="1890"/>
      <c r="F26" s="1880"/>
      <c r="G26" s="1880"/>
      <c r="H26" s="1880"/>
      <c r="I26" s="1880"/>
      <c r="J26" s="1880"/>
      <c r="K26" s="1428" t="s">
        <v>134</v>
      </c>
      <c r="L26" s="766"/>
      <c r="M26" s="766"/>
    </row>
    <row r="27" spans="1:13" ht="21" customHeight="1" x14ac:dyDescent="0.15">
      <c r="A27" s="1460" t="s">
        <v>349</v>
      </c>
      <c r="B27" s="1889" t="s">
        <v>350</v>
      </c>
      <c r="C27" s="1889"/>
      <c r="D27" s="1889"/>
      <c r="E27" s="1889"/>
      <c r="F27" s="1880" t="s">
        <v>1260</v>
      </c>
      <c r="G27" s="1880"/>
      <c r="H27" s="1880"/>
      <c r="I27" s="1880"/>
      <c r="J27" s="1880"/>
      <c r="K27" s="1428" t="s">
        <v>134</v>
      </c>
      <c r="L27" s="766"/>
      <c r="M27" s="766"/>
    </row>
    <row r="28" spans="1:13" ht="21" customHeight="1" x14ac:dyDescent="0.15">
      <c r="A28" s="1460" t="s">
        <v>1352</v>
      </c>
      <c r="B28" s="1880" t="s">
        <v>1361</v>
      </c>
      <c r="C28" s="1880"/>
      <c r="D28" s="1880"/>
      <c r="E28" s="1880"/>
      <c r="F28" s="1880" t="s">
        <v>1263</v>
      </c>
      <c r="G28" s="1880"/>
      <c r="H28" s="1880"/>
      <c r="I28" s="1880"/>
      <c r="J28" s="1880"/>
      <c r="K28" s="1428" t="s">
        <v>134</v>
      </c>
      <c r="L28" s="766"/>
      <c r="M28" s="766"/>
    </row>
    <row r="29" spans="1:13" ht="21" customHeight="1" x14ac:dyDescent="0.15">
      <c r="A29" s="1460" t="s">
        <v>1242</v>
      </c>
      <c r="B29" s="1880" t="s">
        <v>1157</v>
      </c>
      <c r="C29" s="1880"/>
      <c r="D29" s="1880"/>
      <c r="E29" s="1880"/>
      <c r="F29" s="1879" t="s">
        <v>1415</v>
      </c>
      <c r="G29" s="1879"/>
      <c r="H29" s="1879"/>
      <c r="I29" s="1879"/>
      <c r="J29" s="1879"/>
      <c r="K29" s="1428" t="s">
        <v>134</v>
      </c>
      <c r="L29" s="766"/>
      <c r="M29" s="766"/>
    </row>
    <row r="30" spans="1:13" ht="21" customHeight="1" x14ac:dyDescent="0.15">
      <c r="A30" s="1459" t="s">
        <v>1353</v>
      </c>
      <c r="B30" s="1878" t="s">
        <v>1416</v>
      </c>
      <c r="C30" s="1878"/>
      <c r="D30" s="1878"/>
      <c r="E30" s="1878"/>
      <c r="F30" s="1880" t="s">
        <v>1350</v>
      </c>
      <c r="G30" s="1880"/>
      <c r="H30" s="1880"/>
      <c r="I30" s="1880"/>
      <c r="J30" s="1880"/>
      <c r="K30" s="1428" t="s">
        <v>134</v>
      </c>
      <c r="L30" s="766"/>
      <c r="M30" s="766"/>
    </row>
    <row r="31" spans="1:13" ht="21" customHeight="1" x14ac:dyDescent="0.15">
      <c r="A31" s="1460" t="s">
        <v>1522</v>
      </c>
      <c r="B31" s="1880" t="s">
        <v>40</v>
      </c>
      <c r="C31" s="1880"/>
      <c r="D31" s="1880"/>
      <c r="E31" s="1880"/>
      <c r="F31" s="1879" t="s">
        <v>1417</v>
      </c>
      <c r="G31" s="1879"/>
      <c r="H31" s="1879"/>
      <c r="I31" s="1879"/>
      <c r="J31" s="1879"/>
      <c r="K31" s="1428" t="s">
        <v>134</v>
      </c>
      <c r="L31" s="766"/>
      <c r="M31" s="766"/>
    </row>
    <row r="32" spans="1:13" ht="21" customHeight="1" x14ac:dyDescent="0.15">
      <c r="A32" s="1460" t="s">
        <v>1523</v>
      </c>
      <c r="B32" s="1880" t="s">
        <v>1283</v>
      </c>
      <c r="C32" s="1880"/>
      <c r="D32" s="1880"/>
      <c r="E32" s="1880"/>
      <c r="F32" s="1880" t="s">
        <v>1243</v>
      </c>
      <c r="G32" s="1880"/>
      <c r="H32" s="1880"/>
      <c r="I32" s="1880"/>
      <c r="J32" s="1880"/>
      <c r="K32" s="1428" t="s">
        <v>134</v>
      </c>
      <c r="L32" s="766"/>
      <c r="M32" s="766"/>
    </row>
    <row r="33" spans="1:13" ht="21" customHeight="1" x14ac:dyDescent="0.15">
      <c r="A33" s="1460" t="s">
        <v>1523</v>
      </c>
      <c r="B33" s="1880" t="s">
        <v>1200</v>
      </c>
      <c r="C33" s="1880"/>
      <c r="D33" s="1880"/>
      <c r="E33" s="1880"/>
      <c r="F33" s="1880" t="s">
        <v>1244</v>
      </c>
      <c r="G33" s="1880"/>
      <c r="H33" s="1880"/>
      <c r="I33" s="1880"/>
      <c r="J33" s="1880"/>
      <c r="K33" s="1428" t="s">
        <v>134</v>
      </c>
      <c r="L33" s="766"/>
      <c r="M33" s="766"/>
    </row>
    <row r="34" spans="1:13" ht="21" customHeight="1" x14ac:dyDescent="0.15">
      <c r="A34" s="1460" t="s">
        <v>237</v>
      </c>
      <c r="B34" s="1880" t="s">
        <v>352</v>
      </c>
      <c r="C34" s="1880"/>
      <c r="D34" s="1880"/>
      <c r="E34" s="1880"/>
      <c r="F34" s="1882" t="s">
        <v>1390</v>
      </c>
      <c r="G34" s="1883"/>
      <c r="H34" s="1883"/>
      <c r="I34" s="1883"/>
      <c r="J34" s="1884"/>
      <c r="K34" s="1428" t="s">
        <v>134</v>
      </c>
      <c r="L34" s="766"/>
      <c r="M34" s="766"/>
    </row>
    <row r="35" spans="1:13" ht="21" customHeight="1" x14ac:dyDescent="0.15">
      <c r="A35" s="1460" t="s">
        <v>353</v>
      </c>
      <c r="B35" s="1880" t="s">
        <v>354</v>
      </c>
      <c r="C35" s="1880"/>
      <c r="D35" s="1880"/>
      <c r="E35" s="1880"/>
      <c r="F35" s="1914"/>
      <c r="G35" s="1915"/>
      <c r="H35" s="1915"/>
      <c r="I35" s="1915"/>
      <c r="J35" s="1916"/>
      <c r="K35" s="1428" t="s">
        <v>134</v>
      </c>
      <c r="L35" s="766"/>
      <c r="M35" s="766"/>
    </row>
    <row r="36" spans="1:13" ht="21" customHeight="1" x14ac:dyDescent="0.15">
      <c r="A36" s="1460" t="s">
        <v>285</v>
      </c>
      <c r="B36" s="1880" t="s">
        <v>355</v>
      </c>
      <c r="C36" s="1880"/>
      <c r="D36" s="1880"/>
      <c r="E36" s="1880"/>
      <c r="F36" s="1885"/>
      <c r="G36" s="1886"/>
      <c r="H36" s="1886"/>
      <c r="I36" s="1886"/>
      <c r="J36" s="1887"/>
      <c r="K36" s="1428" t="s">
        <v>134</v>
      </c>
      <c r="L36" s="766"/>
      <c r="M36" s="766"/>
    </row>
    <row r="37" spans="1:13" ht="21" customHeight="1" x14ac:dyDescent="0.15">
      <c r="A37" s="1459" t="s">
        <v>356</v>
      </c>
      <c r="B37" s="1880" t="s">
        <v>1334</v>
      </c>
      <c r="C37" s="1880"/>
      <c r="D37" s="1880"/>
      <c r="E37" s="1880"/>
      <c r="F37" s="1880" t="s">
        <v>1259</v>
      </c>
      <c r="G37" s="1880"/>
      <c r="H37" s="1880"/>
      <c r="I37" s="1880"/>
      <c r="J37" s="1880"/>
      <c r="K37" s="1428" t="s">
        <v>134</v>
      </c>
      <c r="L37" s="766"/>
      <c r="M37" s="766"/>
    </row>
    <row r="38" spans="1:13" ht="21" customHeight="1" x14ac:dyDescent="0.15">
      <c r="A38" s="1459" t="s">
        <v>307</v>
      </c>
      <c r="B38" s="1878" t="s">
        <v>357</v>
      </c>
      <c r="C38" s="1878"/>
      <c r="D38" s="1878"/>
      <c r="E38" s="1878"/>
      <c r="F38" s="1880" t="s">
        <v>1235</v>
      </c>
      <c r="G38" s="1880"/>
      <c r="H38" s="1880"/>
      <c r="I38" s="1880"/>
      <c r="J38" s="1880"/>
      <c r="K38" s="1428" t="s">
        <v>134</v>
      </c>
      <c r="L38" s="766"/>
      <c r="M38" s="766"/>
    </row>
    <row r="39" spans="1:13" ht="21" customHeight="1" x14ac:dyDescent="0.15">
      <c r="A39" s="1459" t="s">
        <v>1518</v>
      </c>
      <c r="B39" s="1878" t="s">
        <v>1214</v>
      </c>
      <c r="C39" s="1878"/>
      <c r="D39" s="1878"/>
      <c r="E39" s="1878"/>
      <c r="F39" s="1880" t="s">
        <v>1418</v>
      </c>
      <c r="G39" s="1880"/>
      <c r="H39" s="1880"/>
      <c r="I39" s="1880"/>
      <c r="J39" s="1880"/>
      <c r="K39" s="1428" t="s">
        <v>134</v>
      </c>
      <c r="L39" s="766"/>
      <c r="M39" s="766"/>
    </row>
    <row r="40" spans="1:13" ht="21" customHeight="1" x14ac:dyDescent="0.15">
      <c r="A40" s="1459" t="s">
        <v>987</v>
      </c>
      <c r="B40" s="1878" t="s">
        <v>1419</v>
      </c>
      <c r="C40" s="1878"/>
      <c r="D40" s="1878"/>
      <c r="E40" s="1878"/>
      <c r="F40" s="1880" t="s">
        <v>1521</v>
      </c>
      <c r="G40" s="1880"/>
      <c r="H40" s="1880"/>
      <c r="I40" s="1880"/>
      <c r="J40" s="1880"/>
      <c r="K40" s="1428" t="s">
        <v>134</v>
      </c>
      <c r="L40" s="766"/>
      <c r="M40" s="766"/>
    </row>
    <row r="41" spans="1:13" ht="21" customHeight="1" x14ac:dyDescent="0.15">
      <c r="A41" s="1459" t="s">
        <v>1519</v>
      </c>
      <c r="B41" s="1878" t="s">
        <v>45</v>
      </c>
      <c r="C41" s="1878"/>
      <c r="D41" s="1878"/>
      <c r="E41" s="1878"/>
      <c r="F41" s="1880" t="s">
        <v>1420</v>
      </c>
      <c r="G41" s="1880"/>
      <c r="H41" s="1880"/>
      <c r="I41" s="1880"/>
      <c r="J41" s="1880"/>
      <c r="K41" s="1428" t="s">
        <v>134</v>
      </c>
      <c r="L41" s="766"/>
      <c r="M41" s="766"/>
    </row>
    <row r="42" spans="1:13" ht="21" customHeight="1" x14ac:dyDescent="0.15">
      <c r="A42" s="1459" t="s">
        <v>1520</v>
      </c>
      <c r="B42" s="1880" t="s">
        <v>1282</v>
      </c>
      <c r="C42" s="1880"/>
      <c r="D42" s="1880"/>
      <c r="E42" s="1880"/>
      <c r="F42" s="1880" t="s">
        <v>1243</v>
      </c>
      <c r="G42" s="1880"/>
      <c r="H42" s="1880"/>
      <c r="I42" s="1880"/>
      <c r="J42" s="1880"/>
      <c r="K42" s="1428" t="s">
        <v>134</v>
      </c>
      <c r="L42" s="766"/>
      <c r="M42" s="766"/>
    </row>
    <row r="43" spans="1:13" ht="21" customHeight="1" x14ac:dyDescent="0.15">
      <c r="A43" s="1459" t="s">
        <v>1354</v>
      </c>
      <c r="B43" s="1878" t="s">
        <v>360</v>
      </c>
      <c r="C43" s="1878"/>
      <c r="D43" s="1878"/>
      <c r="E43" s="1878"/>
      <c r="F43" s="1880" t="s">
        <v>1258</v>
      </c>
      <c r="G43" s="1880"/>
      <c r="H43" s="1880"/>
      <c r="I43" s="1880"/>
      <c r="J43" s="1880"/>
      <c r="K43" s="1428" t="s">
        <v>134</v>
      </c>
      <c r="L43" s="766"/>
      <c r="M43" s="766"/>
    </row>
    <row r="44" spans="1:13" ht="21" customHeight="1" x14ac:dyDescent="0.15">
      <c r="A44" s="1460" t="s">
        <v>1355</v>
      </c>
      <c r="B44" s="1880" t="s">
        <v>362</v>
      </c>
      <c r="C44" s="1880"/>
      <c r="D44" s="1880"/>
      <c r="E44" s="1880"/>
      <c r="F44" s="1880" t="s">
        <v>1245</v>
      </c>
      <c r="G44" s="1880"/>
      <c r="H44" s="1880"/>
      <c r="I44" s="1880"/>
      <c r="J44" s="1880"/>
      <c r="K44" s="1428" t="s">
        <v>134</v>
      </c>
      <c r="L44" s="766"/>
      <c r="M44" s="766"/>
    </row>
    <row r="45" spans="1:13" ht="21" customHeight="1" x14ac:dyDescent="0.15">
      <c r="A45" s="1460" t="s">
        <v>1356</v>
      </c>
      <c r="B45" s="1880" t="s">
        <v>363</v>
      </c>
      <c r="C45" s="1880"/>
      <c r="D45" s="1880"/>
      <c r="E45" s="1880"/>
      <c r="F45" s="1880"/>
      <c r="G45" s="1880"/>
      <c r="H45" s="1880"/>
      <c r="I45" s="1880"/>
      <c r="J45" s="1880"/>
      <c r="K45" s="1428" t="s">
        <v>134</v>
      </c>
      <c r="L45" s="766"/>
      <c r="M45" s="766"/>
    </row>
    <row r="46" spans="1:13" ht="21" customHeight="1" x14ac:dyDescent="0.15">
      <c r="A46" s="1459" t="s">
        <v>1535</v>
      </c>
      <c r="B46" s="1880" t="s">
        <v>1391</v>
      </c>
      <c r="C46" s="1880"/>
      <c r="D46" s="1880"/>
      <c r="E46" s="1880"/>
      <c r="F46" s="1880" t="s">
        <v>1635</v>
      </c>
      <c r="G46" s="1880"/>
      <c r="H46" s="1880"/>
      <c r="I46" s="1880"/>
      <c r="J46" s="1880"/>
      <c r="K46" s="1428" t="s">
        <v>134</v>
      </c>
      <c r="L46" s="766"/>
      <c r="M46" s="766"/>
    </row>
    <row r="47" spans="1:13" ht="21" customHeight="1" x14ac:dyDescent="0.15">
      <c r="A47" s="1460" t="s">
        <v>1643</v>
      </c>
      <c r="B47" s="1880" t="s">
        <v>1538</v>
      </c>
      <c r="C47" s="1880"/>
      <c r="D47" s="1880"/>
      <c r="E47" s="1880"/>
      <c r="F47" s="1880" t="s">
        <v>1629</v>
      </c>
      <c r="G47" s="1880"/>
      <c r="H47" s="1880"/>
      <c r="I47" s="1880"/>
      <c r="J47" s="1880"/>
      <c r="K47" s="1428" t="s">
        <v>134</v>
      </c>
      <c r="L47" s="766"/>
      <c r="M47" s="766"/>
    </row>
    <row r="48" spans="1:13" ht="21" customHeight="1" x14ac:dyDescent="0.15">
      <c r="A48" s="1460" t="s">
        <v>1628</v>
      </c>
      <c r="B48" s="1880" t="s">
        <v>825</v>
      </c>
      <c r="C48" s="1880"/>
      <c r="D48" s="1880"/>
      <c r="E48" s="1880"/>
      <c r="F48" s="1880" t="s">
        <v>1541</v>
      </c>
      <c r="G48" s="1880"/>
      <c r="H48" s="1880"/>
      <c r="I48" s="1880"/>
      <c r="J48" s="1880"/>
      <c r="K48" s="1428" t="s">
        <v>134</v>
      </c>
      <c r="L48" s="766"/>
      <c r="M48" s="766"/>
    </row>
    <row r="49" spans="1:13" ht="21" customHeight="1" x14ac:dyDescent="0.15">
      <c r="A49" s="1459" t="s">
        <v>364</v>
      </c>
      <c r="B49" s="1878" t="s">
        <v>1336</v>
      </c>
      <c r="C49" s="1878"/>
      <c r="D49" s="1878"/>
      <c r="E49" s="1878"/>
      <c r="F49" s="1880" t="s">
        <v>1630</v>
      </c>
      <c r="G49" s="1880"/>
      <c r="H49" s="1880"/>
      <c r="I49" s="1880"/>
      <c r="J49" s="1880"/>
      <c r="K49" s="1428" t="s">
        <v>134</v>
      </c>
      <c r="L49" s="766"/>
      <c r="M49" s="766"/>
    </row>
    <row r="50" spans="1:13" ht="21" customHeight="1" x14ac:dyDescent="0.15">
      <c r="A50" s="1459" t="s">
        <v>366</v>
      </c>
      <c r="B50" s="1878" t="s">
        <v>1335</v>
      </c>
      <c r="C50" s="1878"/>
      <c r="D50" s="1878"/>
      <c r="E50" s="1878"/>
      <c r="F50" s="1880" t="s">
        <v>1631</v>
      </c>
      <c r="G50" s="1880"/>
      <c r="H50" s="1880"/>
      <c r="I50" s="1880"/>
      <c r="J50" s="1880"/>
      <c r="K50" s="1428" t="s">
        <v>134</v>
      </c>
      <c r="L50" s="766"/>
      <c r="M50" s="766"/>
    </row>
    <row r="51" spans="1:13" ht="21" customHeight="1" x14ac:dyDescent="0.15">
      <c r="A51" s="1459" t="s">
        <v>1337</v>
      </c>
      <c r="B51" s="1878" t="s">
        <v>1338</v>
      </c>
      <c r="C51" s="1878"/>
      <c r="D51" s="1878"/>
      <c r="E51" s="1878"/>
      <c r="F51" s="1882" t="s">
        <v>1414</v>
      </c>
      <c r="G51" s="1883"/>
      <c r="H51" s="1883"/>
      <c r="I51" s="1883"/>
      <c r="J51" s="1884"/>
      <c r="K51" s="1428" t="s">
        <v>134</v>
      </c>
      <c r="L51" s="766"/>
      <c r="M51" s="766"/>
    </row>
    <row r="52" spans="1:13" ht="21" customHeight="1" x14ac:dyDescent="0.15">
      <c r="A52" s="1459" t="s">
        <v>1337</v>
      </c>
      <c r="B52" s="1878" t="s">
        <v>1367</v>
      </c>
      <c r="C52" s="1878"/>
      <c r="D52" s="1878"/>
      <c r="E52" s="1878"/>
      <c r="F52" s="1885"/>
      <c r="G52" s="1886"/>
      <c r="H52" s="1886"/>
      <c r="I52" s="1886"/>
      <c r="J52" s="1887"/>
      <c r="K52" s="1428" t="s">
        <v>134</v>
      </c>
      <c r="L52" s="766"/>
      <c r="M52" s="766"/>
    </row>
    <row r="53" spans="1:13" ht="21" customHeight="1" x14ac:dyDescent="0.15">
      <c r="A53" s="1461" t="s">
        <v>371</v>
      </c>
      <c r="B53" s="1912" t="s">
        <v>372</v>
      </c>
      <c r="C53" s="1912"/>
      <c r="D53" s="1912"/>
      <c r="E53" s="1912"/>
      <c r="F53" s="1913" t="s">
        <v>1634</v>
      </c>
      <c r="G53" s="1913"/>
      <c r="H53" s="1913"/>
      <c r="I53" s="1913"/>
      <c r="J53" s="1913"/>
      <c r="K53" s="1462" t="s">
        <v>134</v>
      </c>
      <c r="L53" s="766"/>
      <c r="M53" s="766"/>
    </row>
    <row r="54" spans="1:13" ht="15" customHeight="1" x14ac:dyDescent="0.15">
      <c r="B54" s="1429"/>
      <c r="C54" s="1429"/>
      <c r="D54" s="1429"/>
      <c r="E54" s="1429"/>
      <c r="F54" s="1429"/>
      <c r="G54" s="1429"/>
      <c r="H54" s="1429"/>
      <c r="I54" s="1429"/>
      <c r="J54" s="1429"/>
      <c r="K54" s="1430"/>
      <c r="L54" s="766"/>
    </row>
    <row r="55" spans="1:13" ht="15" customHeight="1" x14ac:dyDescent="0.15">
      <c r="A55" s="1550" t="s">
        <v>1532</v>
      </c>
    </row>
    <row r="56" spans="1:13" ht="15" customHeight="1" x14ac:dyDescent="0.15">
      <c r="A56" s="766"/>
    </row>
  </sheetData>
  <mergeCells count="97">
    <mergeCell ref="F37:J37"/>
    <mergeCell ref="F40:J40"/>
    <mergeCell ref="B33:E33"/>
    <mergeCell ref="B38:E38"/>
    <mergeCell ref="B32:E32"/>
    <mergeCell ref="F34:J36"/>
    <mergeCell ref="F33:J33"/>
    <mergeCell ref="B46:E46"/>
    <mergeCell ref="F39:J39"/>
    <mergeCell ref="F38:J38"/>
    <mergeCell ref="F51:J52"/>
    <mergeCell ref="F48:J48"/>
    <mergeCell ref="F47:J47"/>
    <mergeCell ref="B41:E41"/>
    <mergeCell ref="B40:E40"/>
    <mergeCell ref="B39:E39"/>
    <mergeCell ref="F43:J43"/>
    <mergeCell ref="F42:J42"/>
    <mergeCell ref="F41:J41"/>
    <mergeCell ref="F46:J46"/>
    <mergeCell ref="F45:J45"/>
    <mergeCell ref="F44:J44"/>
    <mergeCell ref="F53:J53"/>
    <mergeCell ref="B52:E52"/>
    <mergeCell ref="B51:E51"/>
    <mergeCell ref="B50:E50"/>
    <mergeCell ref="B49:E49"/>
    <mergeCell ref="F50:J50"/>
    <mergeCell ref="F49:J49"/>
    <mergeCell ref="C11:E11"/>
    <mergeCell ref="A11:A19"/>
    <mergeCell ref="B11:B12"/>
    <mergeCell ref="B16:B17"/>
    <mergeCell ref="B53:E53"/>
    <mergeCell ref="B48:E48"/>
    <mergeCell ref="B47:E47"/>
    <mergeCell ref="B44:E44"/>
    <mergeCell ref="B43:E43"/>
    <mergeCell ref="B42:E42"/>
    <mergeCell ref="B45:E45"/>
    <mergeCell ref="B31:E31"/>
    <mergeCell ref="B37:E37"/>
    <mergeCell ref="B36:E36"/>
    <mergeCell ref="B35:E35"/>
    <mergeCell ref="B34:E34"/>
    <mergeCell ref="A4:B5"/>
    <mergeCell ref="A6:B7"/>
    <mergeCell ref="A8:B8"/>
    <mergeCell ref="C4:K4"/>
    <mergeCell ref="C5:K5"/>
    <mergeCell ref="C6:E7"/>
    <mergeCell ref="C8:E8"/>
    <mergeCell ref="G8:K8"/>
    <mergeCell ref="G7:K7"/>
    <mergeCell ref="G6:K6"/>
    <mergeCell ref="F6:F7"/>
    <mergeCell ref="B26:E26"/>
    <mergeCell ref="B28:E28"/>
    <mergeCell ref="C12:E12"/>
    <mergeCell ref="C19:E19"/>
    <mergeCell ref="C17:E17"/>
    <mergeCell ref="C16:E16"/>
    <mergeCell ref="B22:E22"/>
    <mergeCell ref="C18:E18"/>
    <mergeCell ref="B13:B15"/>
    <mergeCell ref="D13:E13"/>
    <mergeCell ref="C14:E14"/>
    <mergeCell ref="C15:E15"/>
    <mergeCell ref="F22:J22"/>
    <mergeCell ref="F23:J23"/>
    <mergeCell ref="B30:E30"/>
    <mergeCell ref="F29:J29"/>
    <mergeCell ref="F32:J32"/>
    <mergeCell ref="F31:J31"/>
    <mergeCell ref="F30:J30"/>
    <mergeCell ref="B29:E29"/>
    <mergeCell ref="B23:E23"/>
    <mergeCell ref="F24:J25"/>
    <mergeCell ref="F28:J28"/>
    <mergeCell ref="F27:J27"/>
    <mergeCell ref="F26:J26"/>
    <mergeCell ref="B24:E24"/>
    <mergeCell ref="B27:E27"/>
    <mergeCell ref="B25:E25"/>
    <mergeCell ref="F11:F19"/>
    <mergeCell ref="G11:G12"/>
    <mergeCell ref="H18:K18"/>
    <mergeCell ref="H12:K12"/>
    <mergeCell ref="I13:K13"/>
    <mergeCell ref="H14:K14"/>
    <mergeCell ref="H15:K15"/>
    <mergeCell ref="G13:G15"/>
    <mergeCell ref="G16:G17"/>
    <mergeCell ref="H17:K17"/>
    <mergeCell ref="H11:K11"/>
    <mergeCell ref="H19:K19"/>
    <mergeCell ref="H16:K16"/>
  </mergeCells>
  <phoneticPr fontId="2"/>
  <dataValidations count="4">
    <dataValidation type="list" allowBlank="1" showInputMessage="1" showErrorMessage="1" sqref="K54" xr:uid="{00000000-0002-0000-0100-000000000000}">
      <formula1>"□,■"</formula1>
    </dataValidation>
    <dataValidation imeMode="fullKatakana" allowBlank="1" showInputMessage="1" showErrorMessage="1" sqref="C11:E11 C14:E14 H11:K11 H14:K14 C4:K4 G6:K6" xr:uid="{19F30AF3-BE6B-4811-8BB7-A74692BFF696}"/>
    <dataValidation imeMode="halfAlpha" allowBlank="1" showInputMessage="1" showErrorMessage="1" sqref="H19:K19 C19:E19 G8:K8" xr:uid="{8C72E254-1A80-45A7-8C17-6A7DC4730F9A}"/>
    <dataValidation type="list" allowBlank="1" showInputMessage="1" showErrorMessage="1" sqref="K23:K53" xr:uid="{3857064D-4B6B-4E19-821E-1755357EC153}">
      <formula1>"□,■,―"</formula1>
    </dataValidation>
  </dataValidations>
  <pageMargins left="0.70866141732283472" right="0.31496062992125984" top="0.55118110236220474" bottom="0.55118110236220474"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3" r:id="rId4" name="Check Box 3">
              <controlPr defaultSize="0" autoFill="0" autoLine="0" autoPict="0">
                <anchor moveWithCells="1">
                  <from>
                    <xdr:col>5</xdr:col>
                    <xdr:colOff>9525</xdr:colOff>
                    <xdr:row>14</xdr:row>
                    <xdr:rowOff>47625</xdr:rowOff>
                  </from>
                  <to>
                    <xdr:col>5</xdr:col>
                    <xdr:colOff>314325</xdr:colOff>
                    <xdr:row>15</xdr:row>
                    <xdr:rowOff>47625</xdr:rowOff>
                  </to>
                </anchor>
              </controlPr>
            </control>
          </mc:Choice>
        </mc:AlternateContent>
        <mc:AlternateContent xmlns:mc="http://schemas.openxmlformats.org/markup-compatibility/2006">
          <mc:Choice Requires="x14">
            <control shapeId="71684" r:id="rId5" name="Check Box 4">
              <controlPr defaultSize="0" autoFill="0" autoLine="0" autoPict="0">
                <anchor moveWithCells="1">
                  <from>
                    <xdr:col>0</xdr:col>
                    <xdr:colOff>9525</xdr:colOff>
                    <xdr:row>14</xdr:row>
                    <xdr:rowOff>47625</xdr:rowOff>
                  </from>
                  <to>
                    <xdr:col>0</xdr:col>
                    <xdr:colOff>314325</xdr:colOff>
                    <xdr:row>15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0003-987F-4EA2-BC1E-EC960C06FF33}">
  <sheetPr codeName="Sheet3">
    <tabColor rgb="FF99FF99"/>
    <pageSetUpPr fitToPage="1"/>
  </sheetPr>
  <dimension ref="A1:M24"/>
  <sheetViews>
    <sheetView showGridLines="0" view="pageBreakPreview" zoomScaleNormal="100" zoomScaleSheetLayoutView="100" workbookViewId="0"/>
  </sheetViews>
  <sheetFormatPr defaultColWidth="9.7109375" defaultRowHeight="13.5" x14ac:dyDescent="0.15"/>
  <cols>
    <col min="1" max="1" width="3.7109375" style="1172" customWidth="1"/>
    <col min="2" max="3" width="7.7109375" style="763" customWidth="1"/>
    <col min="4" max="11" width="9.7109375" style="763" customWidth="1"/>
    <col min="12" max="16384" width="9.7109375" style="763"/>
  </cols>
  <sheetData>
    <row r="1" spans="1:12" ht="18" customHeight="1" x14ac:dyDescent="0.15">
      <c r="A1" s="762" t="s">
        <v>1411</v>
      </c>
    </row>
    <row r="2" spans="1:12" ht="9.9499999999999993" customHeight="1" x14ac:dyDescent="0.15">
      <c r="B2" s="765"/>
      <c r="C2" s="718"/>
    </row>
    <row r="3" spans="1:12" ht="30" customHeight="1" x14ac:dyDescent="0.15">
      <c r="A3" s="1876" t="s">
        <v>1209</v>
      </c>
      <c r="B3" s="1876"/>
      <c r="C3" s="1876"/>
      <c r="D3" s="1949" t="str">
        <f>CONCATENATE(基本情報!D12,基本情報!E12,"-",基本情報!G12)</f>
        <v>24A-</v>
      </c>
      <c r="E3" s="1950"/>
      <c r="F3" s="1950"/>
      <c r="G3" s="1950"/>
      <c r="H3" s="1950"/>
      <c r="I3" s="1950"/>
      <c r="J3" s="1950"/>
      <c r="K3" s="1951"/>
      <c r="L3" s="766" t="s">
        <v>1210</v>
      </c>
    </row>
    <row r="4" spans="1:12" ht="30" customHeight="1" x14ac:dyDescent="0.15">
      <c r="A4" s="1876" t="s">
        <v>1211</v>
      </c>
      <c r="B4" s="1876"/>
      <c r="C4" s="1876"/>
      <c r="D4" s="1952" t="str">
        <f>IF(基本情報!D13="","",基本情報!D13)</f>
        <v/>
      </c>
      <c r="E4" s="1953"/>
      <c r="F4" s="1953"/>
      <c r="G4" s="1953"/>
      <c r="H4" s="1953"/>
      <c r="I4" s="1953"/>
      <c r="J4" s="1953"/>
      <c r="K4" s="1954"/>
      <c r="L4" s="766" t="s">
        <v>1210</v>
      </c>
    </row>
    <row r="5" spans="1:12" ht="9.9499999999999993" customHeight="1" x14ac:dyDescent="0.15">
      <c r="B5" s="765"/>
    </row>
    <row r="6" spans="1:12" ht="30" customHeight="1" x14ac:dyDescent="0.15">
      <c r="A6" s="1941" t="s">
        <v>1223</v>
      </c>
      <c r="B6" s="1942"/>
      <c r="C6" s="1942"/>
      <c r="D6" s="1942"/>
      <c r="E6" s="1942"/>
      <c r="F6" s="1942"/>
      <c r="G6" s="1942"/>
      <c r="H6" s="1942"/>
      <c r="I6" s="1942"/>
      <c r="J6" s="1942"/>
      <c r="K6" s="1943"/>
    </row>
    <row r="7" spans="1:12" ht="35.1" customHeight="1" x14ac:dyDescent="0.15">
      <c r="A7" s="1173" t="s">
        <v>323</v>
      </c>
      <c r="B7" s="1174" t="s">
        <v>134</v>
      </c>
      <c r="C7" s="1957" t="s">
        <v>1653</v>
      </c>
      <c r="D7" s="1958"/>
      <c r="E7" s="1958"/>
      <c r="F7" s="1958"/>
      <c r="G7" s="1958"/>
      <c r="H7" s="1958"/>
      <c r="I7" s="1958"/>
      <c r="J7" s="1958"/>
      <c r="K7" s="1959"/>
    </row>
    <row r="8" spans="1:12" ht="35.1" customHeight="1" x14ac:dyDescent="0.15">
      <c r="A8" s="1175"/>
      <c r="B8" s="1176"/>
      <c r="C8" s="1177" t="s">
        <v>134</v>
      </c>
      <c r="D8" s="1960" t="s">
        <v>1644</v>
      </c>
      <c r="E8" s="1960"/>
      <c r="F8" s="1960"/>
      <c r="G8" s="1960"/>
      <c r="H8" s="1960"/>
      <c r="I8" s="1960"/>
      <c r="J8" s="1960"/>
      <c r="K8" s="1961"/>
    </row>
    <row r="9" spans="1:12" ht="35.1" customHeight="1" x14ac:dyDescent="0.15">
      <c r="A9" s="1178"/>
      <c r="B9" s="1179"/>
      <c r="C9" s="1180" t="s">
        <v>134</v>
      </c>
      <c r="D9" s="1955" t="s">
        <v>1647</v>
      </c>
      <c r="E9" s="1955"/>
      <c r="F9" s="1955"/>
      <c r="G9" s="1955"/>
      <c r="H9" s="1955"/>
      <c r="I9" s="1955"/>
      <c r="J9" s="1955"/>
      <c r="K9" s="1956"/>
    </row>
    <row r="10" spans="1:12" ht="35.1" customHeight="1" x14ac:dyDescent="0.15">
      <c r="A10" s="1173" t="s">
        <v>324</v>
      </c>
      <c r="B10" s="1174" t="s">
        <v>134</v>
      </c>
      <c r="C10" s="1957" t="s">
        <v>1654</v>
      </c>
      <c r="D10" s="1958"/>
      <c r="E10" s="1958"/>
      <c r="F10" s="1958"/>
      <c r="G10" s="1958"/>
      <c r="H10" s="1958"/>
      <c r="I10" s="1958"/>
      <c r="J10" s="1958"/>
      <c r="K10" s="1959"/>
    </row>
    <row r="11" spans="1:12" ht="30" customHeight="1" x14ac:dyDescent="0.15">
      <c r="A11" s="1175"/>
      <c r="B11" s="1176"/>
      <c r="C11" s="1177" t="s">
        <v>134</v>
      </c>
      <c r="D11" s="1960" t="s">
        <v>1645</v>
      </c>
      <c r="E11" s="1960"/>
      <c r="F11" s="1960"/>
      <c r="G11" s="1960"/>
      <c r="H11" s="1960"/>
      <c r="I11" s="1960"/>
      <c r="J11" s="1960"/>
      <c r="K11" s="1961"/>
    </row>
    <row r="12" spans="1:12" ht="35.1" customHeight="1" x14ac:dyDescent="0.15">
      <c r="A12" s="1175"/>
      <c r="B12" s="1176"/>
      <c r="C12" s="1181" t="s">
        <v>134</v>
      </c>
      <c r="D12" s="1944" t="s">
        <v>1646</v>
      </c>
      <c r="E12" s="1944"/>
      <c r="F12" s="1944"/>
      <c r="G12" s="1944"/>
      <c r="H12" s="1944"/>
      <c r="I12" s="1944"/>
      <c r="J12" s="1944"/>
      <c r="K12" s="1945"/>
    </row>
    <row r="13" spans="1:12" ht="39.950000000000003" customHeight="1" x14ac:dyDescent="0.15">
      <c r="A13" s="1178"/>
      <c r="B13" s="1179"/>
      <c r="C13" s="1180" t="s">
        <v>134</v>
      </c>
      <c r="D13" s="1946" t="s">
        <v>1652</v>
      </c>
      <c r="E13" s="1947"/>
      <c r="F13" s="1947"/>
      <c r="G13" s="1947"/>
      <c r="H13" s="1947"/>
      <c r="I13" s="1947"/>
      <c r="J13" s="1947"/>
      <c r="K13" s="1948"/>
    </row>
    <row r="14" spans="1:12" ht="35.1" customHeight="1" x14ac:dyDescent="0.15">
      <c r="A14" s="1173" t="s">
        <v>325</v>
      </c>
      <c r="B14" s="1174" t="s">
        <v>134</v>
      </c>
      <c r="C14" s="1923" t="s">
        <v>1483</v>
      </c>
      <c r="D14" s="1924"/>
      <c r="E14" s="1924"/>
      <c r="F14" s="1924"/>
      <c r="G14" s="1924"/>
      <c r="H14" s="1924"/>
      <c r="I14" s="1924"/>
      <c r="J14" s="1924"/>
      <c r="K14" s="1925"/>
    </row>
    <row r="15" spans="1:12" ht="30" customHeight="1" x14ac:dyDescent="0.15">
      <c r="A15" s="1175"/>
      <c r="B15" s="1176"/>
      <c r="C15" s="1177" t="s">
        <v>134</v>
      </c>
      <c r="D15" s="1933" t="s">
        <v>1421</v>
      </c>
      <c r="E15" s="1933"/>
      <c r="F15" s="1933"/>
      <c r="G15" s="1933"/>
      <c r="H15" s="1933"/>
      <c r="I15" s="1933"/>
      <c r="J15" s="1933"/>
      <c r="K15" s="1934"/>
    </row>
    <row r="16" spans="1:12" ht="30" customHeight="1" x14ac:dyDescent="0.15">
      <c r="A16" s="1178"/>
      <c r="B16" s="1179"/>
      <c r="C16" s="1180" t="s">
        <v>134</v>
      </c>
      <c r="D16" s="1931" t="s">
        <v>1422</v>
      </c>
      <c r="E16" s="1931"/>
      <c r="F16" s="1931"/>
      <c r="G16" s="1931"/>
      <c r="H16" s="1931"/>
      <c r="I16" s="1931"/>
      <c r="J16" s="1931"/>
      <c r="K16" s="1932"/>
    </row>
    <row r="17" spans="1:13" ht="35.1" customHeight="1" x14ac:dyDescent="0.15">
      <c r="A17" s="1173" t="s">
        <v>525</v>
      </c>
      <c r="B17" s="1174" t="s">
        <v>134</v>
      </c>
      <c r="C17" s="1935" t="s">
        <v>1543</v>
      </c>
      <c r="D17" s="1936"/>
      <c r="E17" s="1936"/>
      <c r="F17" s="1936"/>
      <c r="G17" s="1936"/>
      <c r="H17" s="1936"/>
      <c r="I17" s="1936"/>
      <c r="J17" s="1936"/>
      <c r="K17" s="1937"/>
    </row>
    <row r="18" spans="1:13" ht="30" customHeight="1" x14ac:dyDescent="0.15">
      <c r="A18" s="1555"/>
      <c r="B18" s="1176"/>
      <c r="C18" s="1181" t="s">
        <v>134</v>
      </c>
      <c r="D18" s="1938" t="s">
        <v>1544</v>
      </c>
      <c r="E18" s="1939"/>
      <c r="F18" s="1939"/>
      <c r="G18" s="1939"/>
      <c r="H18" s="1939"/>
      <c r="I18" s="1939"/>
      <c r="J18" s="1939"/>
      <c r="K18" s="1940"/>
    </row>
    <row r="19" spans="1:13" ht="30" customHeight="1" x14ac:dyDescent="0.15">
      <c r="A19" s="1556"/>
      <c r="B19" s="1179"/>
      <c r="C19" s="1180" t="s">
        <v>134</v>
      </c>
      <c r="D19" s="1939" t="s">
        <v>1542</v>
      </c>
      <c r="E19" s="1939"/>
      <c r="F19" s="1939"/>
      <c r="G19" s="1939"/>
      <c r="H19" s="1939"/>
      <c r="I19" s="1939"/>
      <c r="J19" s="1939"/>
      <c r="K19" s="1940"/>
    </row>
    <row r="20" spans="1:13" ht="39.950000000000003" customHeight="1" x14ac:dyDescent="0.15">
      <c r="A20" s="1182" t="s">
        <v>527</v>
      </c>
      <c r="B20" s="1183" t="s">
        <v>134</v>
      </c>
      <c r="C20" s="1920" t="s">
        <v>1648</v>
      </c>
      <c r="D20" s="1926"/>
      <c r="E20" s="1926"/>
      <c r="F20" s="1926"/>
      <c r="G20" s="1926"/>
      <c r="H20" s="1926"/>
      <c r="I20" s="1926"/>
      <c r="J20" s="1926"/>
      <c r="K20" s="1927"/>
    </row>
    <row r="21" spans="1:13" ht="39.950000000000003" customHeight="1" x14ac:dyDescent="0.15">
      <c r="A21" s="1182" t="s">
        <v>528</v>
      </c>
      <c r="B21" s="1183" t="s">
        <v>134</v>
      </c>
      <c r="C21" s="1917" t="s">
        <v>1649</v>
      </c>
      <c r="D21" s="1918"/>
      <c r="E21" s="1918"/>
      <c r="F21" s="1918"/>
      <c r="G21" s="1918"/>
      <c r="H21" s="1918"/>
      <c r="I21" s="1918"/>
      <c r="J21" s="1918"/>
      <c r="K21" s="1919"/>
    </row>
    <row r="22" spans="1:13" ht="39.950000000000003" customHeight="1" x14ac:dyDescent="0.15">
      <c r="A22" s="1182" t="s">
        <v>530</v>
      </c>
      <c r="B22" s="1174" t="s">
        <v>134</v>
      </c>
      <c r="C22" s="1928" t="s">
        <v>1664</v>
      </c>
      <c r="D22" s="1929"/>
      <c r="E22" s="1929"/>
      <c r="F22" s="1929"/>
      <c r="G22" s="1929"/>
      <c r="H22" s="1929"/>
      <c r="I22" s="1929"/>
      <c r="J22" s="1929"/>
      <c r="K22" s="1930"/>
      <c r="M22" s="1184"/>
    </row>
    <row r="23" spans="1:13" ht="39.950000000000003" customHeight="1" x14ac:dyDescent="0.15">
      <c r="A23" s="1182" t="s">
        <v>1212</v>
      </c>
      <c r="B23" s="1183" t="s">
        <v>134</v>
      </c>
      <c r="C23" s="1920" t="s">
        <v>1650</v>
      </c>
      <c r="D23" s="1921"/>
      <c r="E23" s="1921"/>
      <c r="F23" s="1921"/>
      <c r="G23" s="1921"/>
      <c r="H23" s="1921"/>
      <c r="I23" s="1921"/>
      <c r="J23" s="1921"/>
      <c r="K23" s="1922"/>
    </row>
    <row r="24" spans="1:13" ht="39.950000000000003" customHeight="1" x14ac:dyDescent="0.15">
      <c r="A24" s="1182" t="s">
        <v>1213</v>
      </c>
      <c r="B24" s="1183" t="s">
        <v>134</v>
      </c>
      <c r="C24" s="1917" t="s">
        <v>1651</v>
      </c>
      <c r="D24" s="1918"/>
      <c r="E24" s="1918"/>
      <c r="F24" s="1918"/>
      <c r="G24" s="1918"/>
      <c r="H24" s="1918"/>
      <c r="I24" s="1918"/>
      <c r="J24" s="1918"/>
      <c r="K24" s="1919"/>
    </row>
  </sheetData>
  <mergeCells count="23">
    <mergeCell ref="A6:K6"/>
    <mergeCell ref="D12:K12"/>
    <mergeCell ref="D13:K13"/>
    <mergeCell ref="A3:C3"/>
    <mergeCell ref="D3:K3"/>
    <mergeCell ref="A4:C4"/>
    <mergeCell ref="D4:K4"/>
    <mergeCell ref="D9:K9"/>
    <mergeCell ref="C7:K7"/>
    <mergeCell ref="D8:K8"/>
    <mergeCell ref="C10:K10"/>
    <mergeCell ref="D11:K11"/>
    <mergeCell ref="C24:K24"/>
    <mergeCell ref="C23:K23"/>
    <mergeCell ref="C14:K14"/>
    <mergeCell ref="C20:K20"/>
    <mergeCell ref="C22:K22"/>
    <mergeCell ref="D16:K16"/>
    <mergeCell ref="D15:K15"/>
    <mergeCell ref="C17:K17"/>
    <mergeCell ref="D18:K18"/>
    <mergeCell ref="D19:K19"/>
    <mergeCell ref="C21:K21"/>
  </mergeCells>
  <phoneticPr fontId="2"/>
  <dataValidations count="1">
    <dataValidation type="list" allowBlank="1" showInputMessage="1" showErrorMessage="1" sqref="C8:C9 B7 B10 C15:C16 B14 C11:C13 B17:B24 C18:C19" xr:uid="{3F414AB1-1656-473B-AC47-F8DD8A2F545A}">
      <formula1>"□,■"</formula1>
    </dataValidation>
  </dataValidations>
  <pageMargins left="0.98425196850393704" right="0.39370078740157483" top="0.59055118110236227" bottom="0.19685039370078741"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FF99"/>
    <pageSetUpPr fitToPage="1"/>
  </sheetPr>
  <dimension ref="A1:O59"/>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384" width="9.140625" style="2"/>
  </cols>
  <sheetData>
    <row r="1" spans="1:15" ht="18" customHeight="1" x14ac:dyDescent="0.15">
      <c r="A1" s="1" t="s">
        <v>68</v>
      </c>
      <c r="B1" s="1"/>
    </row>
    <row r="2" spans="1:15" ht="18" customHeight="1" x14ac:dyDescent="0.15">
      <c r="L2" s="1965" t="s">
        <v>1017</v>
      </c>
      <c r="M2" s="1965"/>
      <c r="N2" s="1965"/>
      <c r="O2" s="1965"/>
    </row>
    <row r="3" spans="1:15" ht="18" customHeight="1" x14ac:dyDescent="0.15">
      <c r="B3" s="2" t="s">
        <v>1633</v>
      </c>
    </row>
    <row r="4" spans="1:15" ht="18" customHeight="1" x14ac:dyDescent="0.15">
      <c r="B4" s="2" t="s">
        <v>1</v>
      </c>
    </row>
    <row r="5" spans="1:15" ht="18" customHeight="1" x14ac:dyDescent="0.15">
      <c r="J5" s="3" t="s">
        <v>5</v>
      </c>
      <c r="K5" s="1964">
        <f>IF(基本情報!G15="","",IF(基本情報!G15="個人",基本情報!G20,基本情報!G17))</f>
        <v>0</v>
      </c>
      <c r="L5" s="1964"/>
      <c r="M5" s="1964"/>
      <c r="N5" s="1964"/>
      <c r="O5" s="1969"/>
    </row>
    <row r="6" spans="1:15" ht="18" customHeight="1" x14ac:dyDescent="0.15">
      <c r="K6" s="1964" t="str">
        <f>IF(基本情報!G15="個人","",CONCATENATE(基本情報!G18,"　",基本情報!G20))</f>
        <v>　</v>
      </c>
      <c r="L6" s="1964"/>
      <c r="M6" s="1964"/>
      <c r="N6" s="1964"/>
      <c r="O6" s="1969"/>
    </row>
    <row r="7" spans="1:15" ht="6" customHeight="1" x14ac:dyDescent="0.15">
      <c r="K7" s="8"/>
      <c r="L7" s="8"/>
      <c r="M7" s="8"/>
      <c r="N7" s="8"/>
      <c r="O7" s="3"/>
    </row>
    <row r="8" spans="1:15" ht="18" hidden="1" customHeight="1" x14ac:dyDescent="0.15">
      <c r="J8" s="3" t="s">
        <v>1066</v>
      </c>
      <c r="K8" s="1963"/>
      <c r="L8" s="1963"/>
      <c r="M8" s="1963"/>
      <c r="N8" s="1963"/>
      <c r="O8" s="1969"/>
    </row>
    <row r="9" spans="1:15" ht="18" hidden="1" customHeight="1" x14ac:dyDescent="0.15">
      <c r="K9" s="1964"/>
      <c r="L9" s="1964"/>
      <c r="M9" s="1964"/>
      <c r="N9" s="1964"/>
      <c r="O9" s="1969"/>
    </row>
    <row r="11" spans="1:15" ht="18" customHeight="1" x14ac:dyDescent="0.15">
      <c r="A11" s="1967" t="s">
        <v>1588</v>
      </c>
      <c r="B11" s="1967"/>
      <c r="C11" s="1967"/>
      <c r="D11" s="1967"/>
      <c r="E11" s="1967"/>
      <c r="F11" s="1967"/>
      <c r="G11" s="1967"/>
      <c r="H11" s="1967"/>
      <c r="I11" s="1967"/>
      <c r="J11" s="1967"/>
      <c r="K11" s="1967"/>
      <c r="L11" s="1967"/>
      <c r="M11" s="1967"/>
      <c r="N11" s="1967"/>
      <c r="O11" s="1967"/>
    </row>
    <row r="13" spans="1:15" ht="55.5" customHeight="1" x14ac:dyDescent="0.15">
      <c r="B13" s="1970" t="s">
        <v>1589</v>
      </c>
      <c r="C13" s="1970"/>
      <c r="D13" s="1970"/>
      <c r="E13" s="1970"/>
      <c r="F13" s="1970"/>
      <c r="G13" s="1970"/>
      <c r="H13" s="1970"/>
      <c r="I13" s="1970"/>
      <c r="J13" s="1970"/>
      <c r="K13" s="1970"/>
      <c r="L13" s="1970"/>
      <c r="M13" s="1970"/>
      <c r="N13" s="1970"/>
      <c r="O13" s="9"/>
    </row>
    <row r="14" spans="1:15" ht="16.5" customHeight="1" x14ac:dyDescent="0.15">
      <c r="B14" s="9"/>
      <c r="C14" s="9"/>
      <c r="D14" s="9"/>
      <c r="E14" s="9"/>
      <c r="F14" s="9"/>
      <c r="G14" s="9"/>
      <c r="H14" s="9"/>
      <c r="I14" s="9"/>
      <c r="J14" s="9"/>
      <c r="K14" s="9"/>
      <c r="L14" s="9"/>
      <c r="M14" s="9"/>
      <c r="N14" s="9"/>
    </row>
    <row r="15" spans="1:15" ht="18" customHeight="1" x14ac:dyDescent="0.15">
      <c r="A15" s="1968" t="s">
        <v>3</v>
      </c>
      <c r="B15" s="1968"/>
      <c r="C15" s="1968"/>
      <c r="D15" s="1968"/>
      <c r="E15" s="1968"/>
      <c r="F15" s="1968"/>
      <c r="G15" s="1968"/>
      <c r="H15" s="1968"/>
      <c r="I15" s="1968"/>
      <c r="J15" s="1968"/>
      <c r="K15" s="1968"/>
      <c r="L15" s="1968"/>
      <c r="M15" s="1968"/>
      <c r="N15" s="1968"/>
      <c r="O15" s="1968"/>
    </row>
    <row r="16" spans="1:15" ht="16.5" customHeight="1" x14ac:dyDescent="0.15"/>
    <row r="17" spans="2:15" ht="18.75" customHeight="1" x14ac:dyDescent="0.15">
      <c r="B17" s="2" t="s">
        <v>6</v>
      </c>
    </row>
    <row r="18" spans="2:15" ht="18.75" customHeight="1" x14ac:dyDescent="0.15">
      <c r="D18" s="2" t="s">
        <v>71</v>
      </c>
      <c r="G18" s="1963" t="str">
        <f>IF(AND(基本情報!E12="",基本情報!G12=""),"（　　　　　　　　）",CONCATENATE("（　",基本情報!D12,基本情報!E12,"-",基本情報!G12,"　）"))</f>
        <v>（　24A-　）</v>
      </c>
      <c r="H18" s="1963"/>
      <c r="I18" s="1963"/>
    </row>
    <row r="19" spans="2:15" ht="18.75" customHeight="1" x14ac:dyDescent="0.15">
      <c r="D19" s="2" t="s">
        <v>64</v>
      </c>
      <c r="G19" s="1964" t="str">
        <f>IF(基本情報!D13="","（　　　　　　　　　　　　　　　　　　　　　　　　　　　）",CONCATENATE("（　",基本情報!D13,"　）"))</f>
        <v>（　　　　　　　　　　　　　　　　　　　　　　　　　　　）</v>
      </c>
      <c r="H19" s="1964"/>
      <c r="I19" s="1964"/>
      <c r="J19" s="1964"/>
      <c r="K19" s="1964"/>
      <c r="L19" s="1964"/>
      <c r="M19" s="1964"/>
      <c r="N19" s="1964"/>
      <c r="O19" s="1964"/>
    </row>
    <row r="20" spans="2:15" ht="18.75" customHeight="1" x14ac:dyDescent="0.15">
      <c r="B20" s="2" t="s">
        <v>8</v>
      </c>
      <c r="I20" s="1966"/>
      <c r="J20" s="1966"/>
      <c r="K20" s="2" t="s">
        <v>69</v>
      </c>
    </row>
    <row r="21" spans="2:15" ht="18.75" customHeight="1" x14ac:dyDescent="0.15">
      <c r="B21" s="2" t="s">
        <v>70</v>
      </c>
      <c r="I21" s="5"/>
      <c r="J21" s="5"/>
    </row>
    <row r="22" spans="2:15" ht="18.75" customHeight="1" x14ac:dyDescent="0.15">
      <c r="B22" s="2" t="s">
        <v>1150</v>
      </c>
    </row>
    <row r="23" spans="2:15" ht="18.75" customHeight="1" x14ac:dyDescent="0.15">
      <c r="B23" s="2" t="s">
        <v>66</v>
      </c>
      <c r="H23" s="1962" t="s">
        <v>1006</v>
      </c>
      <c r="I23" s="1962"/>
      <c r="J23" s="1962"/>
    </row>
    <row r="24" spans="2:15" ht="12" customHeight="1" x14ac:dyDescent="0.15"/>
    <row r="25" spans="2:15" ht="10.5" customHeight="1" x14ac:dyDescent="0.15">
      <c r="C25" s="6" t="s">
        <v>74</v>
      </c>
      <c r="D25" s="6"/>
      <c r="E25" s="6"/>
      <c r="F25" s="6"/>
      <c r="G25" s="6"/>
      <c r="H25" s="6"/>
      <c r="I25" s="6"/>
      <c r="J25" s="6"/>
      <c r="K25" s="6"/>
      <c r="L25" s="6"/>
      <c r="M25" s="6"/>
      <c r="N25" s="6"/>
      <c r="O25" s="6"/>
    </row>
    <row r="26" spans="2:15" ht="10.5" customHeight="1" x14ac:dyDescent="0.15">
      <c r="B26" s="6"/>
      <c r="D26" s="7" t="s">
        <v>15</v>
      </c>
      <c r="E26" s="6" t="s">
        <v>20</v>
      </c>
      <c r="F26" s="6"/>
      <c r="G26" s="6"/>
      <c r="H26" s="6"/>
      <c r="I26" s="6"/>
      <c r="J26" s="6"/>
      <c r="K26" s="6"/>
      <c r="L26" s="6" t="s">
        <v>9</v>
      </c>
      <c r="M26" s="6"/>
      <c r="N26" s="6"/>
      <c r="O26" s="6"/>
    </row>
    <row r="27" spans="2:15" ht="10.5" customHeight="1" x14ac:dyDescent="0.15">
      <c r="B27" s="6"/>
      <c r="D27" s="7" t="s">
        <v>17</v>
      </c>
      <c r="E27" s="6" t="s">
        <v>21</v>
      </c>
      <c r="F27" s="6"/>
      <c r="G27" s="6"/>
      <c r="H27" s="6"/>
      <c r="I27" s="6"/>
      <c r="J27" s="6"/>
      <c r="K27" s="6"/>
      <c r="L27" s="6" t="s">
        <v>10</v>
      </c>
      <c r="M27" s="6"/>
      <c r="N27" s="6"/>
      <c r="O27" s="6"/>
    </row>
    <row r="28" spans="2:15" ht="10.5" customHeight="1" x14ac:dyDescent="0.15">
      <c r="B28" s="6"/>
      <c r="D28" s="7" t="s">
        <v>18</v>
      </c>
      <c r="E28" s="6" t="s">
        <v>22</v>
      </c>
      <c r="F28" s="6"/>
      <c r="G28" s="6"/>
      <c r="H28" s="6"/>
      <c r="I28" s="6"/>
      <c r="J28" s="6"/>
      <c r="K28" s="6"/>
      <c r="L28" s="6" t="s">
        <v>11</v>
      </c>
      <c r="M28" s="6"/>
      <c r="N28" s="6"/>
      <c r="O28" s="6"/>
    </row>
    <row r="29" spans="2:15" ht="10.5" customHeight="1" x14ac:dyDescent="0.15">
      <c r="B29" s="6"/>
      <c r="D29" s="6"/>
      <c r="E29" s="6"/>
      <c r="F29" s="6"/>
      <c r="G29" s="6"/>
      <c r="H29" s="6"/>
      <c r="I29" s="6"/>
      <c r="J29" s="6"/>
      <c r="K29" s="6"/>
      <c r="L29" s="6"/>
      <c r="M29" s="6"/>
      <c r="N29" s="6"/>
      <c r="O29" s="6"/>
    </row>
    <row r="30" spans="2:15" ht="10.5" customHeight="1" x14ac:dyDescent="0.15">
      <c r="C30" s="6" t="s">
        <v>75</v>
      </c>
      <c r="E30" s="6"/>
      <c r="F30" s="6"/>
      <c r="G30" s="6"/>
      <c r="H30" s="6"/>
      <c r="I30" s="6"/>
      <c r="J30" s="6"/>
      <c r="K30" s="6"/>
      <c r="L30" s="6"/>
      <c r="M30" s="6"/>
      <c r="N30" s="6"/>
      <c r="O30" s="6"/>
    </row>
    <row r="31" spans="2:15" ht="10.5" customHeight="1" x14ac:dyDescent="0.15">
      <c r="B31" s="6"/>
      <c r="D31" s="7" t="s">
        <v>15</v>
      </c>
      <c r="E31" s="6" t="s">
        <v>39</v>
      </c>
      <c r="F31" s="6"/>
      <c r="G31" s="6"/>
      <c r="H31" s="6"/>
      <c r="I31" s="6"/>
      <c r="J31" s="6"/>
      <c r="K31" s="6"/>
      <c r="L31" s="6" t="s">
        <v>57</v>
      </c>
      <c r="M31" s="6"/>
      <c r="N31" s="6"/>
      <c r="O31" s="6"/>
    </row>
    <row r="32" spans="2:15" ht="10.5" customHeight="1" x14ac:dyDescent="0.15">
      <c r="B32" s="6"/>
      <c r="D32" s="7" t="s">
        <v>17</v>
      </c>
      <c r="E32" s="6" t="s">
        <v>1154</v>
      </c>
      <c r="F32" s="6"/>
      <c r="G32" s="6"/>
      <c r="H32" s="6"/>
      <c r="I32" s="6"/>
      <c r="J32" s="6"/>
      <c r="K32" s="6"/>
      <c r="L32" s="6" t="s">
        <v>1153</v>
      </c>
      <c r="M32" s="6"/>
      <c r="N32" s="6"/>
      <c r="O32" s="6"/>
    </row>
    <row r="33" spans="2:15" ht="10.5" customHeight="1" x14ac:dyDescent="0.15">
      <c r="B33" s="6"/>
      <c r="D33" s="7" t="s">
        <v>18</v>
      </c>
      <c r="E33" s="6" t="s">
        <v>1157</v>
      </c>
      <c r="F33" s="6"/>
      <c r="G33" s="6"/>
      <c r="H33" s="6"/>
      <c r="I33" s="6"/>
      <c r="J33" s="6"/>
      <c r="K33" s="6"/>
      <c r="L33" s="6" t="s">
        <v>1182</v>
      </c>
      <c r="M33" s="6"/>
      <c r="N33" s="6"/>
      <c r="O33" s="6"/>
    </row>
    <row r="34" spans="2:15" ht="10.5" customHeight="1" x14ac:dyDescent="0.15">
      <c r="B34" s="6"/>
      <c r="D34" s="7" t="s">
        <v>19</v>
      </c>
      <c r="E34" s="6" t="s">
        <v>1363</v>
      </c>
      <c r="F34" s="6"/>
      <c r="G34" s="6"/>
      <c r="H34" s="6"/>
      <c r="I34" s="6"/>
      <c r="J34" s="6"/>
      <c r="K34" s="6"/>
      <c r="L34" s="6" t="s">
        <v>1364</v>
      </c>
      <c r="M34" s="6"/>
      <c r="N34" s="6"/>
      <c r="O34" s="6"/>
    </row>
    <row r="35" spans="2:15" ht="10.5" customHeight="1" x14ac:dyDescent="0.15">
      <c r="B35" s="6"/>
      <c r="D35" s="7" t="s">
        <v>23</v>
      </c>
      <c r="E35" s="6" t="s">
        <v>40</v>
      </c>
      <c r="F35" s="6"/>
      <c r="G35" s="6"/>
      <c r="H35" s="6"/>
      <c r="I35" s="6"/>
      <c r="J35" s="6"/>
      <c r="K35" s="6"/>
      <c r="L35" s="6" t="s">
        <v>1185</v>
      </c>
      <c r="M35" s="6"/>
      <c r="N35" s="6"/>
      <c r="O35" s="6"/>
    </row>
    <row r="36" spans="2:15" ht="10.5" customHeight="1" x14ac:dyDescent="0.15">
      <c r="B36" s="6"/>
      <c r="D36" s="7" t="s">
        <v>24</v>
      </c>
      <c r="E36" s="6" t="s">
        <v>1278</v>
      </c>
      <c r="F36" s="6"/>
      <c r="G36" s="6"/>
      <c r="H36" s="6"/>
      <c r="I36" s="6"/>
      <c r="J36" s="6"/>
      <c r="K36" s="6"/>
      <c r="L36" s="6" t="s">
        <v>1276</v>
      </c>
      <c r="M36" s="6"/>
      <c r="N36" s="6"/>
      <c r="O36" s="6"/>
    </row>
    <row r="37" spans="2:15" ht="10.5" customHeight="1" x14ac:dyDescent="0.15">
      <c r="B37" s="6"/>
      <c r="D37" s="7" t="s">
        <v>25</v>
      </c>
      <c r="E37" s="6" t="s">
        <v>1280</v>
      </c>
      <c r="F37" s="6"/>
      <c r="G37" s="6"/>
      <c r="H37" s="6"/>
      <c r="I37" s="6"/>
      <c r="J37" s="6"/>
      <c r="K37" s="6"/>
      <c r="L37" s="6" t="s">
        <v>1276</v>
      </c>
      <c r="M37" s="6"/>
      <c r="N37" s="6"/>
      <c r="O37" s="6"/>
    </row>
    <row r="38" spans="2:15" ht="10.5" customHeight="1" x14ac:dyDescent="0.15">
      <c r="B38" s="6"/>
      <c r="D38" s="7" t="s">
        <v>26</v>
      </c>
      <c r="E38" s="6" t="s">
        <v>41</v>
      </c>
      <c r="F38" s="6"/>
      <c r="G38" s="6"/>
      <c r="H38" s="6"/>
      <c r="I38" s="6"/>
      <c r="J38" s="6"/>
      <c r="K38" s="6"/>
      <c r="L38" s="6" t="s">
        <v>1152</v>
      </c>
      <c r="M38" s="6"/>
      <c r="N38" s="6"/>
      <c r="O38" s="6"/>
    </row>
    <row r="39" spans="2:15" ht="10.5" customHeight="1" x14ac:dyDescent="0.15">
      <c r="B39" s="6"/>
      <c r="D39" s="7" t="s">
        <v>27</v>
      </c>
      <c r="E39" s="6" t="s">
        <v>42</v>
      </c>
      <c r="F39" s="6"/>
      <c r="G39" s="6"/>
      <c r="H39" s="6"/>
      <c r="I39" s="6"/>
      <c r="J39" s="6"/>
      <c r="K39" s="6"/>
      <c r="L39" s="6" t="s">
        <v>58</v>
      </c>
      <c r="M39" s="6"/>
      <c r="N39" s="6"/>
      <c r="O39" s="6"/>
    </row>
    <row r="40" spans="2:15" ht="10.5" customHeight="1" x14ac:dyDescent="0.15">
      <c r="B40" s="6"/>
      <c r="D40" s="7" t="s">
        <v>28</v>
      </c>
      <c r="E40" s="6" t="s">
        <v>43</v>
      </c>
      <c r="F40" s="6"/>
      <c r="G40" s="6"/>
      <c r="H40" s="6"/>
      <c r="I40" s="6"/>
      <c r="J40" s="6"/>
      <c r="K40" s="6"/>
      <c r="L40" s="6" t="s">
        <v>59</v>
      </c>
      <c r="M40" s="6"/>
      <c r="N40" s="6"/>
      <c r="O40" s="6"/>
    </row>
    <row r="41" spans="2:15" ht="10.5" customHeight="1" x14ac:dyDescent="0.15">
      <c r="B41" s="6"/>
      <c r="D41" s="7" t="s">
        <v>29</v>
      </c>
      <c r="E41" s="6" t="s">
        <v>1339</v>
      </c>
      <c r="F41" s="6"/>
      <c r="G41" s="6"/>
      <c r="H41" s="6"/>
      <c r="I41" s="6"/>
      <c r="J41" s="6"/>
      <c r="K41" s="6"/>
      <c r="L41" s="6" t="s">
        <v>60</v>
      </c>
      <c r="M41" s="6"/>
      <c r="N41" s="6"/>
      <c r="O41" s="6"/>
    </row>
    <row r="42" spans="2:15" ht="10.5" customHeight="1" x14ac:dyDescent="0.15">
      <c r="B42" s="6"/>
      <c r="D42" s="7" t="s">
        <v>30</v>
      </c>
      <c r="E42" s="6" t="s">
        <v>44</v>
      </c>
      <c r="F42" s="6"/>
      <c r="G42" s="6"/>
      <c r="H42" s="6"/>
      <c r="I42" s="6"/>
      <c r="J42" s="6"/>
      <c r="K42" s="6"/>
      <c r="L42" s="6" t="s">
        <v>1347</v>
      </c>
      <c r="M42" s="6"/>
      <c r="N42" s="6"/>
      <c r="O42" s="6"/>
    </row>
    <row r="43" spans="2:15" ht="10.5" customHeight="1" x14ac:dyDescent="0.15">
      <c r="B43" s="6"/>
      <c r="D43" s="7" t="s">
        <v>31</v>
      </c>
      <c r="E43" s="6" t="s">
        <v>1214</v>
      </c>
      <c r="F43" s="6"/>
      <c r="G43" s="6"/>
      <c r="H43" s="6"/>
      <c r="I43" s="6"/>
      <c r="J43" s="6"/>
      <c r="K43" s="6"/>
      <c r="L43" s="6" t="s">
        <v>1524</v>
      </c>
      <c r="M43" s="6"/>
      <c r="N43" s="6"/>
      <c r="O43" s="6"/>
    </row>
    <row r="44" spans="2:15" ht="10.5" customHeight="1" x14ac:dyDescent="0.15">
      <c r="B44" s="6"/>
      <c r="D44" s="7" t="s">
        <v>32</v>
      </c>
      <c r="E44" s="6" t="s">
        <v>46</v>
      </c>
      <c r="F44" s="6"/>
      <c r="G44" s="6"/>
      <c r="H44" s="6"/>
      <c r="I44" s="6"/>
      <c r="J44" s="6"/>
      <c r="K44" s="6"/>
      <c r="L44" s="6" t="s">
        <v>12</v>
      </c>
      <c r="M44" s="6"/>
      <c r="N44" s="6"/>
      <c r="O44" s="6"/>
    </row>
    <row r="45" spans="2:15" ht="10.5" customHeight="1" x14ac:dyDescent="0.15">
      <c r="B45" s="6"/>
      <c r="D45" s="7" t="s">
        <v>33</v>
      </c>
      <c r="E45" s="6" t="s">
        <v>45</v>
      </c>
      <c r="F45" s="6"/>
      <c r="G45" s="6"/>
      <c r="H45" s="6"/>
      <c r="I45" s="6"/>
      <c r="J45" s="6"/>
      <c r="K45" s="6"/>
      <c r="L45" s="6" t="s">
        <v>1525</v>
      </c>
      <c r="M45" s="6"/>
      <c r="N45" s="6"/>
      <c r="O45" s="6"/>
    </row>
    <row r="46" spans="2:15" ht="10.5" customHeight="1" x14ac:dyDescent="0.15">
      <c r="B46" s="6"/>
      <c r="D46" s="7" t="s">
        <v>34</v>
      </c>
      <c r="E46" s="6" t="s">
        <v>1277</v>
      </c>
      <c r="F46" s="6"/>
      <c r="G46" s="6"/>
      <c r="H46" s="6"/>
      <c r="I46" s="6"/>
      <c r="J46" s="6"/>
      <c r="K46" s="6"/>
      <c r="L46" s="6" t="s">
        <v>1526</v>
      </c>
      <c r="M46" s="6"/>
      <c r="N46" s="6"/>
      <c r="O46" s="6"/>
    </row>
    <row r="47" spans="2:15" ht="10.5" customHeight="1" x14ac:dyDescent="0.15">
      <c r="B47" s="6"/>
      <c r="D47" s="7" t="s">
        <v>1183</v>
      </c>
      <c r="E47" s="6" t="s">
        <v>47</v>
      </c>
      <c r="F47" s="6"/>
      <c r="G47" s="6"/>
      <c r="H47" s="6"/>
      <c r="I47" s="6"/>
      <c r="J47" s="6"/>
      <c r="K47" s="6"/>
      <c r="L47" s="6" t="s">
        <v>1340</v>
      </c>
      <c r="M47" s="6"/>
      <c r="N47" s="6"/>
      <c r="O47" s="6"/>
    </row>
    <row r="48" spans="2:15" ht="10.5" customHeight="1" x14ac:dyDescent="0.15">
      <c r="B48" s="6"/>
      <c r="D48" s="7" t="s">
        <v>35</v>
      </c>
      <c r="E48" s="6" t="s">
        <v>48</v>
      </c>
      <c r="F48" s="6"/>
      <c r="G48" s="6"/>
      <c r="H48" s="6"/>
      <c r="I48" s="6"/>
      <c r="J48" s="6"/>
      <c r="K48" s="6"/>
      <c r="L48" s="6" t="s">
        <v>61</v>
      </c>
      <c r="M48" s="6"/>
      <c r="N48" s="6"/>
      <c r="O48" s="6"/>
    </row>
    <row r="49" spans="2:15" ht="10.5" customHeight="1" x14ac:dyDescent="0.15">
      <c r="B49" s="6"/>
      <c r="D49" s="7" t="s">
        <v>36</v>
      </c>
      <c r="E49" s="6" t="s">
        <v>49</v>
      </c>
      <c r="F49" s="6"/>
      <c r="G49" s="6"/>
      <c r="H49" s="6"/>
      <c r="I49" s="6"/>
      <c r="J49" s="6"/>
      <c r="K49" s="6"/>
      <c r="L49" s="6" t="s">
        <v>1077</v>
      </c>
      <c r="M49" s="6"/>
      <c r="N49" s="6"/>
      <c r="O49" s="6"/>
    </row>
    <row r="50" spans="2:15" ht="10.5" customHeight="1" x14ac:dyDescent="0.15">
      <c r="B50" s="6"/>
      <c r="D50" s="7" t="s">
        <v>1365</v>
      </c>
      <c r="E50" s="6" t="s">
        <v>1372</v>
      </c>
      <c r="F50" s="6"/>
      <c r="G50" s="6"/>
      <c r="H50" s="6"/>
      <c r="I50" s="6"/>
      <c r="J50" s="6"/>
      <c r="K50" s="6"/>
      <c r="L50" s="6" t="s">
        <v>1533</v>
      </c>
      <c r="M50" s="6"/>
      <c r="N50" s="6"/>
      <c r="O50" s="6"/>
    </row>
    <row r="51" spans="2:15" ht="10.5" customHeight="1" x14ac:dyDescent="0.15">
      <c r="B51" s="6"/>
      <c r="D51" s="7"/>
      <c r="E51" s="6" t="s">
        <v>13</v>
      </c>
      <c r="F51" s="6"/>
      <c r="G51" s="6"/>
      <c r="H51" s="6"/>
      <c r="I51" s="6"/>
      <c r="J51" s="6"/>
      <c r="K51" s="6"/>
      <c r="L51" s="6"/>
      <c r="M51" s="6"/>
      <c r="N51" s="6"/>
      <c r="O51" s="6"/>
    </row>
    <row r="52" spans="2:15" ht="10.5" customHeight="1" x14ac:dyDescent="0.15">
      <c r="B52" s="6"/>
      <c r="D52" s="7" t="s">
        <v>1366</v>
      </c>
      <c r="E52" s="6" t="s">
        <v>1534</v>
      </c>
      <c r="F52" s="6"/>
      <c r="G52" s="6"/>
      <c r="H52" s="6"/>
      <c r="I52" s="6"/>
      <c r="J52" s="6"/>
      <c r="K52" s="6"/>
      <c r="L52" s="6" t="s">
        <v>12</v>
      </c>
      <c r="M52" s="6"/>
      <c r="N52" s="6"/>
      <c r="O52" s="6"/>
    </row>
    <row r="53" spans="2:15" ht="10.5" customHeight="1" x14ac:dyDescent="0.15">
      <c r="B53" s="6"/>
      <c r="D53" s="7" t="s">
        <v>37</v>
      </c>
      <c r="E53" s="6" t="s">
        <v>1506</v>
      </c>
      <c r="F53" s="6"/>
      <c r="G53" s="6"/>
      <c r="H53" s="6"/>
      <c r="I53" s="6"/>
      <c r="J53" s="6"/>
      <c r="K53" s="6"/>
      <c r="L53" s="6" t="s">
        <v>1281</v>
      </c>
      <c r="M53" s="6"/>
      <c r="N53" s="6"/>
      <c r="O53" s="6"/>
    </row>
    <row r="54" spans="2:15" ht="10.5" customHeight="1" x14ac:dyDescent="0.15">
      <c r="B54" s="6"/>
      <c r="D54" s="7" t="s">
        <v>38</v>
      </c>
      <c r="E54" s="6" t="s">
        <v>50</v>
      </c>
      <c r="F54" s="6"/>
      <c r="G54" s="6"/>
      <c r="H54" s="6"/>
      <c r="I54" s="6"/>
      <c r="J54" s="6"/>
      <c r="K54" s="6"/>
      <c r="L54" s="6" t="s">
        <v>62</v>
      </c>
      <c r="M54" s="6"/>
      <c r="N54" s="6"/>
      <c r="O54" s="6"/>
    </row>
    <row r="55" spans="2:15" ht="10.5" customHeight="1" x14ac:dyDescent="0.15">
      <c r="B55" s="6"/>
      <c r="D55" s="7" t="s">
        <v>1151</v>
      </c>
      <c r="E55" s="6" t="s">
        <v>51</v>
      </c>
      <c r="F55" s="6"/>
      <c r="G55" s="6"/>
      <c r="H55" s="6"/>
      <c r="I55" s="6"/>
      <c r="J55" s="6"/>
      <c r="K55" s="6"/>
      <c r="L55" s="6" t="s">
        <v>63</v>
      </c>
      <c r="M55" s="6"/>
      <c r="N55" s="6"/>
      <c r="O55" s="6"/>
    </row>
    <row r="56" spans="2:15" ht="10.5" customHeight="1" x14ac:dyDescent="0.15">
      <c r="B56" s="6"/>
      <c r="D56" s="7" t="s">
        <v>1184</v>
      </c>
      <c r="E56" s="6" t="s">
        <v>52</v>
      </c>
      <c r="F56" s="6"/>
      <c r="G56" s="6"/>
      <c r="H56" s="6"/>
      <c r="I56" s="6"/>
      <c r="J56" s="6"/>
      <c r="K56" s="6"/>
      <c r="L56" s="6" t="s">
        <v>1341</v>
      </c>
      <c r="M56" s="6"/>
      <c r="N56" s="6"/>
      <c r="O56" s="6"/>
    </row>
    <row r="57" spans="2:15" ht="10.5" customHeight="1" x14ac:dyDescent="0.15">
      <c r="B57" s="6"/>
      <c r="D57" s="7" t="s">
        <v>1237</v>
      </c>
      <c r="E57" s="6" t="s">
        <v>53</v>
      </c>
      <c r="F57" s="6"/>
      <c r="G57" s="6"/>
      <c r="H57" s="6"/>
      <c r="I57" s="6"/>
      <c r="J57" s="6"/>
      <c r="K57" s="6"/>
      <c r="L57" s="6" t="s">
        <v>1341</v>
      </c>
      <c r="M57" s="6"/>
      <c r="N57" s="6"/>
      <c r="O57" s="6"/>
    </row>
    <row r="58" spans="2:15" ht="10.5" customHeight="1" x14ac:dyDescent="0.15">
      <c r="B58" s="6"/>
      <c r="D58" s="7" t="s">
        <v>1279</v>
      </c>
      <c r="E58" s="6" t="s">
        <v>54</v>
      </c>
      <c r="F58" s="6"/>
      <c r="G58" s="6"/>
      <c r="H58" s="6"/>
      <c r="I58" s="6"/>
      <c r="J58" s="6"/>
      <c r="K58" s="6"/>
      <c r="L58" s="6"/>
      <c r="M58" s="6"/>
      <c r="N58" s="6"/>
      <c r="O58" s="6"/>
    </row>
    <row r="59" spans="2:15" ht="10.5" customHeight="1" x14ac:dyDescent="0.15">
      <c r="B59" s="6"/>
      <c r="D59" s="6"/>
      <c r="E59" s="6"/>
      <c r="F59" s="6"/>
      <c r="G59" s="6"/>
      <c r="H59" s="6"/>
      <c r="I59" s="6"/>
      <c r="J59" s="6"/>
      <c r="K59" s="6"/>
      <c r="L59" s="6"/>
      <c r="M59" s="6"/>
      <c r="N59" s="6"/>
      <c r="O59"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2"/>
  <pageMargins left="0.98425196850393704" right="0.39370078740157483" top="0.59055118110236227" bottom="0.59055118110236227" header="0" footer="0"/>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565A-7663-4263-A4A5-E699154FC3B4}">
  <sheetPr codeName="Sheet5">
    <tabColor rgb="FF99FF99"/>
    <pageSetUpPr fitToPage="1"/>
  </sheetPr>
  <dimension ref="A1:Q52"/>
  <sheetViews>
    <sheetView showGridLines="0" showZeros="0" showWhiteSpace="0" view="pageBreakPreview" zoomScale="85" zoomScaleNormal="100" zoomScaleSheetLayoutView="85" workbookViewId="0"/>
  </sheetViews>
  <sheetFormatPr defaultColWidth="10.28515625" defaultRowHeight="18.75" x14ac:dyDescent="0.15"/>
  <cols>
    <col min="1" max="1" width="5.7109375" style="1736" customWidth="1"/>
    <col min="2" max="2" width="12.7109375" style="1736" customWidth="1"/>
    <col min="3" max="3" width="18.7109375" style="1736" customWidth="1"/>
    <col min="4" max="4" width="3.7109375" style="1736" customWidth="1"/>
    <col min="5" max="5" width="15.7109375" style="1736" customWidth="1"/>
    <col min="6" max="7" width="3.7109375" style="1736" customWidth="1"/>
    <col min="8" max="8" width="15.7109375" style="1736" customWidth="1"/>
    <col min="9" max="10" width="3.7109375" style="1736" customWidth="1"/>
    <col min="11" max="11" width="15.7109375" style="1736" customWidth="1"/>
    <col min="12" max="12" width="3.7109375" style="1736" customWidth="1"/>
    <col min="13" max="13" width="9.85546875" style="1736" customWidth="1"/>
    <col min="14" max="14" width="3.7109375" style="1736" customWidth="1"/>
    <col min="15" max="15" width="15.7109375" style="1736" customWidth="1"/>
    <col min="16" max="16" width="3.7109375" style="1736" customWidth="1"/>
    <col min="17" max="17" width="54.140625" style="1736" bestFit="1" customWidth="1"/>
    <col min="18" max="16384" width="10.28515625" style="1736"/>
  </cols>
  <sheetData>
    <row r="1" spans="1:17" ht="15" customHeight="1" x14ac:dyDescent="0.15">
      <c r="A1" s="671"/>
      <c r="B1" s="671"/>
      <c r="C1" s="671"/>
      <c r="D1" s="671"/>
      <c r="E1" s="671"/>
      <c r="F1" s="671"/>
      <c r="G1" s="671"/>
      <c r="H1" s="671"/>
      <c r="I1" s="671"/>
      <c r="J1" s="671"/>
      <c r="K1" s="671"/>
      <c r="L1" s="671"/>
      <c r="M1" s="671"/>
      <c r="N1" s="671"/>
      <c r="O1" s="671"/>
      <c r="P1" s="672" t="s">
        <v>1026</v>
      </c>
    </row>
    <row r="2" spans="1:17" ht="15" customHeight="1" x14ac:dyDescent="0.15">
      <c r="A2" s="671"/>
      <c r="B2" s="671"/>
      <c r="C2" s="671"/>
      <c r="D2" s="671"/>
      <c r="E2" s="671"/>
      <c r="F2" s="671"/>
      <c r="G2" s="671"/>
      <c r="H2" s="671"/>
      <c r="I2" s="671"/>
      <c r="J2" s="671"/>
      <c r="K2" s="671"/>
      <c r="L2" s="671"/>
      <c r="M2" s="671"/>
      <c r="N2" s="671"/>
      <c r="O2" s="671"/>
      <c r="P2" s="672"/>
    </row>
    <row r="3" spans="1:17" s="1737" customFormat="1" ht="24.95" customHeight="1" x14ac:dyDescent="0.15">
      <c r="A3" s="1976" t="s">
        <v>1665</v>
      </c>
      <c r="B3" s="1976"/>
      <c r="C3" s="1976"/>
      <c r="D3" s="1976"/>
      <c r="E3" s="1976"/>
      <c r="F3" s="1976"/>
      <c r="G3" s="1976"/>
      <c r="H3" s="1976"/>
      <c r="I3" s="1976"/>
      <c r="J3" s="1976"/>
      <c r="K3" s="1976"/>
      <c r="L3" s="1976"/>
      <c r="M3" s="1976"/>
      <c r="N3" s="1976"/>
      <c r="O3" s="1976"/>
      <c r="P3" s="1976"/>
    </row>
    <row r="4" spans="1:17" s="1737" customFormat="1" ht="24.95" customHeight="1" x14ac:dyDescent="0.15">
      <c r="A4" s="1780"/>
      <c r="B4" s="1780"/>
      <c r="C4" s="1780"/>
      <c r="D4" s="1780"/>
      <c r="E4" s="1780"/>
      <c r="F4" s="1780"/>
      <c r="G4" s="1780"/>
      <c r="H4" s="1780"/>
      <c r="I4" s="1780"/>
      <c r="J4" s="1780"/>
      <c r="K4" s="1780"/>
      <c r="L4" s="1780"/>
      <c r="M4" s="1780"/>
      <c r="N4" s="1780"/>
      <c r="O4" s="1780"/>
      <c r="P4" s="1780"/>
    </row>
    <row r="5" spans="1:17" ht="15" customHeight="1" thickBot="1" x14ac:dyDescent="0.2">
      <c r="A5" s="671"/>
      <c r="B5" s="671"/>
      <c r="C5" s="671"/>
      <c r="D5" s="671"/>
      <c r="E5" s="671"/>
      <c r="F5" s="671"/>
      <c r="G5" s="671"/>
      <c r="H5" s="671"/>
      <c r="I5" s="671"/>
      <c r="J5" s="671"/>
      <c r="K5" s="671"/>
      <c r="L5" s="671"/>
      <c r="M5" s="671"/>
      <c r="N5" s="671"/>
      <c r="O5" s="671"/>
      <c r="P5" s="672" t="s">
        <v>1666</v>
      </c>
    </row>
    <row r="6" spans="1:17" ht="24.95" customHeight="1" x14ac:dyDescent="0.15">
      <c r="A6" s="1977" t="s">
        <v>1667</v>
      </c>
      <c r="B6" s="1978"/>
      <c r="C6" s="1979"/>
      <c r="D6" s="1983" t="s">
        <v>1668</v>
      </c>
      <c r="E6" s="1978"/>
      <c r="F6" s="1979"/>
      <c r="G6" s="1983" t="s">
        <v>1669</v>
      </c>
      <c r="H6" s="1984"/>
      <c r="I6" s="1985"/>
      <c r="J6" s="1983" t="s">
        <v>125</v>
      </c>
      <c r="K6" s="1984"/>
      <c r="L6" s="1985"/>
      <c r="M6" s="1986" t="s">
        <v>126</v>
      </c>
      <c r="N6" s="1983" t="s">
        <v>1670</v>
      </c>
      <c r="O6" s="1984"/>
      <c r="P6" s="1988"/>
    </row>
    <row r="7" spans="1:17" ht="24.95" customHeight="1" x14ac:dyDescent="0.15">
      <c r="A7" s="1980"/>
      <c r="B7" s="1981"/>
      <c r="C7" s="1982"/>
      <c r="D7" s="1971" t="s">
        <v>1671</v>
      </c>
      <c r="E7" s="1981"/>
      <c r="F7" s="1982"/>
      <c r="G7" s="1971" t="s">
        <v>1672</v>
      </c>
      <c r="H7" s="1981"/>
      <c r="I7" s="1982"/>
      <c r="J7" s="1971" t="s">
        <v>1673</v>
      </c>
      <c r="K7" s="1972"/>
      <c r="L7" s="1989"/>
      <c r="M7" s="1987"/>
      <c r="N7" s="1971" t="s">
        <v>1683</v>
      </c>
      <c r="O7" s="1972"/>
      <c r="P7" s="1973"/>
    </row>
    <row r="8" spans="1:17" ht="24.95" customHeight="1" x14ac:dyDescent="0.15">
      <c r="A8" s="2063" t="s">
        <v>1679</v>
      </c>
      <c r="B8" s="1990" t="s">
        <v>1676</v>
      </c>
      <c r="C8" s="1991"/>
      <c r="D8" s="1749" t="s">
        <v>1674</v>
      </c>
      <c r="E8" s="1806"/>
      <c r="F8" s="1750" t="s">
        <v>1675</v>
      </c>
      <c r="G8" s="1749" t="s">
        <v>1674</v>
      </c>
      <c r="H8" s="1807"/>
      <c r="I8" s="1750" t="s">
        <v>1675</v>
      </c>
      <c r="J8" s="1749" t="s">
        <v>1674</v>
      </c>
      <c r="K8" s="1806"/>
      <c r="L8" s="1750" t="s">
        <v>1675</v>
      </c>
      <c r="M8" s="1974" t="s">
        <v>130</v>
      </c>
      <c r="N8" s="1749" t="s">
        <v>1674</v>
      </c>
      <c r="O8" s="1806"/>
      <c r="P8" s="1751" t="s">
        <v>1675</v>
      </c>
    </row>
    <row r="9" spans="1:17" ht="24.95" customHeight="1" x14ac:dyDescent="0.15">
      <c r="A9" s="2063"/>
      <c r="B9" s="1992"/>
      <c r="C9" s="1993"/>
      <c r="D9" s="1753"/>
      <c r="E9" s="1782"/>
      <c r="F9" s="1754"/>
      <c r="G9" s="1753"/>
      <c r="H9" s="1783"/>
      <c r="I9" s="1754"/>
      <c r="J9" s="1753"/>
      <c r="K9" s="1782"/>
      <c r="L9" s="1754"/>
      <c r="M9" s="1975"/>
      <c r="N9" s="1753"/>
      <c r="O9" s="1782"/>
      <c r="P9" s="1755"/>
      <c r="Q9" s="1781"/>
    </row>
    <row r="10" spans="1:17" ht="24.95" customHeight="1" x14ac:dyDescent="0.15">
      <c r="A10" s="2063"/>
      <c r="B10" s="2023" t="s">
        <v>1677</v>
      </c>
      <c r="C10" s="2024"/>
      <c r="D10" s="1749" t="s">
        <v>1674</v>
      </c>
      <c r="E10" s="1806"/>
      <c r="F10" s="1750" t="s">
        <v>1675</v>
      </c>
      <c r="G10" s="1749" t="s">
        <v>1674</v>
      </c>
      <c r="H10" s="1807"/>
      <c r="I10" s="1750" t="s">
        <v>1675</v>
      </c>
      <c r="J10" s="1749" t="s">
        <v>1674</v>
      </c>
      <c r="K10" s="1806"/>
      <c r="L10" s="1750" t="s">
        <v>1675</v>
      </c>
      <c r="M10" s="2002" t="s">
        <v>130</v>
      </c>
      <c r="N10" s="1749" t="s">
        <v>1674</v>
      </c>
      <c r="O10" s="1806"/>
      <c r="P10" s="1751" t="s">
        <v>1675</v>
      </c>
    </row>
    <row r="11" spans="1:17" ht="24.95" customHeight="1" x14ac:dyDescent="0.15">
      <c r="A11" s="2063"/>
      <c r="B11" s="1992"/>
      <c r="C11" s="1993"/>
      <c r="D11" s="1753"/>
      <c r="E11" s="1782"/>
      <c r="F11" s="1754"/>
      <c r="G11" s="1753"/>
      <c r="H11" s="1783"/>
      <c r="I11" s="1754"/>
      <c r="J11" s="1753"/>
      <c r="K11" s="1782"/>
      <c r="L11" s="1754"/>
      <c r="M11" s="2003"/>
      <c r="N11" s="1753"/>
      <c r="O11" s="1782"/>
      <c r="P11" s="1755"/>
    </row>
    <row r="12" spans="1:17" ht="24.95" customHeight="1" x14ac:dyDescent="0.15">
      <c r="A12" s="2063"/>
      <c r="B12" s="2023" t="s">
        <v>1686</v>
      </c>
      <c r="C12" s="2024"/>
      <c r="D12" s="1749" t="s">
        <v>1674</v>
      </c>
      <c r="E12" s="1806"/>
      <c r="F12" s="1750" t="s">
        <v>1675</v>
      </c>
      <c r="G12" s="1749" t="s">
        <v>1674</v>
      </c>
      <c r="H12" s="1807"/>
      <c r="I12" s="1750" t="s">
        <v>1675</v>
      </c>
      <c r="J12" s="1749" t="s">
        <v>1674</v>
      </c>
      <c r="K12" s="1806"/>
      <c r="L12" s="1750" t="s">
        <v>1675</v>
      </c>
      <c r="M12" s="2002" t="s">
        <v>130</v>
      </c>
      <c r="N12" s="1749" t="s">
        <v>1674</v>
      </c>
      <c r="O12" s="1806"/>
      <c r="P12" s="1751" t="s">
        <v>1675</v>
      </c>
    </row>
    <row r="13" spans="1:17" ht="24.95" customHeight="1" x14ac:dyDescent="0.15">
      <c r="A13" s="2063"/>
      <c r="B13" s="1992"/>
      <c r="C13" s="1993"/>
      <c r="D13" s="1753"/>
      <c r="E13" s="1782"/>
      <c r="F13" s="1754"/>
      <c r="G13" s="1753"/>
      <c r="H13" s="1783"/>
      <c r="I13" s="1754"/>
      <c r="J13" s="1753"/>
      <c r="K13" s="1782"/>
      <c r="L13" s="1754"/>
      <c r="M13" s="2003"/>
      <c r="N13" s="1753"/>
      <c r="O13" s="1782"/>
      <c r="P13" s="1755"/>
    </row>
    <row r="14" spans="1:17" ht="24.95" customHeight="1" x14ac:dyDescent="0.15">
      <c r="A14" s="2063"/>
      <c r="B14" s="2023" t="s">
        <v>1678</v>
      </c>
      <c r="C14" s="2024"/>
      <c r="D14" s="2008"/>
      <c r="E14" s="2009"/>
      <c r="F14" s="2010"/>
      <c r="G14" s="2008"/>
      <c r="H14" s="2009"/>
      <c r="I14" s="2010"/>
      <c r="J14" s="2008"/>
      <c r="K14" s="2009"/>
      <c r="L14" s="2010"/>
      <c r="M14" s="2004"/>
      <c r="N14" s="1749" t="s">
        <v>1674</v>
      </c>
      <c r="O14" s="1808"/>
      <c r="P14" s="1751" t="s">
        <v>1675</v>
      </c>
    </row>
    <row r="15" spans="1:17" ht="24.95" customHeight="1" x14ac:dyDescent="0.15">
      <c r="A15" s="2063"/>
      <c r="B15" s="2000"/>
      <c r="C15" s="2001"/>
      <c r="D15" s="2011"/>
      <c r="E15" s="2012"/>
      <c r="F15" s="2013"/>
      <c r="G15" s="2011"/>
      <c r="H15" s="2012"/>
      <c r="I15" s="2013"/>
      <c r="J15" s="2011"/>
      <c r="K15" s="2012"/>
      <c r="L15" s="2013"/>
      <c r="M15" s="2005"/>
      <c r="N15" s="1741"/>
      <c r="O15" s="1784"/>
      <c r="P15" s="1743"/>
    </row>
    <row r="16" spans="1:17" ht="24.95" customHeight="1" x14ac:dyDescent="0.15">
      <c r="A16" s="2063"/>
      <c r="B16" s="1994" t="s">
        <v>1687</v>
      </c>
      <c r="C16" s="1995"/>
      <c r="D16" s="1738" t="s">
        <v>1674</v>
      </c>
      <c r="E16" s="1785"/>
      <c r="F16" s="1739" t="s">
        <v>1675</v>
      </c>
      <c r="G16" s="1738" t="s">
        <v>1674</v>
      </c>
      <c r="H16" s="1786"/>
      <c r="I16" s="1739" t="s">
        <v>1675</v>
      </c>
      <c r="J16" s="1738" t="s">
        <v>1674</v>
      </c>
      <c r="K16" s="1785"/>
      <c r="L16" s="1739" t="s">
        <v>1675</v>
      </c>
      <c r="M16" s="2006" t="s">
        <v>130</v>
      </c>
      <c r="N16" s="1738" t="s">
        <v>1674</v>
      </c>
      <c r="O16" s="1785"/>
      <c r="P16" s="1740" t="s">
        <v>1675</v>
      </c>
    </row>
    <row r="17" spans="1:17" ht="24.95" customHeight="1" x14ac:dyDescent="0.15">
      <c r="A17" s="2063"/>
      <c r="B17" s="1992"/>
      <c r="C17" s="1993"/>
      <c r="D17" s="1753"/>
      <c r="E17" s="1782"/>
      <c r="F17" s="1754"/>
      <c r="G17" s="1753"/>
      <c r="H17" s="1783"/>
      <c r="I17" s="1754"/>
      <c r="J17" s="1753"/>
      <c r="K17" s="1782"/>
      <c r="L17" s="1754"/>
      <c r="M17" s="2007"/>
      <c r="N17" s="1753"/>
      <c r="O17" s="1782"/>
      <c r="P17" s="1755"/>
    </row>
    <row r="18" spans="1:17" ht="24.95" customHeight="1" x14ac:dyDescent="0.15">
      <c r="A18" s="2063"/>
      <c r="B18" s="2023" t="s">
        <v>1685</v>
      </c>
      <c r="C18" s="2024"/>
      <c r="D18" s="2008"/>
      <c r="E18" s="2009"/>
      <c r="F18" s="2010"/>
      <c r="G18" s="2008"/>
      <c r="H18" s="2009"/>
      <c r="I18" s="2010"/>
      <c r="J18" s="2008"/>
      <c r="K18" s="2009"/>
      <c r="L18" s="2010"/>
      <c r="M18" s="2055"/>
      <c r="N18" s="1756" t="s">
        <v>128</v>
      </c>
      <c r="O18" s="1787"/>
      <c r="P18" s="1757" t="s">
        <v>1675</v>
      </c>
    </row>
    <row r="19" spans="1:17" ht="24.95" customHeight="1" thickBot="1" x14ac:dyDescent="0.2">
      <c r="A19" s="2063"/>
      <c r="B19" s="1996"/>
      <c r="C19" s="1997"/>
      <c r="D19" s="2018"/>
      <c r="E19" s="2019"/>
      <c r="F19" s="2020"/>
      <c r="G19" s="2018"/>
      <c r="H19" s="2019"/>
      <c r="I19" s="2020"/>
      <c r="J19" s="2018"/>
      <c r="K19" s="2019"/>
      <c r="L19" s="2020"/>
      <c r="M19" s="2022"/>
      <c r="N19" s="1744"/>
      <c r="O19" s="1788"/>
      <c r="P19" s="1745"/>
    </row>
    <row r="20" spans="1:17" ht="24.95" customHeight="1" thickTop="1" x14ac:dyDescent="0.15">
      <c r="A20" s="2063"/>
      <c r="B20" s="1998" t="s">
        <v>1680</v>
      </c>
      <c r="C20" s="1999"/>
      <c r="D20" s="1790" t="s">
        <v>1674</v>
      </c>
      <c r="E20" s="1791"/>
      <c r="F20" s="1792" t="s">
        <v>1675</v>
      </c>
      <c r="G20" s="1790" t="s">
        <v>1674</v>
      </c>
      <c r="H20" s="1791"/>
      <c r="I20" s="1792" t="s">
        <v>1675</v>
      </c>
      <c r="J20" s="1790" t="s">
        <v>1674</v>
      </c>
      <c r="K20" s="1791"/>
      <c r="L20" s="1792" t="s">
        <v>1675</v>
      </c>
      <c r="M20" s="2014"/>
      <c r="N20" s="1790" t="s">
        <v>1674</v>
      </c>
      <c r="O20" s="1791"/>
      <c r="P20" s="1793" t="s">
        <v>1675</v>
      </c>
      <c r="Q20" s="671"/>
    </row>
    <row r="21" spans="1:17" ht="24.95" customHeight="1" x14ac:dyDescent="0.15">
      <c r="A21" s="2063"/>
      <c r="B21" s="2000"/>
      <c r="C21" s="2001"/>
      <c r="D21" s="1741"/>
      <c r="E21" s="1789"/>
      <c r="F21" s="1742"/>
      <c r="G21" s="1741"/>
      <c r="H21" s="1789"/>
      <c r="I21" s="1742"/>
      <c r="J21" s="1741"/>
      <c r="K21" s="1789"/>
      <c r="L21" s="1742"/>
      <c r="M21" s="2005"/>
      <c r="N21" s="1741"/>
      <c r="O21" s="1789"/>
      <c r="P21" s="1743"/>
      <c r="Q21" s="671"/>
    </row>
    <row r="22" spans="1:17" ht="24.95" customHeight="1" x14ac:dyDescent="0.15">
      <c r="A22" s="2063"/>
      <c r="B22" s="1994" t="s">
        <v>132</v>
      </c>
      <c r="C22" s="1995"/>
      <c r="D22" s="2015"/>
      <c r="E22" s="2016"/>
      <c r="F22" s="2017"/>
      <c r="G22" s="2015"/>
      <c r="H22" s="2016"/>
      <c r="I22" s="2017"/>
      <c r="J22" s="2015"/>
      <c r="K22" s="2016"/>
      <c r="L22" s="2017"/>
      <c r="M22" s="2021"/>
      <c r="N22" s="1738" t="s">
        <v>1674</v>
      </c>
      <c r="O22" s="1785"/>
      <c r="P22" s="1740" t="s">
        <v>1675</v>
      </c>
      <c r="Q22" s="671"/>
    </row>
    <row r="23" spans="1:17" ht="24.95" customHeight="1" thickBot="1" x14ac:dyDescent="0.2">
      <c r="A23" s="2064"/>
      <c r="B23" s="1996"/>
      <c r="C23" s="1997"/>
      <c r="D23" s="2018"/>
      <c r="E23" s="2019"/>
      <c r="F23" s="2020"/>
      <c r="G23" s="2018"/>
      <c r="H23" s="2019"/>
      <c r="I23" s="2020"/>
      <c r="J23" s="2018"/>
      <c r="K23" s="2019"/>
      <c r="L23" s="2020"/>
      <c r="M23" s="2022"/>
      <c r="N23" s="1747"/>
      <c r="O23" s="1806"/>
      <c r="P23" s="1748"/>
      <c r="Q23" s="671"/>
    </row>
    <row r="24" spans="1:17" ht="24.95" customHeight="1" thickTop="1" x14ac:dyDescent="0.15">
      <c r="A24" s="2065" t="s">
        <v>608</v>
      </c>
      <c r="B24" s="1990" t="s">
        <v>133</v>
      </c>
      <c r="C24" s="1991"/>
      <c r="D24" s="2056"/>
      <c r="E24" s="2057"/>
      <c r="F24" s="2058"/>
      <c r="G24" s="2056"/>
      <c r="H24" s="2057"/>
      <c r="I24" s="2058"/>
      <c r="J24" s="2056" t="s">
        <v>308</v>
      </c>
      <c r="K24" s="2057"/>
      <c r="L24" s="2058"/>
      <c r="M24" s="2066"/>
      <c r="N24" s="2062"/>
      <c r="O24" s="2059"/>
      <c r="P24" s="2061"/>
      <c r="Q24" s="671"/>
    </row>
    <row r="25" spans="1:17" ht="24.95" customHeight="1" x14ac:dyDescent="0.15">
      <c r="A25" s="2063"/>
      <c r="B25" s="2000"/>
      <c r="C25" s="2001"/>
      <c r="D25" s="2011"/>
      <c r="E25" s="2012"/>
      <c r="F25" s="2013"/>
      <c r="G25" s="2011"/>
      <c r="H25" s="2012"/>
      <c r="I25" s="2013"/>
      <c r="J25" s="2011"/>
      <c r="K25" s="2012"/>
      <c r="L25" s="2013"/>
      <c r="M25" s="2032"/>
      <c r="N25" s="1971"/>
      <c r="O25" s="2060"/>
      <c r="P25" s="2027"/>
      <c r="Q25" s="671"/>
    </row>
    <row r="26" spans="1:17" ht="24.95" customHeight="1" x14ac:dyDescent="0.15">
      <c r="A26" s="2063"/>
      <c r="B26" s="1994" t="s">
        <v>1681</v>
      </c>
      <c r="C26" s="1995"/>
      <c r="D26" s="2015"/>
      <c r="E26" s="2016"/>
      <c r="F26" s="2017"/>
      <c r="G26" s="2015"/>
      <c r="H26" s="2016"/>
      <c r="I26" s="2017"/>
      <c r="J26" s="2015"/>
      <c r="K26" s="2016"/>
      <c r="L26" s="2017"/>
      <c r="M26" s="2031"/>
      <c r="N26" s="2030"/>
      <c r="O26" s="2028"/>
      <c r="P26" s="2026"/>
      <c r="Q26" s="671"/>
    </row>
    <row r="27" spans="1:17" ht="24.95" customHeight="1" x14ac:dyDescent="0.15">
      <c r="A27" s="2063"/>
      <c r="B27" s="2000"/>
      <c r="C27" s="2001"/>
      <c r="D27" s="2011"/>
      <c r="E27" s="2012"/>
      <c r="F27" s="2013"/>
      <c r="G27" s="2011"/>
      <c r="H27" s="2012"/>
      <c r="I27" s="2013"/>
      <c r="J27" s="2011"/>
      <c r="K27" s="2012"/>
      <c r="L27" s="2013"/>
      <c r="M27" s="2032"/>
      <c r="N27" s="1971"/>
      <c r="O27" s="2029"/>
      <c r="P27" s="2027"/>
      <c r="Q27" s="671"/>
    </row>
    <row r="28" spans="1:17" ht="24.95" customHeight="1" x14ac:dyDescent="0.15">
      <c r="A28" s="2063"/>
      <c r="B28" s="1994" t="s">
        <v>1682</v>
      </c>
      <c r="C28" s="1995"/>
      <c r="D28" s="2015"/>
      <c r="E28" s="2016"/>
      <c r="F28" s="2017"/>
      <c r="G28" s="2015"/>
      <c r="H28" s="2016"/>
      <c r="I28" s="2017"/>
      <c r="J28" s="2015"/>
      <c r="K28" s="2016"/>
      <c r="L28" s="2017"/>
      <c r="M28" s="2031"/>
      <c r="N28" s="2069"/>
      <c r="O28" s="2068"/>
      <c r="P28" s="2067"/>
      <c r="Q28" s="671"/>
    </row>
    <row r="29" spans="1:17" ht="24.95" customHeight="1" thickBot="1" x14ac:dyDescent="0.2">
      <c r="A29" s="2063"/>
      <c r="B29" s="1990"/>
      <c r="C29" s="1991"/>
      <c r="D29" s="2056"/>
      <c r="E29" s="2057"/>
      <c r="F29" s="2058"/>
      <c r="G29" s="2056"/>
      <c r="H29" s="2057"/>
      <c r="I29" s="2058"/>
      <c r="J29" s="2056"/>
      <c r="K29" s="2057"/>
      <c r="L29" s="2058"/>
      <c r="M29" s="2066"/>
      <c r="N29" s="2030"/>
      <c r="O29" s="2028"/>
      <c r="P29" s="2026"/>
      <c r="Q29" s="671"/>
    </row>
    <row r="30" spans="1:17" ht="24.95" customHeight="1" x14ac:dyDescent="0.15">
      <c r="A30" s="1800"/>
      <c r="B30" s="2048" t="s">
        <v>1688</v>
      </c>
      <c r="C30" s="2049"/>
      <c r="D30" s="2034"/>
      <c r="E30" s="2035"/>
      <c r="F30" s="2036"/>
      <c r="G30" s="2034"/>
      <c r="H30" s="2035"/>
      <c r="I30" s="2036"/>
      <c r="J30" s="2034"/>
      <c r="K30" s="2035"/>
      <c r="L30" s="2036"/>
      <c r="M30" s="2044"/>
      <c r="N30" s="1983"/>
      <c r="O30" s="2042"/>
      <c r="P30" s="2040"/>
      <c r="Q30" s="2025"/>
    </row>
    <row r="31" spans="1:17" ht="24.95" customHeight="1" thickBot="1" x14ac:dyDescent="0.2">
      <c r="A31" s="1746"/>
      <c r="B31" s="2050"/>
      <c r="C31" s="2051"/>
      <c r="D31" s="2037"/>
      <c r="E31" s="2038"/>
      <c r="F31" s="2039"/>
      <c r="G31" s="2037"/>
      <c r="H31" s="2038"/>
      <c r="I31" s="2039"/>
      <c r="J31" s="2037"/>
      <c r="K31" s="2038"/>
      <c r="L31" s="2039"/>
      <c r="M31" s="2045"/>
      <c r="N31" s="2033"/>
      <c r="O31" s="2043"/>
      <c r="P31" s="2041"/>
      <c r="Q31" s="2025"/>
    </row>
    <row r="32" spans="1:17" s="1752" customFormat="1" ht="24.95" customHeight="1" x14ac:dyDescent="0.15">
      <c r="A32" s="2054"/>
      <c r="B32" s="2054"/>
      <c r="C32" s="2054"/>
      <c r="D32" s="2054"/>
      <c r="E32" s="2054"/>
      <c r="F32" s="2054"/>
      <c r="G32" s="2054"/>
      <c r="H32" s="2054"/>
      <c r="I32" s="2054"/>
      <c r="J32" s="2054"/>
      <c r="K32" s="2054"/>
      <c r="L32" s="2054"/>
      <c r="M32" s="2054"/>
      <c r="N32" s="2054"/>
    </row>
    <row r="33" spans="1:16" s="1752" customFormat="1" ht="19.5" customHeight="1" x14ac:dyDescent="0.15">
      <c r="A33" s="1776" t="s">
        <v>1481</v>
      </c>
      <c r="B33" s="1758"/>
      <c r="C33" s="1758"/>
      <c r="D33" s="1758"/>
      <c r="E33" s="1758"/>
      <c r="F33" s="1758"/>
      <c r="G33" s="1758"/>
      <c r="H33" s="1758"/>
      <c r="I33" s="1758"/>
      <c r="J33" s="1759"/>
      <c r="K33" s="1758"/>
      <c r="L33" s="1759"/>
      <c r="M33" s="1758"/>
      <c r="N33" s="1758"/>
    </row>
    <row r="34" spans="1:16" s="1752" customFormat="1" ht="19.5" customHeight="1" x14ac:dyDescent="0.15">
      <c r="A34" s="1773" t="s">
        <v>134</v>
      </c>
      <c r="B34" s="1774" t="s">
        <v>136</v>
      </c>
      <c r="C34" s="1774"/>
      <c r="D34" s="1760"/>
      <c r="E34" s="1760"/>
      <c r="F34" s="1760"/>
      <c r="G34" s="1760"/>
      <c r="H34" s="1760"/>
      <c r="I34" s="1760"/>
      <c r="J34" s="1761"/>
      <c r="K34" s="1760"/>
      <c r="L34" s="1762"/>
      <c r="M34" s="1760"/>
      <c r="N34" s="1760"/>
      <c r="O34" s="1761"/>
      <c r="P34" s="1767"/>
    </row>
    <row r="35" spans="1:16" s="1752" customFormat="1" ht="19.5" customHeight="1" x14ac:dyDescent="0.15">
      <c r="A35" s="1775" t="s">
        <v>134</v>
      </c>
      <c r="B35" s="1772" t="s">
        <v>135</v>
      </c>
      <c r="C35" s="1778" t="s">
        <v>1508</v>
      </c>
      <c r="D35" s="2047"/>
      <c r="E35" s="2047"/>
      <c r="F35" s="2047"/>
      <c r="G35" s="2047"/>
      <c r="H35" s="2047"/>
      <c r="I35" s="2047"/>
      <c r="J35" s="2047"/>
      <c r="K35" s="2047"/>
      <c r="L35" s="2047"/>
      <c r="N35" s="1771" t="s">
        <v>134</v>
      </c>
      <c r="O35" s="1772" t="s">
        <v>1479</v>
      </c>
      <c r="P35" s="1768"/>
    </row>
    <row r="36" spans="1:16" s="1752" customFormat="1" ht="19.5" customHeight="1" x14ac:dyDescent="0.15">
      <c r="A36" s="1764"/>
      <c r="B36" s="1763" t="s">
        <v>308</v>
      </c>
      <c r="C36" s="1778" t="s">
        <v>1507</v>
      </c>
      <c r="D36" s="2047"/>
      <c r="E36" s="2047"/>
      <c r="F36" s="2047"/>
      <c r="G36" s="2047"/>
      <c r="H36" s="2047"/>
      <c r="I36" s="2047"/>
      <c r="J36" s="2047"/>
      <c r="K36" s="2047"/>
      <c r="L36" s="2047"/>
      <c r="N36" s="1771" t="s">
        <v>134</v>
      </c>
      <c r="O36" s="1772" t="s">
        <v>1480</v>
      </c>
      <c r="P36" s="1768"/>
    </row>
    <row r="37" spans="1:16" s="1752" customFormat="1" ht="15" customHeight="1" x14ac:dyDescent="0.15">
      <c r="A37" s="1764"/>
      <c r="B37" s="1763"/>
      <c r="C37" s="1778"/>
      <c r="D37" s="1779"/>
      <c r="E37" s="1779"/>
      <c r="F37" s="1779"/>
      <c r="G37" s="1779"/>
      <c r="H37" s="1779"/>
      <c r="I37" s="1779"/>
      <c r="J37" s="1779"/>
      <c r="K37" s="1779"/>
      <c r="L37" s="1779"/>
      <c r="N37" s="1771"/>
      <c r="O37" s="1772"/>
      <c r="P37" s="1768"/>
    </row>
    <row r="38" spans="1:16" s="1752" customFormat="1" ht="19.5" customHeight="1" x14ac:dyDescent="0.15">
      <c r="A38" s="2052" t="s">
        <v>1684</v>
      </c>
      <c r="B38" s="2053"/>
      <c r="C38" s="2053"/>
      <c r="D38" s="2053"/>
      <c r="E38" s="2053"/>
      <c r="F38" s="2053"/>
      <c r="G38" s="2053"/>
      <c r="H38" s="2053"/>
      <c r="I38" s="2053"/>
      <c r="J38" s="2053"/>
      <c r="K38" s="2053"/>
      <c r="L38" s="2053"/>
      <c r="M38" s="2053"/>
      <c r="N38" s="2053"/>
      <c r="O38" s="1769"/>
      <c r="P38" s="1770"/>
    </row>
    <row r="39" spans="1:16" s="1752" customFormat="1" ht="15" customHeight="1" x14ac:dyDescent="0.15">
      <c r="A39" s="1765"/>
      <c r="B39" s="1765"/>
      <c r="C39" s="1765"/>
      <c r="D39" s="1765"/>
      <c r="E39" s="1765"/>
      <c r="F39" s="1765"/>
      <c r="G39" s="1765"/>
      <c r="H39" s="1765"/>
      <c r="I39" s="1765"/>
      <c r="J39" s="1765"/>
      <c r="K39" s="1765"/>
      <c r="L39" s="1765"/>
      <c r="M39" s="1765"/>
      <c r="N39" s="1765"/>
    </row>
    <row r="40" spans="1:16" s="1752" customFormat="1" ht="15" customHeight="1" x14ac:dyDescent="0.15">
      <c r="C40" s="1766"/>
      <c r="D40" s="1766"/>
      <c r="E40" s="1763"/>
      <c r="F40" s="1763"/>
      <c r="G40" s="1763"/>
      <c r="H40" s="1763"/>
      <c r="I40" s="1763"/>
      <c r="J40" s="1763"/>
      <c r="K40" s="1763"/>
      <c r="L40" s="1763"/>
      <c r="M40" s="1763"/>
      <c r="N40" s="1763"/>
    </row>
    <row r="41" spans="1:16" s="1752" customFormat="1" ht="15" customHeight="1" x14ac:dyDescent="0.15">
      <c r="A41" s="1763" t="s">
        <v>931</v>
      </c>
      <c r="B41" s="1766"/>
      <c r="F41" s="1763"/>
      <c r="G41" s="1763"/>
      <c r="H41" s="1763"/>
      <c r="I41" s="1763"/>
      <c r="J41" s="1763"/>
      <c r="K41" s="1763"/>
      <c r="L41" s="1763"/>
      <c r="M41" s="1763"/>
      <c r="N41" s="1763"/>
    </row>
    <row r="42" spans="1:16" s="1752" customFormat="1" ht="15" customHeight="1" x14ac:dyDescent="0.15">
      <c r="A42" s="1766" t="s">
        <v>106</v>
      </c>
      <c r="B42" s="1763" t="s">
        <v>1482</v>
      </c>
      <c r="F42" s="1763"/>
      <c r="G42" s="1763"/>
      <c r="H42" s="1763"/>
      <c r="I42" s="1763"/>
      <c r="J42" s="1763"/>
      <c r="K42" s="1763"/>
      <c r="L42" s="1763"/>
      <c r="M42" s="1763"/>
      <c r="N42" s="1763"/>
    </row>
    <row r="43" spans="1:16" s="1752" customFormat="1" ht="15" customHeight="1" x14ac:dyDescent="0.15">
      <c r="A43" s="1777"/>
      <c r="B43" s="1763" t="s">
        <v>1509</v>
      </c>
      <c r="F43" s="1763"/>
      <c r="G43" s="1763"/>
      <c r="H43" s="1763"/>
      <c r="I43" s="1763"/>
      <c r="J43" s="1763"/>
      <c r="K43" s="1763"/>
      <c r="L43" s="1763"/>
      <c r="M43" s="1763"/>
      <c r="N43" s="1763"/>
    </row>
    <row r="44" spans="1:16" s="1752" customFormat="1" ht="15" customHeight="1" x14ac:dyDescent="0.15">
      <c r="A44" s="1766" t="s">
        <v>137</v>
      </c>
      <c r="B44" s="1763" t="s">
        <v>1510</v>
      </c>
      <c r="F44" s="1763"/>
      <c r="G44" s="1763"/>
      <c r="H44" s="1763"/>
      <c r="I44" s="1763"/>
      <c r="J44" s="1763"/>
      <c r="K44" s="1763"/>
      <c r="L44" s="1763"/>
      <c r="M44" s="1763"/>
      <c r="N44" s="1763"/>
    </row>
    <row r="45" spans="1:16" s="1752" customFormat="1" ht="15" customHeight="1" x14ac:dyDescent="0.15">
      <c r="A45" s="1766" t="s">
        <v>138</v>
      </c>
      <c r="B45" s="1763" t="s">
        <v>139</v>
      </c>
      <c r="F45" s="1763"/>
      <c r="G45" s="1763"/>
      <c r="H45" s="1763"/>
      <c r="I45" s="1763"/>
      <c r="J45" s="1763"/>
      <c r="K45" s="1763"/>
      <c r="L45" s="1763"/>
      <c r="M45" s="1763"/>
      <c r="N45" s="1763"/>
    </row>
    <row r="46" spans="1:16" s="1752" customFormat="1" ht="13.5" x14ac:dyDescent="0.15">
      <c r="A46" s="1766" t="s">
        <v>140</v>
      </c>
      <c r="B46" s="1763" t="s">
        <v>141</v>
      </c>
      <c r="C46" s="1766"/>
      <c r="D46" s="1766"/>
      <c r="E46" s="1763"/>
      <c r="F46" s="1763"/>
      <c r="G46" s="1763"/>
      <c r="H46" s="1763"/>
      <c r="I46" s="1763"/>
      <c r="J46" s="1763"/>
      <c r="K46" s="1763"/>
      <c r="L46" s="1763"/>
      <c r="M46" s="1763"/>
      <c r="N46" s="1763"/>
    </row>
    <row r="47" spans="1:16" s="1752" customFormat="1" ht="20.100000000000001" customHeight="1" x14ac:dyDescent="0.15">
      <c r="A47" s="1766"/>
      <c r="B47" s="1763"/>
      <c r="C47" s="1766"/>
      <c r="D47" s="1766"/>
      <c r="E47" s="1763"/>
      <c r="F47" s="1763"/>
      <c r="G47" s="1763"/>
      <c r="H47" s="1763"/>
      <c r="I47" s="1763"/>
      <c r="J47" s="1763"/>
      <c r="K47" s="1763"/>
      <c r="L47" s="1763"/>
      <c r="M47" s="1763"/>
      <c r="N47" s="1763"/>
    </row>
    <row r="48" spans="1:16" s="1752" customFormat="1" ht="20.100000000000001" customHeight="1" x14ac:dyDescent="0.15">
      <c r="A48" s="1766"/>
      <c r="B48" s="1763"/>
      <c r="C48" s="1766"/>
      <c r="D48" s="1766"/>
      <c r="E48" s="1763"/>
      <c r="F48" s="1763"/>
      <c r="G48" s="1763"/>
      <c r="H48" s="1763"/>
      <c r="I48" s="1763"/>
      <c r="J48" s="1763"/>
      <c r="K48" s="1763"/>
      <c r="L48" s="1763"/>
      <c r="M48" s="1763"/>
      <c r="N48" s="1763"/>
    </row>
    <row r="49" spans="1:17" ht="20.100000000000001" customHeight="1" x14ac:dyDescent="0.15">
      <c r="A49" s="671"/>
      <c r="B49" s="671"/>
      <c r="C49" s="671"/>
      <c r="D49" s="671"/>
      <c r="E49" s="671"/>
      <c r="F49" s="671"/>
      <c r="G49" s="671"/>
      <c r="H49" s="671"/>
      <c r="I49" s="671"/>
      <c r="J49" s="671"/>
      <c r="K49" s="671"/>
      <c r="L49" s="671"/>
      <c r="M49" s="671"/>
      <c r="N49" s="671"/>
      <c r="O49" s="671"/>
      <c r="P49" s="671"/>
      <c r="Q49" s="671"/>
    </row>
    <row r="50" spans="1:17" ht="20.100000000000001" customHeight="1" x14ac:dyDescent="0.15">
      <c r="A50" s="671"/>
      <c r="B50" s="671"/>
      <c r="C50" s="671"/>
      <c r="D50" s="671"/>
      <c r="E50" s="671"/>
      <c r="F50" s="671"/>
      <c r="G50" s="671"/>
      <c r="H50" s="671"/>
      <c r="I50" s="671"/>
      <c r="J50" s="671"/>
      <c r="K50" s="671"/>
      <c r="L50" s="671"/>
      <c r="M50" s="671"/>
      <c r="N50" s="671"/>
      <c r="O50" s="671"/>
      <c r="P50" s="671"/>
      <c r="Q50" s="671"/>
    </row>
    <row r="51" spans="1:17" ht="20.100000000000001" customHeight="1" x14ac:dyDescent="0.15">
      <c r="A51" s="671"/>
      <c r="B51" s="671"/>
      <c r="C51" s="671"/>
      <c r="D51" s="671"/>
      <c r="E51" s="671"/>
      <c r="F51" s="671"/>
      <c r="G51" s="671"/>
      <c r="H51" s="671"/>
      <c r="I51" s="671"/>
      <c r="J51" s="671"/>
      <c r="K51" s="671"/>
      <c r="L51" s="671"/>
      <c r="M51" s="671"/>
      <c r="N51" s="671"/>
      <c r="O51" s="671"/>
      <c r="P51" s="671"/>
      <c r="Q51" s="671"/>
    </row>
    <row r="52" spans="1:17" ht="20.100000000000001" customHeight="1" x14ac:dyDescent="0.15">
      <c r="A52" s="2046" t="str">
        <f>IF(基本情報!D13="","事業名：　　　　　　　　　　　　　　　　　　　　",CONCATENATE("事業名：","",基本情報!D13))</f>
        <v>事業名：　　　　　　　　　　　　　　　　　　　　</v>
      </c>
      <c r="B52" s="2046"/>
      <c r="C52" s="2046"/>
      <c r="D52" s="2046"/>
      <c r="E52" s="2046"/>
      <c r="F52" s="2046"/>
      <c r="G52" s="2046"/>
      <c r="H52" s="2046"/>
      <c r="I52" s="2046"/>
      <c r="J52" s="2046"/>
      <c r="K52" s="2046"/>
      <c r="L52" s="2046"/>
      <c r="M52" s="2046"/>
      <c r="N52" s="2046"/>
      <c r="O52" s="2046"/>
      <c r="P52" s="2046"/>
      <c r="Q52" s="671"/>
    </row>
  </sheetData>
  <sheetProtection selectLockedCells="1"/>
  <mergeCells count="76">
    <mergeCell ref="O24:O25"/>
    <mergeCell ref="P24:P25"/>
    <mergeCell ref="N24:N25"/>
    <mergeCell ref="A8:A23"/>
    <mergeCell ref="A24:A29"/>
    <mergeCell ref="M12:M13"/>
    <mergeCell ref="G24:I25"/>
    <mergeCell ref="J24:L25"/>
    <mergeCell ref="M24:M25"/>
    <mergeCell ref="P28:P29"/>
    <mergeCell ref="O28:O29"/>
    <mergeCell ref="N28:N29"/>
    <mergeCell ref="D28:F29"/>
    <mergeCell ref="G28:I29"/>
    <mergeCell ref="J28:L29"/>
    <mergeCell ref="M28:M29"/>
    <mergeCell ref="A52:P52"/>
    <mergeCell ref="D35:L35"/>
    <mergeCell ref="D36:L36"/>
    <mergeCell ref="B18:C19"/>
    <mergeCell ref="B16:C17"/>
    <mergeCell ref="B28:C29"/>
    <mergeCell ref="B26:C27"/>
    <mergeCell ref="B30:C31"/>
    <mergeCell ref="B24:C25"/>
    <mergeCell ref="A38:N38"/>
    <mergeCell ref="A32:N32"/>
    <mergeCell ref="M18:M19"/>
    <mergeCell ref="D18:F19"/>
    <mergeCell ref="G18:I19"/>
    <mergeCell ref="J18:L19"/>
    <mergeCell ref="D24:F25"/>
    <mergeCell ref="Q30:Q31"/>
    <mergeCell ref="P26:P27"/>
    <mergeCell ref="O26:O27"/>
    <mergeCell ref="N26:N27"/>
    <mergeCell ref="D26:F27"/>
    <mergeCell ref="G26:I27"/>
    <mergeCell ref="J26:L27"/>
    <mergeCell ref="M26:M27"/>
    <mergeCell ref="N30:N31"/>
    <mergeCell ref="G30:I31"/>
    <mergeCell ref="J30:L31"/>
    <mergeCell ref="D30:F31"/>
    <mergeCell ref="P30:P31"/>
    <mergeCell ref="O30:O31"/>
    <mergeCell ref="M30:M31"/>
    <mergeCell ref="B22:C23"/>
    <mergeCell ref="B20:C21"/>
    <mergeCell ref="M10:M11"/>
    <mergeCell ref="M14:M15"/>
    <mergeCell ref="M16:M17"/>
    <mergeCell ref="D14:F15"/>
    <mergeCell ref="G14:I15"/>
    <mergeCell ref="J14:L15"/>
    <mergeCell ref="M20:M21"/>
    <mergeCell ref="D22:F23"/>
    <mergeCell ref="G22:I23"/>
    <mergeCell ref="J22:L23"/>
    <mergeCell ref="M22:M23"/>
    <mergeCell ref="B14:C15"/>
    <mergeCell ref="B12:C13"/>
    <mergeCell ref="B10:C11"/>
    <mergeCell ref="N7:P7"/>
    <mergeCell ref="M8:M9"/>
    <mergeCell ref="A3:P3"/>
    <mergeCell ref="A6:C7"/>
    <mergeCell ref="D6:F6"/>
    <mergeCell ref="G6:I6"/>
    <mergeCell ref="J6:L6"/>
    <mergeCell ref="M6:M7"/>
    <mergeCell ref="N6:P6"/>
    <mergeCell ref="D7:F7"/>
    <mergeCell ref="G7:I7"/>
    <mergeCell ref="J7:L7"/>
    <mergeCell ref="B8:C9"/>
  </mergeCells>
  <phoneticPr fontId="2"/>
  <dataValidations count="1">
    <dataValidation type="list" allowBlank="1" showInputMessage="1" showErrorMessage="1" sqref="N35:N37 A34:A35" xr:uid="{F857A04E-A47D-4064-BB34-CEA3C95C69CA}">
      <formula1>"□,■"</formula1>
    </dataValidation>
  </dataValidations>
  <pageMargins left="0.7" right="0.7" top="0.75" bottom="0.75" header="0.3" footer="0.3"/>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5AA6-ECC7-49E0-818D-219F958BE67E}">
  <sheetPr codeName="Sheet6">
    <tabColor rgb="FF99FF99"/>
    <pageSetUpPr fitToPage="1"/>
  </sheetPr>
  <dimension ref="A1:O39"/>
  <sheetViews>
    <sheetView showGridLines="0" view="pageBreakPreview" zoomScaleNormal="100" zoomScaleSheetLayoutView="100" workbookViewId="0"/>
  </sheetViews>
  <sheetFormatPr defaultColWidth="9.5703125" defaultRowHeight="13.5" x14ac:dyDescent="0.15"/>
  <cols>
    <col min="1" max="1" width="3.7109375" style="19" customWidth="1"/>
    <col min="2" max="2" width="15.7109375" style="19" customWidth="1"/>
    <col min="3" max="4" width="3.7109375" style="19" customWidth="1"/>
    <col min="5" max="5" width="15.7109375" style="19" customWidth="1"/>
    <col min="6" max="7" width="3.7109375" style="19" customWidth="1"/>
    <col min="8" max="8" width="15.7109375" style="19" customWidth="1"/>
    <col min="9" max="9" width="3.7109375" style="19" customWidth="1"/>
    <col min="10" max="10" width="9.7109375" style="19" customWidth="1"/>
    <col min="11" max="11" width="3.7109375" style="19" customWidth="1"/>
    <col min="12" max="12" width="15.7109375" style="19" customWidth="1"/>
    <col min="13" max="13" width="3.7109375" style="19" customWidth="1"/>
    <col min="14" max="16384" width="9.5703125" style="19"/>
  </cols>
  <sheetData>
    <row r="1" spans="1:15" ht="15" customHeight="1" x14ac:dyDescent="0.15">
      <c r="B1" s="18"/>
      <c r="C1" s="18"/>
      <c r="D1" s="18"/>
      <c r="E1" s="18"/>
      <c r="F1" s="18"/>
      <c r="G1" s="18"/>
      <c r="H1" s="18"/>
      <c r="I1" s="18"/>
      <c r="J1" s="18"/>
      <c r="K1" s="18"/>
      <c r="L1" s="18"/>
      <c r="M1" s="22" t="s">
        <v>1027</v>
      </c>
      <c r="N1" s="18"/>
      <c r="O1" s="18"/>
    </row>
    <row r="2" spans="1:15" ht="18" customHeight="1" x14ac:dyDescent="0.15">
      <c r="A2" s="20"/>
      <c r="B2" s="20"/>
      <c r="C2" s="20"/>
      <c r="D2" s="20"/>
      <c r="E2" s="20"/>
      <c r="F2" s="20"/>
      <c r="G2" s="20"/>
      <c r="H2" s="20"/>
      <c r="I2" s="20"/>
      <c r="J2" s="20"/>
      <c r="K2" s="20"/>
      <c r="L2" s="20"/>
      <c r="M2" s="20"/>
    </row>
    <row r="3" spans="1:15" ht="18.75" x14ac:dyDescent="0.15">
      <c r="A3" s="2085" t="s">
        <v>144</v>
      </c>
      <c r="B3" s="2085"/>
      <c r="C3" s="2085"/>
      <c r="D3" s="2085"/>
      <c r="E3" s="2085"/>
      <c r="F3" s="2085"/>
      <c r="G3" s="2085"/>
      <c r="H3" s="2085"/>
      <c r="I3" s="2085"/>
      <c r="J3" s="2085"/>
      <c r="K3" s="2085"/>
      <c r="L3" s="2085"/>
      <c r="M3" s="2085"/>
      <c r="N3" s="20"/>
      <c r="O3" s="20"/>
    </row>
    <row r="4" spans="1:15" ht="18" customHeight="1" x14ac:dyDescent="0.15">
      <c r="A4" s="21"/>
      <c r="B4" s="21"/>
      <c r="C4" s="21"/>
      <c r="D4" s="21"/>
      <c r="E4" s="21"/>
      <c r="F4" s="21"/>
      <c r="G4" s="21"/>
      <c r="H4" s="21"/>
      <c r="I4" s="21"/>
      <c r="J4" s="21"/>
      <c r="K4" s="21"/>
      <c r="L4" s="21"/>
      <c r="M4" s="21"/>
    </row>
    <row r="5" spans="1:15" ht="15" customHeight="1" x14ac:dyDescent="0.15">
      <c r="A5" s="18"/>
      <c r="B5" s="18"/>
      <c r="C5" s="18"/>
      <c r="D5" s="18"/>
      <c r="E5" s="18"/>
      <c r="F5" s="18"/>
      <c r="G5" s="18"/>
      <c r="H5" s="18"/>
      <c r="I5" s="18"/>
      <c r="J5" s="18"/>
      <c r="K5" s="18"/>
      <c r="L5" s="18"/>
      <c r="M5" s="18"/>
    </row>
    <row r="6" spans="1:15" ht="15" customHeight="1" x14ac:dyDescent="0.15">
      <c r="A6" s="2073" t="s">
        <v>145</v>
      </c>
      <c r="B6" s="2073"/>
      <c r="C6" s="2073"/>
      <c r="D6" s="2073"/>
      <c r="E6" s="2073"/>
      <c r="F6" s="2073"/>
      <c r="G6" s="2073"/>
      <c r="H6" s="2073"/>
      <c r="I6" s="2073"/>
      <c r="J6" s="2073"/>
      <c r="K6" s="2073"/>
      <c r="L6" s="2073"/>
      <c r="M6" s="2073"/>
    </row>
    <row r="7" spans="1:15" ht="15" customHeight="1" x14ac:dyDescent="0.15">
      <c r="A7" s="18"/>
      <c r="B7" s="18"/>
      <c r="C7" s="18"/>
      <c r="D7" s="18"/>
      <c r="E7" s="18"/>
      <c r="F7" s="18"/>
      <c r="G7" s="18"/>
      <c r="H7" s="18"/>
      <c r="I7" s="18"/>
      <c r="J7" s="18"/>
      <c r="K7" s="18"/>
      <c r="L7" s="18"/>
      <c r="M7" s="22" t="s">
        <v>124</v>
      </c>
    </row>
    <row r="8" spans="1:15" ht="25.5" customHeight="1" x14ac:dyDescent="0.15">
      <c r="A8" s="2075" t="s">
        <v>146</v>
      </c>
      <c r="B8" s="2076"/>
      <c r="C8" s="2076"/>
      <c r="D8" s="2077" t="s">
        <v>1694</v>
      </c>
      <c r="E8" s="2078"/>
      <c r="F8" s="2079"/>
      <c r="G8" s="2077" t="s">
        <v>125</v>
      </c>
      <c r="H8" s="2078"/>
      <c r="I8" s="2079"/>
      <c r="J8" s="23" t="s">
        <v>126</v>
      </c>
      <c r="K8" s="2076" t="s">
        <v>127</v>
      </c>
      <c r="L8" s="2076"/>
      <c r="M8" s="2080"/>
    </row>
    <row r="9" spans="1:15" ht="33" customHeight="1" x14ac:dyDescent="0.15">
      <c r="A9" s="24" t="s">
        <v>128</v>
      </c>
      <c r="B9" s="1794"/>
      <c r="C9" s="26" t="s">
        <v>129</v>
      </c>
      <c r="D9" s="27" t="s">
        <v>128</v>
      </c>
      <c r="E9" s="25"/>
      <c r="F9" s="28" t="s">
        <v>129</v>
      </c>
      <c r="G9" s="27" t="s">
        <v>128</v>
      </c>
      <c r="H9" s="25"/>
      <c r="I9" s="28" t="s">
        <v>129</v>
      </c>
      <c r="J9" s="2071" t="s">
        <v>130</v>
      </c>
      <c r="K9" s="29" t="s">
        <v>128</v>
      </c>
      <c r="L9" s="25"/>
      <c r="M9" s="30" t="s">
        <v>129</v>
      </c>
    </row>
    <row r="10" spans="1:15" ht="33" customHeight="1" x14ac:dyDescent="0.15">
      <c r="A10" s="31" t="s">
        <v>147</v>
      </c>
      <c r="B10" s="1795"/>
      <c r="C10" s="33"/>
      <c r="D10" s="34"/>
      <c r="E10" s="32"/>
      <c r="F10" s="35"/>
      <c r="G10" s="34"/>
      <c r="H10" s="32"/>
      <c r="I10" s="35"/>
      <c r="J10" s="2072"/>
      <c r="K10" s="36"/>
      <c r="L10" s="32"/>
      <c r="M10" s="37"/>
      <c r="O10" s="15"/>
    </row>
    <row r="11" spans="1:15" ht="30" customHeight="1" x14ac:dyDescent="0.15">
      <c r="A11" s="38"/>
      <c r="B11" s="38"/>
      <c r="C11" s="38"/>
      <c r="D11" s="38"/>
      <c r="E11" s="38"/>
      <c r="F11" s="38"/>
      <c r="G11" s="38"/>
      <c r="H11" s="38"/>
      <c r="I11" s="38"/>
      <c r="J11" s="38"/>
      <c r="K11" s="38"/>
      <c r="L11" s="38"/>
      <c r="M11" s="38"/>
    </row>
    <row r="12" spans="1:15" ht="15" customHeight="1" x14ac:dyDescent="0.15">
      <c r="A12" s="2073" t="s">
        <v>148</v>
      </c>
      <c r="B12" s="2073"/>
      <c r="C12" s="2073"/>
      <c r="D12" s="2073"/>
      <c r="E12" s="2073"/>
      <c r="F12" s="2073"/>
      <c r="G12" s="2073"/>
      <c r="H12" s="2073"/>
      <c r="I12" s="2073"/>
      <c r="J12" s="2073"/>
      <c r="K12" s="2073"/>
      <c r="L12" s="2073"/>
      <c r="M12" s="2073"/>
    </row>
    <row r="13" spans="1:15" ht="15" customHeight="1" x14ac:dyDescent="0.15">
      <c r="A13" s="2074"/>
      <c r="B13" s="2074"/>
      <c r="C13" s="2074"/>
      <c r="D13" s="2074"/>
      <c r="E13" s="2074"/>
      <c r="F13" s="2074"/>
      <c r="G13" s="2074"/>
      <c r="H13" s="2074"/>
      <c r="I13" s="2074"/>
      <c r="J13" s="2074"/>
      <c r="K13" s="18"/>
      <c r="L13" s="18"/>
      <c r="M13" s="22" t="s">
        <v>149</v>
      </c>
    </row>
    <row r="14" spans="1:15" ht="25.5" customHeight="1" x14ac:dyDescent="0.15">
      <c r="A14" s="2075" t="s">
        <v>146</v>
      </c>
      <c r="B14" s="2076"/>
      <c r="C14" s="2076"/>
      <c r="D14" s="2077" t="s">
        <v>1694</v>
      </c>
      <c r="E14" s="2078"/>
      <c r="F14" s="2079"/>
      <c r="G14" s="2077" t="s">
        <v>125</v>
      </c>
      <c r="H14" s="2078"/>
      <c r="I14" s="2079"/>
      <c r="J14" s="23" t="s">
        <v>126</v>
      </c>
      <c r="K14" s="2076" t="s">
        <v>127</v>
      </c>
      <c r="L14" s="2076"/>
      <c r="M14" s="2080"/>
    </row>
    <row r="15" spans="1:15" ht="33" customHeight="1" x14ac:dyDescent="0.15">
      <c r="A15" s="24" t="s">
        <v>128</v>
      </c>
      <c r="B15" s="1794"/>
      <c r="C15" s="26" t="s">
        <v>129</v>
      </c>
      <c r="D15" s="27" t="s">
        <v>128</v>
      </c>
      <c r="E15" s="25"/>
      <c r="F15" s="28" t="s">
        <v>129</v>
      </c>
      <c r="G15" s="27" t="s">
        <v>128</v>
      </c>
      <c r="H15" s="25"/>
      <c r="I15" s="28" t="s">
        <v>129</v>
      </c>
      <c r="J15" s="2071" t="s">
        <v>130</v>
      </c>
      <c r="K15" s="29" t="s">
        <v>128</v>
      </c>
      <c r="L15" s="25"/>
      <c r="M15" s="30" t="s">
        <v>129</v>
      </c>
    </row>
    <row r="16" spans="1:15" ht="33" customHeight="1" x14ac:dyDescent="0.15">
      <c r="A16" s="31" t="s">
        <v>147</v>
      </c>
      <c r="B16" s="1795"/>
      <c r="C16" s="33"/>
      <c r="D16" s="34"/>
      <c r="E16" s="32"/>
      <c r="F16" s="35"/>
      <c r="G16" s="34"/>
      <c r="H16" s="32"/>
      <c r="I16" s="35"/>
      <c r="J16" s="2072"/>
      <c r="K16" s="36"/>
      <c r="L16" s="32"/>
      <c r="M16" s="37"/>
    </row>
    <row r="17" spans="1:13" ht="30" customHeight="1" x14ac:dyDescent="0.15">
      <c r="A17" s="39"/>
      <c r="B17" s="39"/>
      <c r="C17" s="39"/>
      <c r="D17" s="39"/>
      <c r="E17" s="39"/>
      <c r="F17" s="39"/>
      <c r="G17" s="39"/>
      <c r="H17" s="39"/>
      <c r="I17" s="39"/>
      <c r="J17" s="39"/>
      <c r="K17" s="16"/>
      <c r="L17" s="16"/>
      <c r="M17" s="40"/>
    </row>
    <row r="18" spans="1:13" ht="15" customHeight="1" x14ac:dyDescent="0.15">
      <c r="A18" s="18" t="s">
        <v>150</v>
      </c>
      <c r="B18" s="41"/>
      <c r="C18" s="41"/>
      <c r="D18" s="41"/>
      <c r="E18" s="41"/>
      <c r="F18" s="41"/>
      <c r="G18" s="41"/>
      <c r="H18" s="41"/>
      <c r="I18" s="41"/>
      <c r="J18" s="41"/>
      <c r="K18" s="41"/>
      <c r="L18" s="41"/>
      <c r="M18" s="41"/>
    </row>
    <row r="19" spans="1:13" ht="15" customHeight="1" x14ac:dyDescent="0.15">
      <c r="A19" s="2074"/>
      <c r="B19" s="2074"/>
      <c r="C19" s="2074"/>
      <c r="D19" s="2074"/>
      <c r="E19" s="2074"/>
      <c r="F19" s="2074"/>
      <c r="G19" s="2074"/>
      <c r="H19" s="2074"/>
      <c r="I19" s="2074"/>
      <c r="J19" s="2074"/>
      <c r="K19" s="18"/>
      <c r="L19" s="18"/>
      <c r="M19" s="22" t="s">
        <v>149</v>
      </c>
    </row>
    <row r="20" spans="1:13" ht="25.5" customHeight="1" x14ac:dyDescent="0.15">
      <c r="A20" s="2075" t="s">
        <v>146</v>
      </c>
      <c r="B20" s="2076"/>
      <c r="C20" s="2076"/>
      <c r="D20" s="2077" t="s">
        <v>1694</v>
      </c>
      <c r="E20" s="2078"/>
      <c r="F20" s="2079"/>
      <c r="G20" s="2083" t="s">
        <v>125</v>
      </c>
      <c r="H20" s="2076"/>
      <c r="I20" s="2084"/>
      <c r="J20" s="42" t="s">
        <v>126</v>
      </c>
      <c r="K20" s="2083" t="s">
        <v>127</v>
      </c>
      <c r="L20" s="2076"/>
      <c r="M20" s="2080"/>
    </row>
    <row r="21" spans="1:13" ht="33" customHeight="1" x14ac:dyDescent="0.15">
      <c r="A21" s="24" t="s">
        <v>128</v>
      </c>
      <c r="B21" s="1794"/>
      <c r="C21" s="26" t="s">
        <v>129</v>
      </c>
      <c r="D21" s="27" t="s">
        <v>128</v>
      </c>
      <c r="E21" s="25"/>
      <c r="F21" s="28" t="s">
        <v>129</v>
      </c>
      <c r="G21" s="27" t="s">
        <v>128</v>
      </c>
      <c r="H21" s="25"/>
      <c r="I21" s="28" t="s">
        <v>129</v>
      </c>
      <c r="J21" s="2071" t="s">
        <v>130</v>
      </c>
      <c r="K21" s="29" t="s">
        <v>128</v>
      </c>
      <c r="L21" s="25"/>
      <c r="M21" s="30" t="s">
        <v>129</v>
      </c>
    </row>
    <row r="22" spans="1:13" ht="33" customHeight="1" x14ac:dyDescent="0.15">
      <c r="A22" s="31" t="s">
        <v>147</v>
      </c>
      <c r="B22" s="1795"/>
      <c r="C22" s="33"/>
      <c r="D22" s="34"/>
      <c r="E22" s="32"/>
      <c r="F22" s="35"/>
      <c r="G22" s="34"/>
      <c r="H22" s="32"/>
      <c r="I22" s="35"/>
      <c r="J22" s="2072"/>
      <c r="K22" s="36"/>
      <c r="L22" s="32"/>
      <c r="M22" s="37"/>
    </row>
    <row r="23" spans="1:13" ht="30" customHeight="1" x14ac:dyDescent="0.15">
      <c r="A23" s="41"/>
      <c r="B23" s="41"/>
      <c r="C23" s="41"/>
      <c r="D23" s="41"/>
      <c r="E23" s="41"/>
      <c r="F23" s="41"/>
      <c r="G23" s="41"/>
      <c r="H23" s="41"/>
      <c r="I23" s="41"/>
      <c r="J23" s="41"/>
      <c r="K23" s="41"/>
      <c r="L23" s="41"/>
      <c r="M23" s="41"/>
    </row>
    <row r="24" spans="1:13" ht="15" customHeight="1" x14ac:dyDescent="0.15">
      <c r="A24" s="2073" t="s">
        <v>151</v>
      </c>
      <c r="B24" s="2073"/>
      <c r="C24" s="2073"/>
      <c r="D24" s="2073"/>
      <c r="E24" s="2073"/>
      <c r="F24" s="2073"/>
      <c r="G24" s="2073"/>
      <c r="H24" s="2073"/>
      <c r="I24" s="2073"/>
      <c r="J24" s="2073"/>
      <c r="K24" s="2073"/>
      <c r="L24" s="2073"/>
      <c r="M24" s="2073"/>
    </row>
    <row r="25" spans="1:13" ht="15" customHeight="1" x14ac:dyDescent="0.15">
      <c r="A25" s="2074"/>
      <c r="B25" s="2074"/>
      <c r="C25" s="2074"/>
      <c r="D25" s="2074"/>
      <c r="E25" s="2074"/>
      <c r="F25" s="2074"/>
      <c r="G25" s="2074"/>
      <c r="H25" s="2074"/>
      <c r="I25" s="2074"/>
      <c r="J25" s="2074"/>
      <c r="K25" s="18"/>
      <c r="L25" s="18"/>
      <c r="M25" s="22" t="s">
        <v>149</v>
      </c>
    </row>
    <row r="26" spans="1:13" ht="25.5" customHeight="1" x14ac:dyDescent="0.15">
      <c r="A26" s="2075" t="s">
        <v>146</v>
      </c>
      <c r="B26" s="2076"/>
      <c r="C26" s="2076"/>
      <c r="D26" s="2077" t="s">
        <v>1694</v>
      </c>
      <c r="E26" s="2078"/>
      <c r="F26" s="2079"/>
      <c r="G26" s="2077" t="s">
        <v>125</v>
      </c>
      <c r="H26" s="2078"/>
      <c r="I26" s="2079"/>
      <c r="J26" s="23" t="s">
        <v>126</v>
      </c>
      <c r="K26" s="2076" t="s">
        <v>127</v>
      </c>
      <c r="L26" s="2076"/>
      <c r="M26" s="2080"/>
    </row>
    <row r="27" spans="1:13" ht="33" customHeight="1" x14ac:dyDescent="0.15">
      <c r="A27" s="24" t="s">
        <v>128</v>
      </c>
      <c r="B27" s="1794"/>
      <c r="C27" s="26" t="s">
        <v>129</v>
      </c>
      <c r="D27" s="27" t="s">
        <v>128</v>
      </c>
      <c r="E27" s="25"/>
      <c r="F27" s="28" t="s">
        <v>129</v>
      </c>
      <c r="G27" s="27" t="s">
        <v>128</v>
      </c>
      <c r="H27" s="25"/>
      <c r="I27" s="28" t="s">
        <v>129</v>
      </c>
      <c r="J27" s="2071" t="s">
        <v>130</v>
      </c>
      <c r="K27" s="29" t="s">
        <v>128</v>
      </c>
      <c r="L27" s="25"/>
      <c r="M27" s="30" t="s">
        <v>129</v>
      </c>
    </row>
    <row r="28" spans="1:13" ht="33" customHeight="1" x14ac:dyDescent="0.15">
      <c r="A28" s="31" t="s">
        <v>147</v>
      </c>
      <c r="B28" s="1795"/>
      <c r="C28" s="33"/>
      <c r="D28" s="34"/>
      <c r="E28" s="32"/>
      <c r="F28" s="35"/>
      <c r="G28" s="34"/>
      <c r="H28" s="32"/>
      <c r="I28" s="35"/>
      <c r="J28" s="2072"/>
      <c r="K28" s="36"/>
      <c r="L28" s="32"/>
      <c r="M28" s="37"/>
    </row>
    <row r="29" spans="1:13" ht="14.25" x14ac:dyDescent="0.15">
      <c r="A29" s="39"/>
      <c r="B29" s="39"/>
      <c r="C29" s="39"/>
      <c r="D29" s="39"/>
      <c r="E29" s="39"/>
      <c r="F29" s="39"/>
      <c r="G29" s="39"/>
      <c r="H29" s="39"/>
      <c r="I29" s="39"/>
      <c r="J29" s="39"/>
      <c r="K29" s="16"/>
      <c r="L29" s="16"/>
      <c r="M29" s="40"/>
    </row>
    <row r="30" spans="1:13" ht="13.5" customHeight="1" x14ac:dyDescent="0.15">
      <c r="A30" s="2081" t="s">
        <v>152</v>
      </c>
      <c r="B30" s="2081"/>
      <c r="C30" s="2081"/>
      <c r="D30" s="2081"/>
      <c r="E30" s="2081"/>
      <c r="F30" s="2081"/>
      <c r="G30" s="2081"/>
      <c r="H30" s="2081"/>
      <c r="I30" s="2081"/>
      <c r="J30" s="2081"/>
      <c r="K30" s="2081"/>
      <c r="L30" s="2081"/>
      <c r="M30" s="2081"/>
    </row>
    <row r="31" spans="1:13" x14ac:dyDescent="0.15">
      <c r="A31" s="41"/>
      <c r="B31" s="41"/>
      <c r="C31" s="41"/>
      <c r="D31" s="41"/>
      <c r="E31" s="41"/>
      <c r="F31" s="41"/>
      <c r="G31" s="41"/>
      <c r="H31" s="41"/>
      <c r="I31" s="41"/>
      <c r="J31" s="41"/>
      <c r="K31" s="41"/>
      <c r="L31" s="41"/>
      <c r="M31" s="41"/>
    </row>
    <row r="32" spans="1:13" x14ac:dyDescent="0.15">
      <c r="A32" s="2082" t="s">
        <v>153</v>
      </c>
      <c r="B32" s="2082"/>
      <c r="C32" s="2082"/>
      <c r="D32" s="2082"/>
      <c r="E32" s="2082"/>
      <c r="F32" s="2082"/>
      <c r="G32" s="2082"/>
      <c r="H32" s="2082"/>
      <c r="I32" s="2082"/>
      <c r="J32" s="2082"/>
      <c r="K32" s="2082"/>
      <c r="L32" s="2082"/>
      <c r="M32" s="2082"/>
    </row>
    <row r="33" spans="1:13" x14ac:dyDescent="0.15">
      <c r="A33" s="2082" t="s">
        <v>154</v>
      </c>
      <c r="B33" s="2082"/>
      <c r="C33" s="2082"/>
      <c r="D33" s="2082"/>
      <c r="E33" s="2082"/>
      <c r="F33" s="2082"/>
      <c r="G33" s="2082"/>
      <c r="H33" s="2082"/>
      <c r="I33" s="2082"/>
      <c r="J33" s="2082"/>
      <c r="K33" s="2082"/>
      <c r="L33" s="2082"/>
      <c r="M33" s="2082"/>
    </row>
    <row r="34" spans="1:13" x14ac:dyDescent="0.15">
      <c r="A34" s="2082" t="s">
        <v>155</v>
      </c>
      <c r="B34" s="2082"/>
      <c r="C34" s="2082"/>
      <c r="D34" s="2082"/>
      <c r="E34" s="2082"/>
      <c r="F34" s="2082"/>
      <c r="G34" s="2082"/>
      <c r="H34" s="2082"/>
      <c r="I34" s="2082"/>
      <c r="J34" s="2082"/>
      <c r="K34" s="2082"/>
      <c r="L34" s="2082"/>
      <c r="M34" s="2082"/>
    </row>
    <row r="35" spans="1:13" x14ac:dyDescent="0.15">
      <c r="A35" s="38"/>
      <c r="B35" s="38"/>
      <c r="C35" s="38"/>
      <c r="D35" s="38"/>
      <c r="E35" s="38"/>
      <c r="F35" s="38"/>
      <c r="G35" s="38"/>
      <c r="H35" s="38"/>
      <c r="I35" s="38"/>
      <c r="J35" s="38"/>
      <c r="K35" s="38"/>
      <c r="L35" s="38"/>
      <c r="M35" s="38"/>
    </row>
    <row r="36" spans="1:13" x14ac:dyDescent="0.15">
      <c r="A36" s="38"/>
      <c r="B36" s="38"/>
      <c r="C36" s="38"/>
      <c r="D36" s="38"/>
      <c r="E36" s="38"/>
      <c r="F36" s="38"/>
      <c r="G36" s="38"/>
      <c r="H36" s="38"/>
      <c r="I36" s="38"/>
      <c r="J36" s="38"/>
      <c r="K36" s="38"/>
      <c r="L36" s="38"/>
      <c r="M36" s="38"/>
    </row>
    <row r="37" spans="1:13" x14ac:dyDescent="0.15">
      <c r="A37" s="38"/>
      <c r="B37" s="38"/>
      <c r="C37" s="38"/>
      <c r="D37" s="38"/>
      <c r="E37" s="38"/>
      <c r="F37" s="38"/>
      <c r="G37" s="38"/>
      <c r="H37" s="38"/>
      <c r="I37" s="38"/>
      <c r="J37" s="38"/>
      <c r="K37" s="38"/>
      <c r="L37" s="38"/>
      <c r="M37" s="38"/>
    </row>
    <row r="38" spans="1:13" x14ac:dyDescent="0.15">
      <c r="A38" s="2070" t="str">
        <f>IF(基本情報!D13="","事業名：　　　　　　　　　　　　　　　　　　　　",CONCATENATE("事業名：","",基本情報!D13))</f>
        <v>事業名：　　　　　　　　　　　　　　　　　　　　</v>
      </c>
      <c r="B38" s="2070"/>
      <c r="C38" s="2070"/>
      <c r="D38" s="2070"/>
      <c r="E38" s="2070"/>
      <c r="F38" s="2070"/>
      <c r="G38" s="2070"/>
      <c r="H38" s="2070"/>
      <c r="I38" s="2070"/>
      <c r="J38" s="2070"/>
      <c r="K38" s="2070"/>
      <c r="L38" s="2070"/>
      <c r="M38" s="2070"/>
    </row>
    <row r="39" spans="1:13" ht="12" customHeight="1" x14ac:dyDescent="0.15"/>
  </sheetData>
  <sheetProtection selectLockedCells="1"/>
  <mergeCells count="35">
    <mergeCell ref="J9:J10"/>
    <mergeCell ref="D8:F8"/>
    <mergeCell ref="A3:M3"/>
    <mergeCell ref="A6:M6"/>
    <mergeCell ref="A8:C8"/>
    <mergeCell ref="G8:I8"/>
    <mergeCell ref="K8:M8"/>
    <mergeCell ref="K20:M20"/>
    <mergeCell ref="D20:F20"/>
    <mergeCell ref="A12:M12"/>
    <mergeCell ref="A13:B13"/>
    <mergeCell ref="C13:J13"/>
    <mergeCell ref="A14:C14"/>
    <mergeCell ref="G14:I14"/>
    <mergeCell ref="K14:M14"/>
    <mergeCell ref="D14:F14"/>
    <mergeCell ref="J15:J16"/>
    <mergeCell ref="A19:B19"/>
    <mergeCell ref="C19:J19"/>
    <mergeCell ref="A20:C20"/>
    <mergeCell ref="G20:I20"/>
    <mergeCell ref="A38:M38"/>
    <mergeCell ref="J21:J22"/>
    <mergeCell ref="A24:M24"/>
    <mergeCell ref="A25:B25"/>
    <mergeCell ref="C25:J25"/>
    <mergeCell ref="A26:C26"/>
    <mergeCell ref="G26:I26"/>
    <mergeCell ref="K26:M26"/>
    <mergeCell ref="D26:F26"/>
    <mergeCell ref="J27:J28"/>
    <mergeCell ref="A30:M30"/>
    <mergeCell ref="A32:M32"/>
    <mergeCell ref="A33:M33"/>
    <mergeCell ref="A34:M34"/>
  </mergeCells>
  <phoneticPr fontId="2"/>
  <pageMargins left="0.98425196850393704" right="0.59055118110236227" top="0.59055118110236227" bottom="0.59055118110236227" header="0" footer="0"/>
  <pageSetup paperSize="9" scale="9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9FF99"/>
  </sheetPr>
  <dimension ref="A1:G34"/>
  <sheetViews>
    <sheetView showGridLines="0" view="pageBreakPreview" zoomScaleNormal="100" zoomScaleSheetLayoutView="100" workbookViewId="0"/>
  </sheetViews>
  <sheetFormatPr defaultColWidth="9.5703125" defaultRowHeight="18.75" x14ac:dyDescent="0.15"/>
  <cols>
    <col min="1" max="2" width="12.140625" style="43" customWidth="1"/>
    <col min="3" max="3" width="2.7109375" style="43" customWidth="1"/>
    <col min="4" max="4" width="11.5703125" style="43" customWidth="1"/>
    <col min="5" max="5" width="2.7109375" style="43" customWidth="1"/>
    <col min="6" max="6" width="35.5703125" style="43" customWidth="1"/>
    <col min="7" max="7" width="17.7109375" style="43" customWidth="1"/>
    <col min="8" max="16384" width="9.5703125" style="43"/>
  </cols>
  <sheetData>
    <row r="1" spans="1:7" ht="15" customHeight="1" x14ac:dyDescent="0.15">
      <c r="A1" s="57"/>
      <c r="B1" s="57"/>
      <c r="C1" s="57"/>
      <c r="D1" s="57"/>
      <c r="E1" s="57"/>
      <c r="F1" s="57"/>
      <c r="G1" s="968" t="s">
        <v>932</v>
      </c>
    </row>
    <row r="2" spans="1:7" ht="18" customHeight="1" x14ac:dyDescent="0.15">
      <c r="A2" s="968"/>
      <c r="B2" s="57"/>
      <c r="C2" s="57"/>
      <c r="D2" s="57"/>
      <c r="E2" s="57"/>
      <c r="F2" s="57"/>
      <c r="G2" s="57"/>
    </row>
    <row r="3" spans="1:7" ht="18.75" customHeight="1" x14ac:dyDescent="0.15">
      <c r="A3" s="2093" t="s">
        <v>157</v>
      </c>
      <c r="B3" s="2094"/>
      <c r="C3" s="2094"/>
      <c r="D3" s="2094"/>
      <c r="E3" s="2094"/>
      <c r="F3" s="2094"/>
      <c r="G3" s="2094"/>
    </row>
    <row r="4" spans="1:7" ht="18" customHeight="1" x14ac:dyDescent="0.15">
      <c r="A4" s="44"/>
      <c r="B4" s="57"/>
      <c r="C4" s="57"/>
      <c r="D4" s="57"/>
      <c r="E4" s="57"/>
      <c r="F4" s="57"/>
      <c r="G4" s="57"/>
    </row>
    <row r="5" spans="1:7" ht="15" customHeight="1" x14ac:dyDescent="0.15">
      <c r="A5" s="44"/>
      <c r="B5" s="57"/>
      <c r="C5" s="57"/>
      <c r="D5" s="57"/>
      <c r="E5" s="57"/>
      <c r="F5" s="57"/>
      <c r="G5" s="57"/>
    </row>
    <row r="6" spans="1:7" ht="15" customHeight="1" x14ac:dyDescent="0.15">
      <c r="A6" s="44"/>
      <c r="B6" s="57"/>
      <c r="C6" s="57"/>
      <c r="D6" s="57"/>
      <c r="E6" s="57"/>
      <c r="F6" s="57"/>
      <c r="G6" s="57"/>
    </row>
    <row r="7" spans="1:7" ht="15" customHeight="1" x14ac:dyDescent="0.15">
      <c r="A7" s="2095" t="s">
        <v>149</v>
      </c>
      <c r="B7" s="2094"/>
      <c r="C7" s="2094"/>
      <c r="D7" s="2094"/>
      <c r="E7" s="2094"/>
      <c r="F7" s="2094"/>
      <c r="G7" s="2094"/>
    </row>
    <row r="8" spans="1:7" ht="18" customHeight="1" x14ac:dyDescent="0.15">
      <c r="A8" s="45" t="s">
        <v>158</v>
      </c>
      <c r="B8" s="45" t="s">
        <v>159</v>
      </c>
      <c r="C8" s="2096" t="s">
        <v>160</v>
      </c>
      <c r="D8" s="2097"/>
      <c r="E8" s="2098"/>
      <c r="F8" s="45" t="s">
        <v>161</v>
      </c>
      <c r="G8" s="45" t="s">
        <v>162</v>
      </c>
    </row>
    <row r="9" spans="1:7" ht="75" customHeight="1" x14ac:dyDescent="0.15">
      <c r="A9" s="2089" t="s">
        <v>163</v>
      </c>
      <c r="B9" s="2086"/>
      <c r="C9" s="46" t="s">
        <v>128</v>
      </c>
      <c r="D9" s="47"/>
      <c r="E9" s="48" t="s">
        <v>129</v>
      </c>
      <c r="F9" s="2088"/>
      <c r="G9" s="2088"/>
    </row>
    <row r="10" spans="1:7" ht="75" customHeight="1" x14ac:dyDescent="0.15">
      <c r="A10" s="2089"/>
      <c r="B10" s="2086"/>
      <c r="C10" s="49"/>
      <c r="D10" s="50"/>
      <c r="E10" s="51"/>
      <c r="F10" s="2088"/>
      <c r="G10" s="2088"/>
    </row>
    <row r="11" spans="1:7" ht="75" customHeight="1" x14ac:dyDescent="0.15">
      <c r="A11" s="2089" t="s">
        <v>164</v>
      </c>
      <c r="B11" s="2086"/>
      <c r="C11" s="46" t="s">
        <v>128</v>
      </c>
      <c r="D11" s="47"/>
      <c r="E11" s="48" t="s">
        <v>129</v>
      </c>
      <c r="F11" s="2088"/>
      <c r="G11" s="2088"/>
    </row>
    <row r="12" spans="1:7" ht="75" customHeight="1" x14ac:dyDescent="0.15">
      <c r="A12" s="2089"/>
      <c r="B12" s="2086"/>
      <c r="C12" s="49"/>
      <c r="D12" s="50"/>
      <c r="E12" s="51"/>
      <c r="F12" s="2088"/>
      <c r="G12" s="2088"/>
    </row>
    <row r="13" spans="1:7" ht="20.25" customHeight="1" x14ac:dyDescent="0.15">
      <c r="A13" s="2089" t="s">
        <v>165</v>
      </c>
      <c r="B13" s="2087"/>
      <c r="C13" s="46" t="s">
        <v>128</v>
      </c>
      <c r="D13" s="47"/>
      <c r="E13" s="48" t="s">
        <v>129</v>
      </c>
      <c r="F13" s="2092"/>
      <c r="G13" s="2092"/>
    </row>
    <row r="14" spans="1:7" ht="20.25" customHeight="1" x14ac:dyDescent="0.15">
      <c r="A14" s="2089"/>
      <c r="B14" s="2087"/>
      <c r="C14" s="49"/>
      <c r="D14" s="50">
        <f>D10+D12</f>
        <v>0</v>
      </c>
      <c r="E14" s="51"/>
      <c r="F14" s="2092"/>
      <c r="G14" s="2092"/>
    </row>
    <row r="15" spans="1:7" ht="7.5" customHeight="1" x14ac:dyDescent="0.15">
      <c r="A15" s="52"/>
      <c r="B15" s="53"/>
      <c r="C15" s="54"/>
      <c r="D15" s="54"/>
      <c r="E15" s="54"/>
      <c r="F15" s="52"/>
      <c r="G15" s="52"/>
    </row>
    <row r="16" spans="1:7" ht="15" customHeight="1" x14ac:dyDescent="0.15">
      <c r="A16" s="2090" t="s">
        <v>153</v>
      </c>
      <c r="B16" s="2091"/>
      <c r="C16" s="2091"/>
      <c r="D16" s="2091"/>
      <c r="E16" s="2091"/>
      <c r="F16" s="2091"/>
      <c r="G16" s="2091"/>
    </row>
    <row r="17" spans="1:7" ht="15" customHeight="1" x14ac:dyDescent="0.15">
      <c r="A17" s="2090" t="s">
        <v>166</v>
      </c>
      <c r="B17" s="2091"/>
      <c r="C17" s="2091"/>
      <c r="D17" s="2091"/>
      <c r="E17" s="2091"/>
      <c r="F17" s="2091"/>
      <c r="G17" s="2091"/>
    </row>
    <row r="18" spans="1:7" ht="15" customHeight="1" x14ac:dyDescent="0.15">
      <c r="A18" s="2090" t="s">
        <v>167</v>
      </c>
      <c r="B18" s="2091"/>
      <c r="C18" s="2091"/>
      <c r="D18" s="2091"/>
      <c r="E18" s="2091"/>
      <c r="F18" s="2091"/>
      <c r="G18" s="2091"/>
    </row>
    <row r="19" spans="1:7" ht="15" customHeight="1" x14ac:dyDescent="0.15">
      <c r="A19" s="2090" t="s">
        <v>168</v>
      </c>
      <c r="B19" s="2091"/>
      <c r="C19" s="2091"/>
      <c r="D19" s="2091"/>
      <c r="E19" s="2091"/>
      <c r="F19" s="2091"/>
      <c r="G19" s="2091"/>
    </row>
    <row r="20" spans="1:7" ht="15" customHeight="1" x14ac:dyDescent="0.15">
      <c r="A20" s="2090" t="s">
        <v>169</v>
      </c>
      <c r="B20" s="2091"/>
      <c r="C20" s="2091"/>
      <c r="D20" s="2091"/>
      <c r="E20" s="2091"/>
      <c r="F20" s="2091"/>
      <c r="G20" s="2091"/>
    </row>
    <row r="21" spans="1:7" ht="15" customHeight="1" x14ac:dyDescent="0.15">
      <c r="A21" s="2090" t="s">
        <v>170</v>
      </c>
      <c r="B21" s="2091"/>
      <c r="C21" s="2091"/>
      <c r="D21" s="2091"/>
      <c r="E21" s="2091"/>
      <c r="F21" s="2091"/>
      <c r="G21" s="2091"/>
    </row>
    <row r="22" spans="1:7" x14ac:dyDescent="0.15">
      <c r="A22" s="55"/>
      <c r="B22" s="57"/>
      <c r="C22" s="57"/>
      <c r="D22" s="57"/>
      <c r="E22" s="57"/>
      <c r="F22" s="57"/>
      <c r="G22" s="57"/>
    </row>
    <row r="23" spans="1:7" x14ac:dyDescent="0.15">
      <c r="A23" s="55"/>
      <c r="B23" s="57"/>
      <c r="C23" s="57"/>
      <c r="D23" s="57"/>
      <c r="E23" s="57"/>
      <c r="F23" s="57"/>
      <c r="G23" s="57"/>
    </row>
    <row r="24" spans="1:7" x14ac:dyDescent="0.15">
      <c r="A24" s="55"/>
      <c r="B24" s="57"/>
      <c r="C24" s="57"/>
      <c r="D24" s="57"/>
      <c r="E24" s="57"/>
      <c r="F24" s="57"/>
      <c r="G24" s="57"/>
    </row>
    <row r="25" spans="1:7" x14ac:dyDescent="0.15">
      <c r="A25" s="55"/>
      <c r="B25" s="57"/>
      <c r="C25" s="57"/>
      <c r="D25" s="57"/>
      <c r="E25" s="57"/>
      <c r="F25" s="57"/>
      <c r="G25" s="57"/>
    </row>
    <row r="26" spans="1:7" x14ac:dyDescent="0.15">
      <c r="A26" s="55"/>
      <c r="B26" s="57"/>
      <c r="C26" s="57"/>
      <c r="D26" s="57"/>
      <c r="E26" s="57"/>
      <c r="F26" s="57"/>
      <c r="G26" s="57"/>
    </row>
    <row r="27" spans="1:7" x14ac:dyDescent="0.15">
      <c r="A27" s="55"/>
      <c r="B27" s="57"/>
      <c r="C27" s="57"/>
      <c r="D27" s="57"/>
      <c r="E27" s="57"/>
      <c r="F27" s="57"/>
      <c r="G27" s="57"/>
    </row>
    <row r="28" spans="1:7" ht="13.5" customHeight="1" x14ac:dyDescent="0.15">
      <c r="A28" s="57"/>
      <c r="B28" s="57"/>
      <c r="C28" s="57"/>
      <c r="D28" s="57"/>
      <c r="E28" s="57"/>
      <c r="F28" s="57"/>
      <c r="G28" s="57"/>
    </row>
    <row r="29" spans="1:7" x14ac:dyDescent="0.15">
      <c r="A29" s="57"/>
      <c r="B29" s="57"/>
      <c r="C29" s="57"/>
      <c r="D29" s="57"/>
      <c r="E29" s="57"/>
      <c r="F29" s="57"/>
      <c r="G29" s="57"/>
    </row>
    <row r="30" spans="1:7" x14ac:dyDescent="0.15">
      <c r="A30" s="57"/>
      <c r="B30" s="57"/>
      <c r="C30" s="57"/>
      <c r="D30" s="57"/>
      <c r="E30" s="57"/>
      <c r="F30" s="57"/>
      <c r="G30" s="57"/>
    </row>
    <row r="31" spans="1:7" x14ac:dyDescent="0.15">
      <c r="A31" s="57"/>
      <c r="B31" s="57"/>
      <c r="C31" s="57"/>
      <c r="D31" s="57"/>
      <c r="E31" s="57"/>
      <c r="F31" s="57"/>
      <c r="G31" s="57"/>
    </row>
    <row r="32" spans="1:7" x14ac:dyDescent="0.15">
      <c r="A32" s="57"/>
      <c r="B32" s="57"/>
      <c r="C32" s="57"/>
      <c r="D32" s="57"/>
      <c r="E32" s="57"/>
      <c r="F32" s="57"/>
      <c r="G32" s="57"/>
    </row>
    <row r="33" spans="1:7" x14ac:dyDescent="0.15">
      <c r="A33" s="2070" t="str">
        <f>IF(基本情報!D13="","事業名：　　　　　　　　　　　　　　　　　　　　",CONCATENATE("事業名：","",基本情報!D13))</f>
        <v>事業名：　　　　　　　　　　　　　　　　　　　　</v>
      </c>
      <c r="B33" s="2070"/>
      <c r="C33" s="2070"/>
      <c r="D33" s="2070"/>
      <c r="E33" s="2070"/>
      <c r="F33" s="2070"/>
      <c r="G33" s="2070"/>
    </row>
    <row r="34" spans="1:7" x14ac:dyDescent="0.15">
      <c r="A34" s="57"/>
      <c r="B34" s="57"/>
      <c r="C34" s="57"/>
      <c r="D34" s="57"/>
      <c r="E34" s="57"/>
      <c r="F34" s="57"/>
      <c r="G34" s="57"/>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2"/>
  <pageMargins left="0.98425196850393704" right="0.59055118110236227" top="0.59055118110236227" bottom="0.59055118110236227" header="0" footer="0"/>
  <pageSetup paperSize="9" scale="97" fitToWidth="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99"/>
  </sheetPr>
  <dimension ref="A1:BA40"/>
  <sheetViews>
    <sheetView showGridLines="0" view="pageBreakPreview" zoomScaleNormal="100" zoomScaleSheetLayoutView="100" workbookViewId="0"/>
  </sheetViews>
  <sheetFormatPr defaultColWidth="9.5703125" defaultRowHeight="13.5" x14ac:dyDescent="0.15"/>
  <cols>
    <col min="1" max="1" width="6.7109375" style="718" customWidth="1"/>
    <col min="2" max="2" width="15.7109375" style="718" customWidth="1"/>
    <col min="3" max="32" width="2.85546875" style="718" customWidth="1"/>
    <col min="33" max="33" width="5.7109375" style="718" customWidth="1"/>
    <col min="34" max="34" width="9.5703125" style="718" customWidth="1"/>
    <col min="35" max="37" width="9.5703125" style="718"/>
    <col min="38" max="38" width="2.85546875" style="718" hidden="1" customWidth="1"/>
    <col min="39" max="39" width="5.140625" style="718" hidden="1" customWidth="1"/>
    <col min="40" max="16384" width="9.5703125" style="718"/>
  </cols>
  <sheetData>
    <row r="1" spans="1:53" ht="14.25" x14ac:dyDescent="0.15">
      <c r="AG1" s="160" t="s">
        <v>1159</v>
      </c>
    </row>
    <row r="4" spans="1:53" ht="18.75" x14ac:dyDescent="0.15">
      <c r="A4" s="2143" t="s">
        <v>1157</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ht="18.75" x14ac:dyDescent="0.15">
      <c r="A5" s="2150" t="s">
        <v>1202</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c r="AY5" s="1120"/>
      <c r="AZ5" s="1120"/>
      <c r="BA5" s="1120"/>
    </row>
    <row r="8" spans="1:53" ht="31.5" customHeight="1" x14ac:dyDescent="0.15">
      <c r="A8" s="2144" t="s">
        <v>1160</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ht="21" customHeight="1" x14ac:dyDescent="0.15">
      <c r="A11" s="969"/>
      <c r="B11" s="969"/>
      <c r="C11" s="969"/>
      <c r="D11" s="969"/>
      <c r="E11" s="969"/>
      <c r="F11" s="969"/>
      <c r="G11" s="969"/>
      <c r="H11" s="969"/>
      <c r="I11" s="969"/>
      <c r="J11" s="969"/>
      <c r="K11" s="969"/>
      <c r="L11" s="969"/>
      <c r="M11" s="969"/>
      <c r="N11" s="969"/>
      <c r="O11" s="969"/>
      <c r="P11" s="969"/>
      <c r="Q11" s="969"/>
      <c r="R11" s="969"/>
      <c r="S11" s="969"/>
      <c r="T11" s="969"/>
      <c r="U11" s="969"/>
      <c r="V11" s="969"/>
      <c r="W11" s="969"/>
      <c r="X11" s="969"/>
    </row>
    <row r="12" spans="1:53" ht="21" customHeight="1" x14ac:dyDescent="0.15">
      <c r="A12" s="969" t="s">
        <v>176</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row>
    <row r="13" spans="1:53" ht="30" customHeight="1" x14ac:dyDescent="0.15">
      <c r="A13" s="2146" t="s">
        <v>177</v>
      </c>
      <c r="B13" s="2146"/>
      <c r="C13" s="2147" t="str">
        <f>IF(基本情報!D13="","",基本情報!D13)</f>
        <v/>
      </c>
      <c r="D13" s="2148"/>
      <c r="E13" s="2148"/>
      <c r="F13" s="2148"/>
      <c r="G13" s="2148"/>
      <c r="H13" s="2148"/>
      <c r="I13" s="2148"/>
      <c r="J13" s="2148"/>
      <c r="K13" s="2148"/>
      <c r="L13" s="2148"/>
      <c r="M13" s="2148"/>
      <c r="N13" s="2148"/>
      <c r="O13" s="2148"/>
      <c r="P13" s="2148"/>
      <c r="Q13" s="2148"/>
      <c r="R13" s="2148"/>
      <c r="S13" s="2148"/>
      <c r="T13" s="2148"/>
      <c r="U13" s="2148"/>
      <c r="V13" s="2148"/>
      <c r="W13" s="2148"/>
      <c r="X13" s="2148"/>
      <c r="Y13" s="2148"/>
      <c r="Z13" s="2148"/>
      <c r="AA13" s="2148"/>
      <c r="AB13" s="2148"/>
      <c r="AC13" s="2148"/>
      <c r="AD13" s="2148"/>
      <c r="AE13" s="2148"/>
      <c r="AF13" s="2148"/>
      <c r="AG13" s="2149"/>
    </row>
    <row r="14" spans="1:53" ht="30" customHeight="1" x14ac:dyDescent="0.15">
      <c r="A14" s="2146" t="s">
        <v>178</v>
      </c>
      <c r="B14" s="2146"/>
      <c r="C14" s="2147"/>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9"/>
    </row>
    <row r="15" spans="1:53" ht="30" customHeight="1" x14ac:dyDescent="0.15">
      <c r="A15" s="2145" t="s">
        <v>1349</v>
      </c>
      <c r="B15" s="2145"/>
      <c r="C15" s="2139"/>
      <c r="D15" s="2140"/>
      <c r="E15" s="2140"/>
      <c r="F15" s="2140"/>
      <c r="G15" s="2140"/>
      <c r="H15" s="1435" t="s">
        <v>174</v>
      </c>
      <c r="I15" s="2141"/>
      <c r="J15" s="2141"/>
      <c r="K15" s="2141"/>
      <c r="L15" s="2141"/>
      <c r="M15" s="2141"/>
      <c r="N15" s="2141"/>
      <c r="O15" s="1435" t="s">
        <v>131</v>
      </c>
      <c r="P15" s="1399" t="s">
        <v>1300</v>
      </c>
      <c r="R15" s="1400"/>
      <c r="S15" s="1399" t="s">
        <v>1301</v>
      </c>
      <c r="T15" s="1399" t="s">
        <v>1302</v>
      </c>
      <c r="U15" s="1438"/>
      <c r="V15" s="1400"/>
      <c r="W15" s="1399" t="s">
        <v>1301</v>
      </c>
      <c r="Y15" s="2153" t="s">
        <v>1376</v>
      </c>
      <c r="Z15" s="2153"/>
      <c r="AA15" s="2153"/>
      <c r="AB15" s="2153"/>
      <c r="AC15" s="2152"/>
      <c r="AD15" s="2152"/>
      <c r="AE15" s="2152"/>
      <c r="AF15" s="2152"/>
      <c r="AG15" s="1436" t="s">
        <v>1303</v>
      </c>
      <c r="AH15" s="718" t="s">
        <v>1431</v>
      </c>
    </row>
    <row r="16" spans="1:53" ht="30" customHeight="1" x14ac:dyDescent="0.15">
      <c r="A16" s="2146" t="s">
        <v>1351</v>
      </c>
      <c r="B16" s="2146"/>
      <c r="C16" s="2139"/>
      <c r="D16" s="2140"/>
      <c r="E16" s="2140"/>
      <c r="F16" s="2140"/>
      <c r="G16" s="2140"/>
      <c r="H16" s="1435" t="s">
        <v>174</v>
      </c>
      <c r="I16" s="2141"/>
      <c r="J16" s="2141"/>
      <c r="K16" s="2141"/>
      <c r="L16" s="2141"/>
      <c r="M16" s="2141"/>
      <c r="N16" s="2141"/>
      <c r="O16" s="1435" t="s">
        <v>131</v>
      </c>
      <c r="P16" s="1439"/>
      <c r="Q16" s="1435"/>
      <c r="R16" s="1431"/>
      <c r="S16" s="1431"/>
      <c r="T16" s="1431"/>
      <c r="U16" s="1420"/>
      <c r="V16" s="1437"/>
      <c r="W16" s="1437"/>
      <c r="X16" s="1437"/>
      <c r="Y16" s="1437"/>
      <c r="Z16" s="1437"/>
      <c r="AA16" s="1437"/>
      <c r="AB16" s="1437"/>
      <c r="AC16" s="1437"/>
      <c r="AD16" s="1437"/>
      <c r="AE16" s="1437"/>
      <c r="AF16" s="1437"/>
      <c r="AG16" s="1421"/>
    </row>
    <row r="17" spans="1:39" ht="21" customHeight="1" x14ac:dyDescent="0.15">
      <c r="B17" s="1122"/>
      <c r="D17" s="1122"/>
      <c r="E17" s="1124" t="s">
        <v>1427</v>
      </c>
      <c r="G17" s="1122"/>
      <c r="H17" s="1122"/>
      <c r="I17" s="1122"/>
      <c r="J17" s="1122"/>
      <c r="K17" s="1122"/>
      <c r="L17" s="1122"/>
      <c r="M17" s="1122"/>
      <c r="N17" s="1122"/>
      <c r="O17" s="1122"/>
      <c r="P17" s="1124"/>
      <c r="Q17" s="1124"/>
      <c r="R17" s="1124"/>
      <c r="S17" s="1124"/>
      <c r="T17" s="1124"/>
      <c r="U17" s="1124"/>
      <c r="V17" s="1124"/>
      <c r="W17" s="1124"/>
      <c r="X17" s="1124"/>
      <c r="Y17" s="1124"/>
      <c r="Z17" s="1124"/>
      <c r="AA17" s="1124"/>
      <c r="AB17" s="1124"/>
      <c r="AC17" s="1124"/>
      <c r="AD17" s="1124"/>
      <c r="AE17" s="1124"/>
      <c r="AF17" s="1124"/>
      <c r="AG17" s="1124"/>
    </row>
    <row r="18" spans="1:39" ht="21" customHeight="1" x14ac:dyDescent="0.15">
      <c r="A18" s="159" t="s">
        <v>1162</v>
      </c>
      <c r="B18" s="1122"/>
      <c r="C18" s="1122"/>
      <c r="D18" s="1122"/>
      <c r="E18" s="1122"/>
      <c r="F18" s="1122"/>
      <c r="G18" s="1122"/>
      <c r="H18" s="1122"/>
      <c r="I18" s="1122"/>
      <c r="J18" s="1122"/>
      <c r="K18" s="1122"/>
      <c r="L18" s="1122"/>
      <c r="M18" s="1122"/>
      <c r="N18" s="1122"/>
      <c r="O18" s="1122"/>
      <c r="P18" s="1124"/>
      <c r="Q18" s="1124"/>
      <c r="R18" s="1124"/>
      <c r="S18" s="1124"/>
      <c r="T18" s="1124"/>
      <c r="U18" s="1124"/>
      <c r="V18" s="1124"/>
      <c r="W18" s="1124"/>
      <c r="X18" s="1124"/>
      <c r="Y18" s="1124"/>
      <c r="Z18" s="1124"/>
      <c r="AA18" s="1124"/>
      <c r="AB18" s="1124"/>
      <c r="AC18" s="1124"/>
      <c r="AD18" s="1124"/>
      <c r="AE18" s="1124"/>
      <c r="AF18" s="1124"/>
      <c r="AG18" s="1124"/>
    </row>
    <row r="19" spans="1:39" ht="21" customHeight="1" x14ac:dyDescent="0.15">
      <c r="A19" s="2130" t="s">
        <v>1169</v>
      </c>
      <c r="B19" s="2131"/>
      <c r="C19" s="2128" t="s">
        <v>1163</v>
      </c>
      <c r="D19" s="2129"/>
      <c r="E19" s="2129"/>
      <c r="F19" s="2129"/>
      <c r="G19" s="2129"/>
      <c r="H19" s="2129"/>
      <c r="I19" s="2129"/>
      <c r="J19" s="2137" t="str">
        <f>IF(基本情報!G15="個人",基本情報!G20,CONCATENATE(基本情報!G17,"　",基本情報!G18,"　",基本情報!G20))</f>
        <v>　　</v>
      </c>
      <c r="K19" s="2137"/>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8"/>
    </row>
    <row r="20" spans="1:39" ht="21" customHeight="1" x14ac:dyDescent="0.15">
      <c r="A20" s="2132"/>
      <c r="B20" s="2133"/>
      <c r="C20" s="1126" t="s">
        <v>333</v>
      </c>
      <c r="D20" s="1130"/>
      <c r="E20" s="2136" t="str">
        <f>IF(基本情報!G22="","",基本情報!G22)</f>
        <v/>
      </c>
      <c r="F20" s="2136"/>
      <c r="G20" s="2136"/>
      <c r="H20" s="2136"/>
      <c r="I20" s="2136"/>
      <c r="J20" s="2136"/>
      <c r="K20" s="2136"/>
      <c r="L20" s="2136"/>
      <c r="M20" s="2136"/>
      <c r="N20" s="2136"/>
      <c r="O20" s="2136"/>
      <c r="P20" s="2136"/>
      <c r="Q20" s="2136"/>
      <c r="R20" s="2136"/>
      <c r="S20" s="2136"/>
      <c r="T20" s="1398"/>
      <c r="U20" s="1398"/>
      <c r="V20" s="1398"/>
      <c r="W20" s="1398"/>
      <c r="X20" s="1398"/>
      <c r="Y20" s="1128" t="s">
        <v>179</v>
      </c>
      <c r="Z20" s="2134" t="str">
        <f>IF(基本情報!G23="","",基本情報!G23)</f>
        <v/>
      </c>
      <c r="AA20" s="2134"/>
      <c r="AB20" s="2134"/>
      <c r="AC20" s="2134"/>
      <c r="AD20" s="2134"/>
      <c r="AE20" s="2134"/>
      <c r="AF20" s="2134"/>
      <c r="AG20" s="2135"/>
    </row>
    <row r="21" spans="1:39" ht="21" customHeight="1" x14ac:dyDescent="0.15">
      <c r="A21" s="2130" t="s">
        <v>1028</v>
      </c>
      <c r="B21" s="2131"/>
      <c r="C21" s="2128" t="s">
        <v>1163</v>
      </c>
      <c r="D21" s="2129"/>
      <c r="E21" s="2129"/>
      <c r="F21" s="2129"/>
      <c r="G21" s="2129"/>
      <c r="H21" s="2129"/>
      <c r="I21" s="2129"/>
      <c r="J21" s="2137" t="str">
        <f>IF(基本情報!G25="個人",基本情報!G30,CONCATENATE(基本情報!G27,"　",基本情報!G28,"　",基本情報!G30))</f>
        <v>　　</v>
      </c>
      <c r="K21" s="2137"/>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8"/>
    </row>
    <row r="22" spans="1:39" ht="21" customHeight="1" x14ac:dyDescent="0.15">
      <c r="A22" s="2132"/>
      <c r="B22" s="2133"/>
      <c r="C22" s="1126" t="s">
        <v>333</v>
      </c>
      <c r="D22" s="1130"/>
      <c r="E22" s="2136" t="str">
        <f>IF(基本情報!G32="","",基本情報!G32)</f>
        <v/>
      </c>
      <c r="F22" s="2136"/>
      <c r="G22" s="2136"/>
      <c r="H22" s="2136"/>
      <c r="I22" s="2136"/>
      <c r="J22" s="2136"/>
      <c r="K22" s="2136"/>
      <c r="L22" s="2136"/>
      <c r="M22" s="2136"/>
      <c r="N22" s="2136"/>
      <c r="O22" s="2136"/>
      <c r="P22" s="2136"/>
      <c r="Q22" s="2136"/>
      <c r="R22" s="2136"/>
      <c r="S22" s="2136"/>
      <c r="T22" s="1398"/>
      <c r="U22" s="1398"/>
      <c r="V22" s="1398"/>
      <c r="W22" s="1398"/>
      <c r="X22" s="1398"/>
      <c r="Y22" s="1128" t="s">
        <v>179</v>
      </c>
      <c r="Z22" s="2134" t="str">
        <f>IF(基本情報!G33="","",基本情報!G33)</f>
        <v/>
      </c>
      <c r="AA22" s="2134"/>
      <c r="AB22" s="2134"/>
      <c r="AC22" s="2134"/>
      <c r="AD22" s="2134"/>
      <c r="AE22" s="2134"/>
      <c r="AF22" s="2134"/>
      <c r="AG22" s="2135"/>
    </row>
    <row r="23" spans="1:39" ht="21" customHeight="1" x14ac:dyDescent="0.15">
      <c r="A23" s="2130" t="s">
        <v>1199</v>
      </c>
      <c r="B23" s="2131"/>
      <c r="C23" s="2128" t="s">
        <v>1163</v>
      </c>
      <c r="D23" s="2129"/>
      <c r="E23" s="2129"/>
      <c r="F23" s="2129"/>
      <c r="G23" s="2129"/>
      <c r="H23" s="2129"/>
      <c r="I23" s="2129"/>
      <c r="J23" s="2137"/>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8"/>
    </row>
    <row r="24" spans="1:39" ht="21" customHeight="1" x14ac:dyDescent="0.15">
      <c r="A24" s="2132"/>
      <c r="B24" s="2133"/>
      <c r="C24" s="1126" t="s">
        <v>333</v>
      </c>
      <c r="D24" s="1130"/>
      <c r="E24" s="2136"/>
      <c r="F24" s="2136"/>
      <c r="G24" s="2136"/>
      <c r="H24" s="2136"/>
      <c r="I24" s="2136"/>
      <c r="J24" s="2136"/>
      <c r="K24" s="2136"/>
      <c r="L24" s="2136"/>
      <c r="M24" s="2136"/>
      <c r="N24" s="2136"/>
      <c r="O24" s="2136"/>
      <c r="P24" s="2136"/>
      <c r="Q24" s="2136"/>
      <c r="R24" s="2136"/>
      <c r="S24" s="2136"/>
      <c r="T24" s="1398"/>
      <c r="U24" s="1398"/>
      <c r="V24" s="1398"/>
      <c r="W24" s="1398"/>
      <c r="X24" s="1398"/>
      <c r="Y24" s="1128" t="s">
        <v>179</v>
      </c>
      <c r="Z24" s="2134"/>
      <c r="AA24" s="2134"/>
      <c r="AB24" s="2134"/>
      <c r="AC24" s="2134"/>
      <c r="AD24" s="2134"/>
      <c r="AE24" s="2134"/>
      <c r="AF24" s="2134"/>
      <c r="AG24" s="2135"/>
    </row>
    <row r="25" spans="1:39" ht="21" customHeight="1" x14ac:dyDescent="0.15">
      <c r="A25" s="2130" t="s">
        <v>1164</v>
      </c>
      <c r="B25" s="2131"/>
      <c r="C25" s="2162" t="s">
        <v>1165</v>
      </c>
      <c r="D25" s="2163"/>
      <c r="E25" s="2163"/>
      <c r="F25" s="2163"/>
      <c r="G25" s="2163"/>
      <c r="H25" s="2163"/>
      <c r="I25" s="2163"/>
      <c r="J25" s="2163"/>
      <c r="K25" s="2163"/>
      <c r="L25" s="2163"/>
      <c r="M25" s="2163"/>
      <c r="N25" s="2163"/>
      <c r="O25" s="1132" t="s">
        <v>1166</v>
      </c>
      <c r="Q25" s="1134"/>
      <c r="R25" s="2161"/>
      <c r="S25" s="2161"/>
      <c r="T25" s="2161"/>
      <c r="U25" s="2161"/>
      <c r="V25" s="2161"/>
      <c r="W25" s="2161"/>
      <c r="X25" s="2161"/>
      <c r="Y25" s="2161"/>
      <c r="Z25" s="1132" t="s">
        <v>1167</v>
      </c>
      <c r="AA25" s="1129"/>
      <c r="AB25" s="2161"/>
      <c r="AC25" s="2161"/>
      <c r="AD25" s="2161"/>
      <c r="AE25" s="2161"/>
      <c r="AF25" s="2161"/>
      <c r="AG25" s="1135" t="s">
        <v>171</v>
      </c>
    </row>
    <row r="26" spans="1:39" ht="21" customHeight="1" x14ac:dyDescent="0.15">
      <c r="A26" s="2158"/>
      <c r="B26" s="2159"/>
      <c r="C26" s="1136" t="s">
        <v>1168</v>
      </c>
      <c r="D26" s="57"/>
      <c r="E26" s="57"/>
      <c r="F26" s="57"/>
      <c r="G26" s="57"/>
      <c r="H26" s="57"/>
      <c r="I26" s="2166"/>
      <c r="J26" s="2166"/>
      <c r="K26" s="2166"/>
      <c r="L26" s="2166"/>
      <c r="M26" s="2166"/>
      <c r="N26" s="2166"/>
      <c r="O26" s="2166"/>
      <c r="P26" s="2166"/>
      <c r="Q26" s="2166"/>
      <c r="R26" s="2166"/>
      <c r="S26" s="2166"/>
      <c r="T26" s="2166"/>
      <c r="U26" s="2166"/>
      <c r="V26" s="2166"/>
      <c r="W26" s="2166"/>
      <c r="X26" s="2166"/>
      <c r="Y26" s="2166"/>
      <c r="Z26" s="2166"/>
      <c r="AA26" s="2166"/>
      <c r="AB26" s="2166"/>
      <c r="AC26" s="2166"/>
      <c r="AD26" s="2166"/>
      <c r="AE26" s="2166"/>
      <c r="AF26" s="2166"/>
      <c r="AG26" s="2167"/>
    </row>
    <row r="27" spans="1:39" ht="21" customHeight="1" x14ac:dyDescent="0.15">
      <c r="A27" s="2132"/>
      <c r="B27" s="2133"/>
      <c r="C27" s="1126" t="s">
        <v>333</v>
      </c>
      <c r="D27" s="1130"/>
      <c r="E27" s="2160"/>
      <c r="F27" s="2160"/>
      <c r="G27" s="2160"/>
      <c r="H27" s="2160"/>
      <c r="I27" s="2160"/>
      <c r="J27" s="2160"/>
      <c r="K27" s="2160"/>
      <c r="L27" s="2160"/>
      <c r="M27" s="2160"/>
      <c r="N27" s="2160"/>
      <c r="O27" s="2160"/>
      <c r="P27" s="2160"/>
      <c r="Q27" s="2160"/>
      <c r="R27" s="2160"/>
      <c r="S27" s="2160"/>
      <c r="T27" s="1138"/>
      <c r="U27" s="1138"/>
      <c r="V27" s="1138"/>
      <c r="W27" s="1138"/>
      <c r="X27" s="1138"/>
      <c r="Y27" s="1128" t="s">
        <v>179</v>
      </c>
      <c r="Z27" s="2164"/>
      <c r="AA27" s="2164"/>
      <c r="AB27" s="2164"/>
      <c r="AC27" s="2164"/>
      <c r="AD27" s="2164"/>
      <c r="AE27" s="2164"/>
      <c r="AF27" s="2164"/>
      <c r="AG27" s="2165"/>
    </row>
    <row r="28" spans="1:39" ht="18" customHeight="1" x14ac:dyDescent="0.15">
      <c r="A28" s="2142" t="s">
        <v>1161</v>
      </c>
      <c r="B28" s="2142"/>
      <c r="C28" s="2142"/>
      <c r="D28" s="2142"/>
      <c r="E28" s="2142"/>
      <c r="F28" s="2142"/>
      <c r="G28" s="2142"/>
      <c r="H28" s="2142"/>
      <c r="I28" s="2142"/>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1161"/>
      <c r="AI28" s="1161"/>
      <c r="AJ28" s="1161"/>
    </row>
    <row r="29" spans="1:39" ht="21" customHeight="1" x14ac:dyDescent="0.15">
      <c r="A29" s="64"/>
      <c r="B29" s="64"/>
      <c r="C29" s="64"/>
      <c r="D29" s="64"/>
      <c r="E29" s="64"/>
      <c r="F29" s="64"/>
      <c r="G29" s="64"/>
      <c r="H29" s="64"/>
      <c r="I29" s="64"/>
      <c r="J29" s="64"/>
      <c r="K29" s="64"/>
      <c r="L29" s="64"/>
      <c r="M29" s="64"/>
      <c r="N29" s="64"/>
      <c r="O29" s="64"/>
      <c r="P29" s="64"/>
      <c r="Q29" s="64"/>
      <c r="R29" s="157"/>
      <c r="S29" s="157"/>
      <c r="T29" s="157"/>
      <c r="U29" s="157"/>
      <c r="V29" s="157"/>
      <c r="W29" s="157"/>
      <c r="X29" s="157"/>
      <c r="Y29" s="157"/>
      <c r="Z29" s="157"/>
      <c r="AA29" s="64"/>
      <c r="AB29" s="64"/>
      <c r="AC29" s="64"/>
      <c r="AD29" s="64"/>
      <c r="AE29" s="64"/>
      <c r="AF29" s="64"/>
      <c r="AG29" s="939"/>
    </row>
    <row r="30" spans="1:39" ht="18" customHeight="1" x14ac:dyDescent="0.15">
      <c r="A30" s="63" t="s">
        <v>181</v>
      </c>
      <c r="B30" s="63"/>
      <c r="C30" s="63"/>
      <c r="D30" s="63"/>
      <c r="E30" s="63"/>
      <c r="F30" s="63"/>
      <c r="G30" s="63"/>
      <c r="H30" s="63"/>
      <c r="I30" s="63"/>
      <c r="J30" s="63"/>
      <c r="K30" s="63"/>
      <c r="L30" s="63"/>
      <c r="M30" s="63"/>
      <c r="N30" s="63"/>
      <c r="O30" s="63"/>
      <c r="P30" s="63"/>
      <c r="Q30" s="63"/>
      <c r="R30" s="64"/>
      <c r="S30" s="64"/>
      <c r="T30" s="64"/>
      <c r="U30" s="64"/>
      <c r="V30" s="64"/>
      <c r="W30" s="64"/>
      <c r="X30" s="64"/>
      <c r="Y30" s="64"/>
      <c r="Z30" s="64"/>
      <c r="AA30" s="64"/>
      <c r="AB30" s="64"/>
      <c r="AC30" s="64"/>
      <c r="AD30" s="64"/>
      <c r="AE30" s="64"/>
      <c r="AF30" s="64"/>
      <c r="AG30" s="64"/>
      <c r="AH30" s="1117" t="s">
        <v>1142</v>
      </c>
      <c r="AI30" s="1118"/>
      <c r="AJ30" s="1113"/>
      <c r="AK30" s="1114"/>
    </row>
    <row r="31" spans="1:39" ht="15" customHeight="1" x14ac:dyDescent="0.15">
      <c r="A31" s="2099" t="s">
        <v>1061</v>
      </c>
      <c r="B31" s="2100"/>
      <c r="C31" s="2100"/>
      <c r="D31" s="2100"/>
      <c r="E31" s="2100"/>
      <c r="F31" s="2100"/>
      <c r="G31" s="2100"/>
      <c r="H31" s="2100"/>
      <c r="I31" s="2100"/>
      <c r="J31" s="2100"/>
      <c r="K31" s="2100"/>
      <c r="L31" s="2100"/>
      <c r="M31" s="2100"/>
      <c r="N31" s="2100"/>
      <c r="O31" s="2100"/>
      <c r="P31" s="2100"/>
      <c r="Q31" s="2100"/>
      <c r="R31" s="2101"/>
      <c r="S31" s="2106" t="s">
        <v>1063</v>
      </c>
      <c r="T31" s="2107"/>
      <c r="U31" s="2107"/>
      <c r="V31" s="2107"/>
      <c r="W31" s="2107"/>
      <c r="X31" s="2107"/>
      <c r="Y31" s="2107"/>
      <c r="Z31" s="2108"/>
      <c r="AA31" s="2106" t="s">
        <v>1052</v>
      </c>
      <c r="AB31" s="2107"/>
      <c r="AC31" s="2107"/>
      <c r="AD31" s="2107"/>
      <c r="AE31" s="2107"/>
      <c r="AF31" s="2107"/>
      <c r="AG31" s="2108"/>
      <c r="AH31" s="976" t="s">
        <v>1143</v>
      </c>
      <c r="AI31" s="1119"/>
      <c r="AJ31" s="1115" t="s">
        <v>1144</v>
      </c>
      <c r="AK31" s="1116"/>
    </row>
    <row r="32" spans="1:39" ht="21" customHeight="1" x14ac:dyDescent="0.15">
      <c r="A32" s="2102"/>
      <c r="B32" s="2103"/>
      <c r="C32" s="2103"/>
      <c r="D32" s="2103"/>
      <c r="E32" s="2103"/>
      <c r="F32" s="2103"/>
      <c r="G32" s="2103"/>
      <c r="H32" s="2103"/>
      <c r="I32" s="2103"/>
      <c r="J32" s="2103"/>
      <c r="K32" s="2103"/>
      <c r="L32" s="2103"/>
      <c r="M32" s="2103"/>
      <c r="N32" s="2103"/>
      <c r="O32" s="2103"/>
      <c r="P32" s="2103"/>
      <c r="Q32" s="2103"/>
      <c r="R32" s="2104"/>
      <c r="S32" s="2112"/>
      <c r="T32" s="2113"/>
      <c r="U32" s="2113"/>
      <c r="V32" s="2113"/>
      <c r="W32" s="2113"/>
      <c r="X32" s="2113"/>
      <c r="Y32" s="2110" t="s">
        <v>1348</v>
      </c>
      <c r="Z32" s="2111"/>
      <c r="AA32" s="2114">
        <f>AM32</f>
        <v>0</v>
      </c>
      <c r="AB32" s="2115"/>
      <c r="AC32" s="2115"/>
      <c r="AD32" s="2115"/>
      <c r="AE32" s="2115"/>
      <c r="AF32" s="2115"/>
      <c r="AG32" s="967" t="s">
        <v>481</v>
      </c>
      <c r="AH32" s="2154"/>
      <c r="AI32" s="2155"/>
      <c r="AJ32" s="2156"/>
      <c r="AK32" s="2157"/>
      <c r="AL32" s="718">
        <v>2</v>
      </c>
      <c r="AM32" s="718">
        <f>IF(AL32=1,'参考様式1-2'!I59,'参考様式1-3'!J61)</f>
        <v>0</v>
      </c>
    </row>
    <row r="33" spans="1:33" ht="15" customHeight="1" x14ac:dyDescent="0.15">
      <c r="A33" s="2099" t="s">
        <v>1062</v>
      </c>
      <c r="B33" s="2100"/>
      <c r="C33" s="2100"/>
      <c r="D33" s="2100"/>
      <c r="E33" s="2100"/>
      <c r="F33" s="2100"/>
      <c r="G33" s="2100"/>
      <c r="H33" s="2100"/>
      <c r="I33" s="2100"/>
      <c r="J33" s="2100"/>
      <c r="K33" s="2100"/>
      <c r="L33" s="2100"/>
      <c r="M33" s="2100"/>
      <c r="N33" s="2100"/>
      <c r="O33" s="2100"/>
      <c r="P33" s="2100"/>
      <c r="Q33" s="2100"/>
      <c r="R33" s="2101"/>
      <c r="S33" s="2106" t="s">
        <v>1063</v>
      </c>
      <c r="T33" s="2107"/>
      <c r="U33" s="2107"/>
      <c r="V33" s="2107"/>
      <c r="W33" s="2107"/>
      <c r="X33" s="2107"/>
      <c r="Y33" s="2107"/>
      <c r="Z33" s="2108"/>
      <c r="AA33" s="2106" t="s">
        <v>1052</v>
      </c>
      <c r="AB33" s="2107"/>
      <c r="AC33" s="2107"/>
      <c r="AD33" s="2107"/>
      <c r="AE33" s="2107"/>
      <c r="AF33" s="2107"/>
      <c r="AG33" s="2108"/>
    </row>
    <row r="34" spans="1:33" ht="21" customHeight="1" x14ac:dyDescent="0.15">
      <c r="A34" s="2102"/>
      <c r="B34" s="2103"/>
      <c r="C34" s="2103"/>
      <c r="D34" s="2103"/>
      <c r="E34" s="2103"/>
      <c r="F34" s="2103"/>
      <c r="G34" s="2103"/>
      <c r="H34" s="2103"/>
      <c r="I34" s="2103"/>
      <c r="J34" s="2103"/>
      <c r="K34" s="2103"/>
      <c r="L34" s="2103"/>
      <c r="M34" s="2103"/>
      <c r="N34" s="2103"/>
      <c r="O34" s="2103"/>
      <c r="P34" s="2103"/>
      <c r="Q34" s="2103"/>
      <c r="R34" s="2104"/>
      <c r="S34" s="2112"/>
      <c r="T34" s="2113"/>
      <c r="U34" s="2113"/>
      <c r="V34" s="2113"/>
      <c r="W34" s="2113"/>
      <c r="X34" s="2113"/>
      <c r="Y34" s="2110" t="s">
        <v>1348</v>
      </c>
      <c r="Z34" s="2111"/>
      <c r="AA34" s="2114">
        <f>'参考様式1-1'!I15</f>
        <v>0</v>
      </c>
      <c r="AB34" s="2115"/>
      <c r="AC34" s="2115"/>
      <c r="AD34" s="2115"/>
      <c r="AE34" s="2115"/>
      <c r="AF34" s="2115"/>
      <c r="AG34" s="967" t="s">
        <v>481</v>
      </c>
    </row>
    <row r="35" spans="1:33" ht="21" customHeight="1" x14ac:dyDescent="0.15">
      <c r="A35" s="2106" t="s">
        <v>182</v>
      </c>
      <c r="B35" s="2107"/>
      <c r="C35" s="2107"/>
      <c r="D35" s="2107"/>
      <c r="E35" s="2107"/>
      <c r="F35" s="2107"/>
      <c r="G35" s="2107"/>
      <c r="H35" s="2107"/>
      <c r="I35" s="2107"/>
      <c r="J35" s="2107"/>
      <c r="K35" s="2107"/>
      <c r="L35" s="2107"/>
      <c r="M35" s="2107"/>
      <c r="N35" s="2107"/>
      <c r="O35" s="2107"/>
      <c r="P35" s="2107"/>
      <c r="Q35" s="2107"/>
      <c r="R35" s="2107"/>
      <c r="S35" s="2107"/>
      <c r="T35" s="2107"/>
      <c r="U35" s="2107"/>
      <c r="V35" s="2107"/>
      <c r="W35" s="2107"/>
      <c r="X35" s="2107"/>
      <c r="Y35" s="2107"/>
      <c r="Z35" s="2108"/>
      <c r="AA35" s="2106" t="s">
        <v>1426</v>
      </c>
      <c r="AB35" s="2107"/>
      <c r="AC35" s="2107"/>
      <c r="AD35" s="2107"/>
      <c r="AE35" s="2107"/>
      <c r="AF35" s="2107"/>
      <c r="AG35" s="2108"/>
    </row>
    <row r="36" spans="1:33" ht="35.1" customHeight="1" x14ac:dyDescent="0.15">
      <c r="A36" s="2116"/>
      <c r="B36" s="2117"/>
      <c r="C36" s="2117"/>
      <c r="D36" s="2117"/>
      <c r="E36" s="2117"/>
      <c r="F36" s="2117"/>
      <c r="G36" s="2117"/>
      <c r="H36" s="2117"/>
      <c r="I36" s="2117"/>
      <c r="J36" s="2117"/>
      <c r="K36" s="2117"/>
      <c r="L36" s="2117"/>
      <c r="M36" s="2117"/>
      <c r="N36" s="2117"/>
      <c r="O36" s="2117"/>
      <c r="P36" s="2117"/>
      <c r="Q36" s="2117"/>
      <c r="R36" s="2117"/>
      <c r="S36" s="2117"/>
      <c r="T36" s="2117"/>
      <c r="U36" s="2117"/>
      <c r="V36" s="2117"/>
      <c r="W36" s="2117"/>
      <c r="X36" s="2117"/>
      <c r="Y36" s="2117"/>
      <c r="Z36" s="2118"/>
      <c r="AA36" s="2124" t="s">
        <v>134</v>
      </c>
      <c r="AB36" s="2125"/>
      <c r="AC36" s="2125"/>
      <c r="AD36" s="2117" t="s">
        <v>1485</v>
      </c>
      <c r="AE36" s="2117"/>
      <c r="AF36" s="2117"/>
      <c r="AG36" s="2118"/>
    </row>
    <row r="37" spans="1:33" ht="35.1" customHeight="1" x14ac:dyDescent="0.15">
      <c r="A37" s="2119"/>
      <c r="B37" s="2120"/>
      <c r="C37" s="2120"/>
      <c r="D37" s="2120"/>
      <c r="E37" s="2120"/>
      <c r="F37" s="2120"/>
      <c r="G37" s="2120"/>
      <c r="H37" s="2120"/>
      <c r="I37" s="2120"/>
      <c r="J37" s="2120"/>
      <c r="K37" s="2120"/>
      <c r="L37" s="2120"/>
      <c r="M37" s="2120"/>
      <c r="N37" s="2120"/>
      <c r="O37" s="2120"/>
      <c r="P37" s="2120"/>
      <c r="Q37" s="2120"/>
      <c r="R37" s="2120"/>
      <c r="S37" s="2120"/>
      <c r="T37" s="2120"/>
      <c r="U37" s="2120"/>
      <c r="V37" s="2120"/>
      <c r="W37" s="2120"/>
      <c r="X37" s="2120"/>
      <c r="Y37" s="2120"/>
      <c r="Z37" s="2121"/>
      <c r="AA37" s="2122" t="s">
        <v>134</v>
      </c>
      <c r="AB37" s="2123"/>
      <c r="AC37" s="2123"/>
      <c r="AD37" s="2126" t="s">
        <v>1484</v>
      </c>
      <c r="AE37" s="2126"/>
      <c r="AF37" s="2126"/>
      <c r="AG37" s="2127"/>
    </row>
    <row r="38" spans="1:33" ht="15" customHeight="1" x14ac:dyDescent="0.1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4"/>
    </row>
    <row r="39" spans="1:33" ht="45.75" customHeight="1" x14ac:dyDescent="0.15">
      <c r="A39" s="941" t="s">
        <v>184</v>
      </c>
      <c r="B39" s="2109" t="s">
        <v>1234</v>
      </c>
      <c r="C39" s="2109"/>
      <c r="D39" s="2109"/>
      <c r="E39" s="2109"/>
      <c r="F39" s="2109"/>
      <c r="G39" s="2109"/>
      <c r="H39" s="2109"/>
      <c r="I39" s="2109"/>
      <c r="J39" s="2109"/>
      <c r="K39" s="2109"/>
      <c r="L39" s="2109"/>
      <c r="M39" s="2109"/>
      <c r="N39" s="2109"/>
      <c r="O39" s="2109"/>
      <c r="P39" s="2109"/>
      <c r="Q39" s="2109"/>
      <c r="R39" s="2109"/>
      <c r="S39" s="2109"/>
      <c r="T39" s="2109"/>
      <c r="U39" s="2109"/>
      <c r="V39" s="2109"/>
      <c r="W39" s="2109"/>
      <c r="X39" s="2109"/>
      <c r="Y39" s="2109"/>
      <c r="Z39" s="2109"/>
      <c r="AA39" s="2109"/>
      <c r="AB39" s="2109"/>
      <c r="AC39" s="2109"/>
      <c r="AD39" s="2109"/>
      <c r="AE39" s="2109"/>
      <c r="AF39" s="2109"/>
      <c r="AG39" s="2109"/>
    </row>
    <row r="40" spans="1:33" ht="21" customHeight="1" x14ac:dyDescent="0.15">
      <c r="A40" s="65" t="s">
        <v>185</v>
      </c>
      <c r="B40" s="2105" t="s">
        <v>1486</v>
      </c>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2105"/>
      <c r="AE40" s="2105"/>
      <c r="AF40" s="2105"/>
      <c r="AG40" s="2105"/>
    </row>
  </sheetData>
  <mergeCells count="63">
    <mergeCell ref="AH32:AI32"/>
    <mergeCell ref="AJ32:AK32"/>
    <mergeCell ref="AA31:AG31"/>
    <mergeCell ref="A25:B27"/>
    <mergeCell ref="S31:Z31"/>
    <mergeCell ref="AA32:AF32"/>
    <mergeCell ref="Y32:Z32"/>
    <mergeCell ref="A31:R32"/>
    <mergeCell ref="S32:X32"/>
    <mergeCell ref="E27:S27"/>
    <mergeCell ref="R25:Y25"/>
    <mergeCell ref="C25:H25"/>
    <mergeCell ref="I25:N25"/>
    <mergeCell ref="Z27:AG27"/>
    <mergeCell ref="I26:AG26"/>
    <mergeCell ref="AB25:AF25"/>
    <mergeCell ref="A28:AG28"/>
    <mergeCell ref="A4:AG4"/>
    <mergeCell ref="A8:AG8"/>
    <mergeCell ref="A15:B15"/>
    <mergeCell ref="A14:B14"/>
    <mergeCell ref="A13:B13"/>
    <mergeCell ref="C14:AG14"/>
    <mergeCell ref="C13:AG13"/>
    <mergeCell ref="A5:AG5"/>
    <mergeCell ref="C15:G15"/>
    <mergeCell ref="A10:AG10"/>
    <mergeCell ref="AC15:AF15"/>
    <mergeCell ref="Y15:AB15"/>
    <mergeCell ref="I15:N15"/>
    <mergeCell ref="A16:B16"/>
    <mergeCell ref="A19:B20"/>
    <mergeCell ref="C19:I19"/>
    <mergeCell ref="E20:S20"/>
    <mergeCell ref="Z20:AG20"/>
    <mergeCell ref="J19:AG19"/>
    <mergeCell ref="C16:G16"/>
    <mergeCell ref="I16:N16"/>
    <mergeCell ref="C23:I23"/>
    <mergeCell ref="A21:B22"/>
    <mergeCell ref="A23:B24"/>
    <mergeCell ref="Z24:AG24"/>
    <mergeCell ref="E22:S22"/>
    <mergeCell ref="Z22:AG22"/>
    <mergeCell ref="J23:AG23"/>
    <mergeCell ref="J21:AG21"/>
    <mergeCell ref="C21:I21"/>
    <mergeCell ref="E24:S24"/>
    <mergeCell ref="A33:R34"/>
    <mergeCell ref="B40:AG40"/>
    <mergeCell ref="AA35:AG35"/>
    <mergeCell ref="A35:Z35"/>
    <mergeCell ref="B39:AG39"/>
    <mergeCell ref="AA33:AG33"/>
    <mergeCell ref="Y34:Z34"/>
    <mergeCell ref="S33:Z33"/>
    <mergeCell ref="S34:X34"/>
    <mergeCell ref="AA34:AF34"/>
    <mergeCell ref="A36:Z37"/>
    <mergeCell ref="AA37:AC37"/>
    <mergeCell ref="AA36:AC36"/>
    <mergeCell ref="AD36:AG36"/>
    <mergeCell ref="AD37:AG37"/>
  </mergeCells>
  <phoneticPr fontId="2"/>
  <dataValidations count="3">
    <dataValidation type="list" allowBlank="1" showInputMessage="1" showErrorMessage="1" sqref="C15:G15" xr:uid="{E3880E67-5BAA-416A-B7BC-96370C57DE7F}">
      <formula1>"木造,鉄骨造,RC造,SRC造,その他(※)"</formula1>
    </dataValidation>
    <dataValidation type="list" allowBlank="1" showInputMessage="1" showErrorMessage="1" sqref="C16:G16" xr:uid="{A7E81A02-94D5-40D0-939B-2E88B1E6F26C}">
      <formula1>"事務所,学校,物販店,飲食店,集会所,病院,ホテル,その他(※)"</formula1>
    </dataValidation>
    <dataValidation type="list" allowBlank="1" showInputMessage="1" showErrorMessage="1" sqref="AA36:AA37" xr:uid="{C3D18215-9D4C-4852-BD2B-B3616196B849}">
      <formula1>"□,■"</formula1>
    </dataValidation>
  </dataValidations>
  <pageMargins left="0.98425196850393704" right="0.59055118110236227" top="0.59055118110236227" bottom="0.59055118110236227" header="0" footer="0"/>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defaultSize="0" autoFill="0" autoLine="0" autoPict="0">
                <anchor moveWithCells="1">
                  <from>
                    <xdr:col>33</xdr:col>
                    <xdr:colOff>571500</xdr:colOff>
                    <xdr:row>31</xdr:row>
                    <xdr:rowOff>9525</xdr:rowOff>
                  </from>
                  <to>
                    <xdr:col>34</xdr:col>
                    <xdr:colOff>238125</xdr:colOff>
                    <xdr:row>32</xdr:row>
                    <xdr:rowOff>0</xdr:rowOff>
                  </to>
                </anchor>
              </controlPr>
            </control>
          </mc:Choice>
        </mc:AlternateContent>
        <mc:AlternateContent xmlns:mc="http://schemas.openxmlformats.org/markup-compatibility/2006">
          <mc:Choice Requires="x14">
            <control shapeId="3077" r:id="rId5" name="Option Button 5">
              <controlPr defaultSize="0" autoFill="0" autoLine="0" autoPict="0">
                <anchor moveWithCells="1">
                  <from>
                    <xdr:col>35</xdr:col>
                    <xdr:colOff>533400</xdr:colOff>
                    <xdr:row>31</xdr:row>
                    <xdr:rowOff>0</xdr:rowOff>
                  </from>
                  <to>
                    <xdr:col>36</xdr:col>
                    <xdr:colOff>200025</xdr:colOff>
                    <xdr:row>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74F9-8901-4CD6-9143-5E8CBCF19E34}">
  <sheetPr codeName="Sheet9">
    <tabColor rgb="FF99FF99"/>
  </sheetPr>
  <dimension ref="A1:BA56"/>
  <sheetViews>
    <sheetView showGridLines="0" view="pageBreakPreview" zoomScaleNormal="100" zoomScaleSheetLayoutView="100" workbookViewId="0"/>
  </sheetViews>
  <sheetFormatPr defaultColWidth="9.5703125" defaultRowHeight="13.5" x14ac:dyDescent="0.15"/>
  <cols>
    <col min="1" max="1" width="6.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hidden="1" customWidth="1"/>
    <col min="39" max="39" width="5.140625" style="64" hidden="1" customWidth="1"/>
    <col min="40" max="16384" width="9.5703125" style="64"/>
  </cols>
  <sheetData>
    <row r="1" spans="1:53" ht="14.25" x14ac:dyDescent="0.15">
      <c r="AG1" s="160" t="s">
        <v>1158</v>
      </c>
    </row>
    <row r="4" spans="1:53" ht="18.75" x14ac:dyDescent="0.15">
      <c r="A4" s="2143" t="s">
        <v>40</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s="718" customFormat="1" ht="18.75" x14ac:dyDescent="0.15">
      <c r="A5" s="2150" t="s">
        <v>1198</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row>
    <row r="8" spans="1:53" ht="31.5" customHeight="1" x14ac:dyDescent="0.15">
      <c r="A8" s="2144" t="s">
        <v>1016</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s="57" customFormat="1" ht="21" customHeight="1" x14ac:dyDescent="0.15">
      <c r="A11" s="969"/>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53" s="60" customFormat="1" ht="21" customHeight="1" x14ac:dyDescent="0.15">
      <c r="A12" s="58"/>
      <c r="B12" s="59"/>
      <c r="C12" s="59"/>
      <c r="D12" s="59"/>
      <c r="E12" s="59"/>
      <c r="F12" s="59"/>
      <c r="H12" s="1140"/>
      <c r="N12" s="2173"/>
      <c r="O12" s="2173"/>
      <c r="U12" s="1107" t="s">
        <v>174</v>
      </c>
      <c r="V12" s="2173"/>
      <c r="W12" s="2173"/>
      <c r="X12" s="2173"/>
      <c r="Y12" s="1140" t="s">
        <v>129</v>
      </c>
      <c r="Z12" s="1108" t="s">
        <v>1175</v>
      </c>
      <c r="AC12" s="2173" t="str">
        <f>IF(V12="","",IF(V12="一級","大臣","知事"))</f>
        <v/>
      </c>
      <c r="AD12" s="2173"/>
      <c r="AE12" s="2173"/>
      <c r="AF12" s="2173"/>
      <c r="AG12" s="1108" t="s">
        <v>131</v>
      </c>
      <c r="AJ12" s="58"/>
    </row>
    <row r="13" spans="1:53" s="60" customFormat="1" ht="21" customHeight="1" x14ac:dyDescent="0.15">
      <c r="A13" s="61"/>
      <c r="B13" s="59"/>
      <c r="C13" s="59"/>
      <c r="D13" s="59"/>
      <c r="E13" s="59"/>
      <c r="F13" s="59"/>
      <c r="T13" s="1140" t="s">
        <v>1172</v>
      </c>
      <c r="U13" s="1107" t="s">
        <v>174</v>
      </c>
      <c r="V13" s="2173" t="str">
        <f>IF(V12="","",IF(V12="一級","－",""))</f>
        <v/>
      </c>
      <c r="W13" s="2173"/>
      <c r="X13" s="2173"/>
      <c r="Y13" s="1140" t="s">
        <v>129</v>
      </c>
      <c r="Z13" s="1108" t="s">
        <v>1381</v>
      </c>
      <c r="AA13" s="1106"/>
      <c r="AC13" s="2174"/>
      <c r="AD13" s="2174"/>
      <c r="AE13" s="2174"/>
      <c r="AF13" s="2174"/>
      <c r="AG13" s="1441" t="s">
        <v>171</v>
      </c>
      <c r="AH13" s="1139"/>
      <c r="AI13" s="1139"/>
      <c r="AJ13" s="58"/>
    </row>
    <row r="14" spans="1:53" s="60" customFormat="1" ht="21" customHeight="1" x14ac:dyDescent="0.15">
      <c r="A14" s="61"/>
      <c r="B14" s="59"/>
      <c r="C14" s="59"/>
      <c r="D14" s="59"/>
      <c r="E14" s="59"/>
      <c r="M14" s="1106"/>
      <c r="N14" s="1106"/>
      <c r="O14" s="1106"/>
      <c r="P14" s="1106"/>
      <c r="R14" s="1106"/>
      <c r="S14" s="1106"/>
      <c r="T14" s="1140" t="s">
        <v>172</v>
      </c>
      <c r="U14" s="1106"/>
      <c r="V14" s="2175"/>
      <c r="W14" s="2175"/>
      <c r="X14" s="2175"/>
      <c r="Y14" s="2175"/>
      <c r="Z14" s="2175"/>
      <c r="AA14" s="2175"/>
      <c r="AB14" s="2175"/>
      <c r="AC14" s="2175"/>
      <c r="AD14" s="2175"/>
      <c r="AE14" s="2175"/>
      <c r="AF14" s="2175"/>
      <c r="AG14" s="1106"/>
      <c r="AH14" s="1139"/>
      <c r="AI14" s="1139"/>
      <c r="AJ14" s="1112"/>
    </row>
    <row r="15" spans="1:53" s="60" customFormat="1" ht="21" customHeight="1" x14ac:dyDescent="0.15">
      <c r="A15" s="61"/>
      <c r="B15" s="59"/>
      <c r="C15" s="59"/>
      <c r="D15" s="59"/>
      <c r="F15" s="59"/>
      <c r="M15" s="1106"/>
      <c r="N15" s="1106"/>
      <c r="O15" s="1106"/>
      <c r="P15" s="1106"/>
      <c r="R15" s="1106"/>
      <c r="S15" s="1106"/>
      <c r="T15" s="1140" t="s">
        <v>173</v>
      </c>
      <c r="U15" s="1106"/>
      <c r="V15" s="2175"/>
      <c r="W15" s="2175"/>
      <c r="X15" s="2175"/>
      <c r="Y15" s="2175"/>
      <c r="Z15" s="2175"/>
      <c r="AA15" s="2175"/>
      <c r="AB15" s="2175"/>
      <c r="AC15" s="2175"/>
      <c r="AD15" s="2175"/>
      <c r="AE15" s="2175"/>
      <c r="AF15" s="2175"/>
      <c r="AG15" s="1106"/>
      <c r="AH15" s="1139"/>
      <c r="AI15" s="1139"/>
    </row>
    <row r="16" spans="1:53" s="60" customFormat="1" ht="21" customHeight="1" x14ac:dyDescent="0.15">
      <c r="A16" s="61"/>
      <c r="B16" s="59"/>
      <c r="C16" s="59"/>
      <c r="D16" s="59"/>
      <c r="E16" s="59"/>
      <c r="H16" s="1106"/>
      <c r="K16" s="1106" t="s">
        <v>1170</v>
      </c>
      <c r="L16" s="2173"/>
      <c r="M16" s="2173"/>
      <c r="N16" s="1108"/>
      <c r="S16" s="1140" t="s">
        <v>175</v>
      </c>
      <c r="T16" s="2173"/>
      <c r="U16" s="2173"/>
      <c r="V16" s="2173"/>
      <c r="W16" s="1108" t="s">
        <v>1173</v>
      </c>
      <c r="AA16" s="2174" t="s">
        <v>1379</v>
      </c>
      <c r="AB16" s="2174"/>
      <c r="AC16" s="2174"/>
      <c r="AD16" s="2174"/>
      <c r="AE16" s="2174"/>
      <c r="AF16" s="2174"/>
      <c r="AG16" s="1106" t="s">
        <v>171</v>
      </c>
      <c r="AH16" s="1139"/>
      <c r="AI16" s="1139"/>
      <c r="AJ16" s="58"/>
    </row>
    <row r="17" spans="1:33" ht="21" customHeight="1" x14ac:dyDescent="0.15">
      <c r="A17" s="969"/>
      <c r="B17" s="969"/>
      <c r="C17" s="969"/>
      <c r="D17" s="969"/>
      <c r="E17" s="969"/>
      <c r="F17" s="969"/>
      <c r="G17" s="969"/>
      <c r="H17" s="969"/>
      <c r="I17" s="969"/>
      <c r="J17" s="969"/>
      <c r="K17" s="969"/>
      <c r="L17" s="969"/>
      <c r="M17" s="969"/>
      <c r="N17" s="969"/>
      <c r="O17" s="969"/>
      <c r="P17" s="969"/>
      <c r="Q17" s="969"/>
      <c r="R17" s="969"/>
      <c r="S17" s="969"/>
      <c r="T17" s="969"/>
      <c r="U17" s="969"/>
      <c r="V17" s="969"/>
    </row>
    <row r="18" spans="1:33" ht="21" customHeight="1" x14ac:dyDescent="0.15">
      <c r="A18" s="969" t="s">
        <v>176</v>
      </c>
      <c r="B18" s="969"/>
      <c r="C18" s="969"/>
      <c r="D18" s="969"/>
      <c r="E18" s="969"/>
      <c r="F18" s="969"/>
      <c r="G18" s="969"/>
      <c r="H18" s="969"/>
      <c r="I18" s="969"/>
      <c r="J18" s="969"/>
      <c r="K18" s="969"/>
      <c r="L18" s="969"/>
      <c r="M18" s="969"/>
      <c r="N18" s="969"/>
      <c r="O18" s="969"/>
      <c r="P18" s="969"/>
      <c r="Q18" s="969"/>
      <c r="R18" s="969"/>
      <c r="S18" s="969"/>
      <c r="T18" s="969"/>
      <c r="U18" s="969"/>
      <c r="V18" s="969"/>
    </row>
    <row r="19" spans="1:33" ht="30" customHeight="1" x14ac:dyDescent="0.15">
      <c r="A19" s="2146" t="s">
        <v>177</v>
      </c>
      <c r="B19" s="2146"/>
      <c r="C19" s="2147" t="str">
        <f>IF(基本情報!D13="","",基本情報!D13)</f>
        <v/>
      </c>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9"/>
    </row>
    <row r="20" spans="1:33" ht="30" customHeight="1" x14ac:dyDescent="0.15">
      <c r="A20" s="2146" t="s">
        <v>178</v>
      </c>
      <c r="B20" s="2146"/>
      <c r="C20" s="2147"/>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9"/>
    </row>
    <row r="21" spans="1:33" ht="30" customHeight="1" x14ac:dyDescent="0.15">
      <c r="A21" s="2145" t="s">
        <v>1349</v>
      </c>
      <c r="B21" s="2145"/>
      <c r="C21" s="2139"/>
      <c r="D21" s="2140"/>
      <c r="E21" s="2140"/>
      <c r="F21" s="2140"/>
      <c r="G21" s="2140"/>
      <c r="H21" s="1435" t="s">
        <v>174</v>
      </c>
      <c r="I21" s="2141"/>
      <c r="J21" s="2141"/>
      <c r="K21" s="2141"/>
      <c r="L21" s="2141"/>
      <c r="M21" s="2141"/>
      <c r="N21" s="2141"/>
      <c r="O21" s="1435" t="s">
        <v>131</v>
      </c>
      <c r="P21" s="1399" t="s">
        <v>1300</v>
      </c>
      <c r="Q21" s="718"/>
      <c r="R21" s="1400"/>
      <c r="S21" s="1399" t="s">
        <v>1301</v>
      </c>
      <c r="T21" s="1399" t="s">
        <v>1302</v>
      </c>
      <c r="U21" s="1438"/>
      <c r="V21" s="1400"/>
      <c r="W21" s="1399" t="s">
        <v>1301</v>
      </c>
      <c r="X21" s="718"/>
      <c r="Y21" s="2153" t="s">
        <v>1376</v>
      </c>
      <c r="Z21" s="2153"/>
      <c r="AA21" s="2153"/>
      <c r="AB21" s="2153"/>
      <c r="AC21" s="2152"/>
      <c r="AD21" s="2152"/>
      <c r="AE21" s="2152"/>
      <c r="AF21" s="2152"/>
      <c r="AG21" s="1436" t="s">
        <v>1303</v>
      </c>
    </row>
    <row r="22" spans="1:33" ht="30" customHeight="1" x14ac:dyDescent="0.15">
      <c r="A22" s="2146" t="s">
        <v>1351</v>
      </c>
      <c r="B22" s="2146"/>
      <c r="C22" s="2139"/>
      <c r="D22" s="2140"/>
      <c r="E22" s="2140"/>
      <c r="F22" s="2140"/>
      <c r="G22" s="2140"/>
      <c r="H22" s="1435" t="s">
        <v>174</v>
      </c>
      <c r="I22" s="2141"/>
      <c r="J22" s="2141"/>
      <c r="K22" s="2141"/>
      <c r="L22" s="2141"/>
      <c r="M22" s="2141"/>
      <c r="N22" s="2141"/>
      <c r="O22" s="1435" t="s">
        <v>131</v>
      </c>
      <c r="P22" s="1439"/>
      <c r="Q22" s="1435"/>
      <c r="R22" s="1431"/>
      <c r="S22" s="1431"/>
      <c r="T22" s="1431"/>
      <c r="U22" s="1420"/>
      <c r="V22" s="1437"/>
      <c r="W22" s="1437"/>
      <c r="X22" s="1437"/>
      <c r="Y22" s="1437"/>
      <c r="Z22" s="1437"/>
      <c r="AA22" s="1437"/>
      <c r="AB22" s="1437"/>
      <c r="AC22" s="1437"/>
      <c r="AD22" s="1437"/>
      <c r="AE22" s="1437"/>
      <c r="AF22" s="1437"/>
      <c r="AG22" s="1421"/>
    </row>
    <row r="23" spans="1:33" s="718" customFormat="1" ht="21" customHeight="1" x14ac:dyDescent="0.15">
      <c r="B23" s="1122"/>
      <c r="C23" s="1450"/>
      <c r="E23" s="1124" t="s">
        <v>1427</v>
      </c>
      <c r="G23" s="1122"/>
      <c r="H23" s="1122"/>
      <c r="I23" s="1122"/>
      <c r="J23" s="1122"/>
      <c r="K23" s="1122"/>
      <c r="L23" s="1122"/>
      <c r="M23" s="1122"/>
      <c r="N23" s="1122"/>
      <c r="O23" s="1122"/>
      <c r="P23" s="1124"/>
      <c r="Q23" s="1124"/>
      <c r="R23" s="1124"/>
      <c r="S23" s="1124"/>
      <c r="T23" s="1124"/>
      <c r="U23" s="1124"/>
      <c r="V23" s="1124"/>
      <c r="W23" s="1124"/>
      <c r="X23" s="1124"/>
      <c r="Y23" s="1124"/>
      <c r="Z23" s="1124"/>
      <c r="AA23" s="1124"/>
      <c r="AB23" s="1124"/>
      <c r="AC23" s="1124"/>
      <c r="AD23" s="1124"/>
      <c r="AE23" s="1124"/>
      <c r="AF23" s="1124"/>
      <c r="AG23" s="1124"/>
    </row>
    <row r="24" spans="1:33" ht="21" customHeight="1" x14ac:dyDescent="0.15">
      <c r="B24" s="1122"/>
      <c r="C24" s="1122"/>
      <c r="D24" s="1122"/>
      <c r="E24" s="1122"/>
      <c r="F24" s="1122"/>
      <c r="G24" s="1122"/>
      <c r="H24" s="1122"/>
      <c r="I24" s="1122"/>
      <c r="J24" s="1122"/>
      <c r="K24" s="1122"/>
      <c r="L24" s="1122"/>
      <c r="M24" s="1122"/>
      <c r="N24" s="1122"/>
      <c r="O24" s="1122"/>
      <c r="P24" s="1124"/>
      <c r="Q24" s="1124"/>
      <c r="R24" s="1124"/>
      <c r="S24" s="1124"/>
      <c r="T24" s="1124"/>
      <c r="U24" s="1124"/>
      <c r="V24" s="1124"/>
      <c r="W24" s="1124"/>
      <c r="X24" s="1124"/>
      <c r="Y24" s="1124"/>
      <c r="Z24" s="1124"/>
      <c r="AA24" s="1124"/>
      <c r="AB24" s="1124"/>
      <c r="AC24" s="1124"/>
      <c r="AD24" s="1124"/>
      <c r="AE24" s="1124"/>
      <c r="AF24" s="1124"/>
      <c r="AG24" s="1124"/>
    </row>
    <row r="25" spans="1:33" ht="21" customHeight="1" x14ac:dyDescent="0.15">
      <c r="A25" s="159" t="s">
        <v>1162</v>
      </c>
      <c r="B25" s="1122"/>
      <c r="C25" s="1122"/>
      <c r="D25" s="1122"/>
      <c r="E25" s="1122"/>
      <c r="F25" s="1122"/>
      <c r="G25" s="1122"/>
      <c r="H25" s="1122"/>
      <c r="I25" s="1122"/>
      <c r="J25" s="1122"/>
      <c r="K25" s="1122"/>
      <c r="L25" s="1122"/>
      <c r="M25" s="1122"/>
      <c r="N25" s="1122"/>
      <c r="O25" s="1122"/>
      <c r="P25" s="1124"/>
      <c r="Q25" s="1124"/>
      <c r="R25" s="1124"/>
      <c r="S25" s="1124"/>
      <c r="T25" s="1124"/>
      <c r="U25" s="1124"/>
      <c r="V25" s="1124"/>
      <c r="W25" s="1124"/>
      <c r="X25" s="1124"/>
      <c r="Y25" s="1124"/>
      <c r="Z25" s="1124"/>
      <c r="AA25" s="1124"/>
      <c r="AB25" s="1124"/>
      <c r="AC25" s="1124"/>
      <c r="AD25" s="1124"/>
      <c r="AE25" s="1124"/>
      <c r="AF25" s="1124"/>
      <c r="AG25" s="1124"/>
    </row>
    <row r="26" spans="1:33" ht="21" customHeight="1" x14ac:dyDescent="0.15">
      <c r="A26" s="2130" t="s">
        <v>1169</v>
      </c>
      <c r="B26" s="2131"/>
      <c r="C26" s="2128" t="s">
        <v>1163</v>
      </c>
      <c r="D26" s="2129"/>
      <c r="E26" s="2129"/>
      <c r="F26" s="2129"/>
      <c r="G26" s="2129"/>
      <c r="H26" s="2129"/>
      <c r="I26" s="2129"/>
      <c r="J26" s="2137" t="str">
        <f>IF(基本情報!G15="個人",基本情報!G20,CONCATENATE(基本情報!G17,"　",基本情報!G18,"　",基本情報!G20))</f>
        <v>　　</v>
      </c>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8"/>
    </row>
    <row r="27" spans="1:33" ht="21" customHeight="1" x14ac:dyDescent="0.15">
      <c r="A27" s="2132"/>
      <c r="B27" s="2133"/>
      <c r="C27" s="1126" t="s">
        <v>333</v>
      </c>
      <c r="D27" s="1130"/>
      <c r="E27" s="2160" t="str">
        <f>IF(基本情報!G22="","",基本情報!G22)</f>
        <v/>
      </c>
      <c r="F27" s="2160"/>
      <c r="G27" s="2160"/>
      <c r="H27" s="2160"/>
      <c r="I27" s="2160"/>
      <c r="J27" s="2160"/>
      <c r="K27" s="2160"/>
      <c r="L27" s="2160"/>
      <c r="M27" s="2160"/>
      <c r="N27" s="2160"/>
      <c r="O27" s="2160"/>
      <c r="P27" s="2160"/>
      <c r="Q27" s="2160"/>
      <c r="R27" s="2160"/>
      <c r="S27" s="2160"/>
      <c r="T27" s="2160"/>
      <c r="U27" s="2160"/>
      <c r="V27" s="1398"/>
      <c r="W27" s="1398"/>
      <c r="X27" s="1398"/>
      <c r="Y27" s="1128" t="s">
        <v>179</v>
      </c>
      <c r="Z27" s="2134" t="str">
        <f>IF(基本情報!G23="","",基本情報!G23)</f>
        <v/>
      </c>
      <c r="AA27" s="2134"/>
      <c r="AB27" s="2134"/>
      <c r="AC27" s="2134"/>
      <c r="AD27" s="2134"/>
      <c r="AE27" s="2134"/>
      <c r="AF27" s="2134"/>
      <c r="AG27" s="2135"/>
    </row>
    <row r="28" spans="1:33" ht="21" customHeight="1" x14ac:dyDescent="0.15">
      <c r="A28" s="2130" t="s">
        <v>1028</v>
      </c>
      <c r="B28" s="2131"/>
      <c r="C28" s="2128" t="s">
        <v>1163</v>
      </c>
      <c r="D28" s="2129"/>
      <c r="E28" s="2129"/>
      <c r="F28" s="2129"/>
      <c r="G28" s="2129"/>
      <c r="H28" s="2129"/>
      <c r="I28" s="2129"/>
      <c r="J28" s="2137" t="str">
        <f>IF(基本情報!G25="個人",基本情報!G30,CONCATENATE(基本情報!G27,"　",基本情報!G28,"　",基本情報!G30))</f>
        <v>　　</v>
      </c>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38"/>
    </row>
    <row r="29" spans="1:33" ht="21" customHeight="1" x14ac:dyDescent="0.15">
      <c r="A29" s="2132"/>
      <c r="B29" s="2133"/>
      <c r="C29" s="1126" t="s">
        <v>333</v>
      </c>
      <c r="D29" s="1130"/>
      <c r="E29" s="2160" t="str">
        <f>IF(基本情報!G32="","",基本情報!G32)</f>
        <v/>
      </c>
      <c r="F29" s="2160"/>
      <c r="G29" s="2160"/>
      <c r="H29" s="2160"/>
      <c r="I29" s="2160"/>
      <c r="J29" s="2160"/>
      <c r="K29" s="2160"/>
      <c r="L29" s="2160"/>
      <c r="M29" s="2160"/>
      <c r="N29" s="2160"/>
      <c r="O29" s="2160"/>
      <c r="P29" s="2160"/>
      <c r="Q29" s="2160"/>
      <c r="R29" s="2160"/>
      <c r="S29" s="2160"/>
      <c r="T29" s="2160"/>
      <c r="U29" s="2160"/>
      <c r="V29" s="1398"/>
      <c r="W29" s="1398"/>
      <c r="X29" s="1398"/>
      <c r="Y29" s="1128" t="s">
        <v>179</v>
      </c>
      <c r="Z29" s="2134" t="str">
        <f>IF(基本情報!G33="","",基本情報!G33)</f>
        <v/>
      </c>
      <c r="AA29" s="2134"/>
      <c r="AB29" s="2134"/>
      <c r="AC29" s="2134"/>
      <c r="AD29" s="2134"/>
      <c r="AE29" s="2134"/>
      <c r="AF29" s="2134"/>
      <c r="AG29" s="2135"/>
    </row>
    <row r="30" spans="1:33" ht="21" customHeight="1" x14ac:dyDescent="0.15">
      <c r="A30" s="2130" t="s">
        <v>1199</v>
      </c>
      <c r="B30" s="2131"/>
      <c r="C30" s="2128" t="s">
        <v>1163</v>
      </c>
      <c r="D30" s="2129"/>
      <c r="E30" s="2129"/>
      <c r="F30" s="2129"/>
      <c r="G30" s="2129"/>
      <c r="H30" s="2129"/>
      <c r="I30" s="2129"/>
      <c r="J30" s="2137"/>
      <c r="K30" s="2137"/>
      <c r="L30" s="2137"/>
      <c r="M30" s="2137"/>
      <c r="N30" s="2137"/>
      <c r="O30" s="2137"/>
      <c r="P30" s="2137"/>
      <c r="Q30" s="2137"/>
      <c r="R30" s="2137"/>
      <c r="S30" s="2137"/>
      <c r="T30" s="2137"/>
      <c r="U30" s="2137"/>
      <c r="V30" s="2137"/>
      <c r="W30" s="2137"/>
      <c r="X30" s="2137"/>
      <c r="Y30" s="2137"/>
      <c r="Z30" s="2137"/>
      <c r="AA30" s="2137"/>
      <c r="AB30" s="2137"/>
      <c r="AC30" s="2137"/>
      <c r="AD30" s="2137"/>
      <c r="AE30" s="2137"/>
      <c r="AF30" s="2137"/>
      <c r="AG30" s="2138"/>
    </row>
    <row r="31" spans="1:33" ht="21" customHeight="1" x14ac:dyDescent="0.15">
      <c r="A31" s="2132"/>
      <c r="B31" s="2133"/>
      <c r="C31" s="1126" t="s">
        <v>333</v>
      </c>
      <c r="D31" s="1130"/>
      <c r="E31" s="2160"/>
      <c r="F31" s="2160"/>
      <c r="G31" s="2160"/>
      <c r="H31" s="2160"/>
      <c r="I31" s="2160"/>
      <c r="J31" s="2160"/>
      <c r="K31" s="2160"/>
      <c r="L31" s="2160"/>
      <c r="M31" s="2160"/>
      <c r="N31" s="2160"/>
      <c r="O31" s="2160"/>
      <c r="P31" s="2160"/>
      <c r="Q31" s="2160"/>
      <c r="R31" s="2160"/>
      <c r="S31" s="2160"/>
      <c r="T31" s="2160"/>
      <c r="U31" s="2160"/>
      <c r="V31" s="1398"/>
      <c r="W31" s="1398"/>
      <c r="X31" s="1398"/>
      <c r="Y31" s="1128" t="s">
        <v>179</v>
      </c>
      <c r="Z31" s="2134"/>
      <c r="AA31" s="2134"/>
      <c r="AB31" s="2134"/>
      <c r="AC31" s="2134"/>
      <c r="AD31" s="2134"/>
      <c r="AE31" s="2134"/>
      <c r="AF31" s="2134"/>
      <c r="AG31" s="2135"/>
    </row>
    <row r="32" spans="1:33" ht="21" customHeight="1" x14ac:dyDescent="0.15">
      <c r="A32" s="2130" t="s">
        <v>180</v>
      </c>
      <c r="B32" s="2131"/>
      <c r="C32" s="1131" t="s">
        <v>174</v>
      </c>
      <c r="D32" s="2163" t="str">
        <f>IF(V12="","",V12)</f>
        <v/>
      </c>
      <c r="E32" s="2163"/>
      <c r="F32" s="1127" t="s">
        <v>131</v>
      </c>
      <c r="G32" s="2181" t="s">
        <v>1171</v>
      </c>
      <c r="H32" s="2181"/>
      <c r="I32" s="1105" t="s">
        <v>174</v>
      </c>
      <c r="J32" s="2183" t="str">
        <f>IF(AC12="","",AC12)</f>
        <v/>
      </c>
      <c r="K32" s="2183"/>
      <c r="L32" s="64" t="s">
        <v>131</v>
      </c>
      <c r="M32" s="2181" t="s">
        <v>1385</v>
      </c>
      <c r="N32" s="2181"/>
      <c r="O32" s="2181"/>
      <c r="P32" s="64" t="s">
        <v>174</v>
      </c>
      <c r="Q32" s="2182" t="str">
        <f>IF(V13="","",V13)</f>
        <v/>
      </c>
      <c r="R32" s="2182"/>
      <c r="S32" s="2182"/>
      <c r="T32" s="2182"/>
      <c r="U32" s="2182"/>
      <c r="V32" s="2182"/>
      <c r="W32" s="1142" t="s">
        <v>131</v>
      </c>
      <c r="X32" s="1142"/>
      <c r="Y32" s="1141" t="s">
        <v>1174</v>
      </c>
      <c r="Z32" s="2182" t="str">
        <f>IF(AC13="","",AC13)</f>
        <v/>
      </c>
      <c r="AA32" s="2182"/>
      <c r="AB32" s="2182"/>
      <c r="AC32" s="2182"/>
      <c r="AD32" s="2182"/>
      <c r="AE32" s="2182"/>
      <c r="AF32" s="2182"/>
      <c r="AG32" s="1135" t="s">
        <v>171</v>
      </c>
    </row>
    <row r="33" spans="1:39" ht="24.95" customHeight="1" x14ac:dyDescent="0.15">
      <c r="A33" s="2158"/>
      <c r="B33" s="2159"/>
      <c r="C33" s="2177" t="s">
        <v>1180</v>
      </c>
      <c r="D33" s="2166"/>
      <c r="E33" s="2166"/>
      <c r="F33" s="2166"/>
      <c r="G33" s="2166"/>
      <c r="H33" s="2166" t="str">
        <f>IF(V14="","",V14)</f>
        <v/>
      </c>
      <c r="I33" s="2166"/>
      <c r="J33" s="2166"/>
      <c r="K33" s="2166"/>
      <c r="L33" s="2166"/>
      <c r="M33" s="2166"/>
      <c r="N33" s="2166"/>
      <c r="O33" s="2166"/>
      <c r="P33" s="2166"/>
      <c r="Q33" s="2166"/>
      <c r="R33" s="2166"/>
      <c r="S33" s="2166"/>
      <c r="T33" s="2166"/>
      <c r="U33" s="2166"/>
      <c r="V33" s="2166"/>
      <c r="W33" s="2166"/>
      <c r="X33" s="2166"/>
      <c r="Y33" s="2166"/>
      <c r="Z33" s="2166"/>
      <c r="AA33" s="2166"/>
      <c r="AB33" s="2166"/>
      <c r="AC33" s="2166"/>
      <c r="AD33" s="2166"/>
      <c r="AE33" s="2166"/>
      <c r="AF33" s="2166"/>
      <c r="AG33" s="2167"/>
    </row>
    <row r="34" spans="1:39" ht="24.95" customHeight="1" x14ac:dyDescent="0.15">
      <c r="A34" s="2158"/>
      <c r="B34" s="2159"/>
      <c r="C34" s="2178" t="s">
        <v>1179</v>
      </c>
      <c r="D34" s="2179"/>
      <c r="E34" s="2179"/>
      <c r="F34" s="2179"/>
      <c r="G34" s="2179"/>
      <c r="H34" s="2166" t="str">
        <f>IF(V15="","",V15)</f>
        <v/>
      </c>
      <c r="I34" s="2166"/>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7"/>
    </row>
    <row r="35" spans="1:39" ht="24.95" customHeight="1" x14ac:dyDescent="0.15">
      <c r="A35" s="2158"/>
      <c r="B35" s="2159"/>
      <c r="C35" s="1136" t="s">
        <v>174</v>
      </c>
      <c r="D35" s="2180" t="str">
        <f>IF(L16="","",L16)</f>
        <v/>
      </c>
      <c r="E35" s="2180"/>
      <c r="F35" s="1123" t="s">
        <v>131</v>
      </c>
      <c r="G35" s="60" t="s">
        <v>1176</v>
      </c>
      <c r="H35" s="60"/>
      <c r="I35" s="60"/>
      <c r="J35" s="1106"/>
      <c r="K35" s="1106"/>
      <c r="L35" s="64" t="s">
        <v>174</v>
      </c>
      <c r="M35" s="2173" t="str">
        <f>IF(T16="","",T16)</f>
        <v/>
      </c>
      <c r="N35" s="2173"/>
      <c r="O35" s="2173"/>
      <c r="P35" s="64" t="s">
        <v>131</v>
      </c>
      <c r="Q35" s="64" t="s">
        <v>1177</v>
      </c>
      <c r="Y35" s="1140" t="s">
        <v>1174</v>
      </c>
      <c r="Z35" s="2185" t="str">
        <f>IF(AC16="","",AC16)</f>
        <v/>
      </c>
      <c r="AA35" s="2185"/>
      <c r="AB35" s="2185"/>
      <c r="AC35" s="2185"/>
      <c r="AD35" s="2185"/>
      <c r="AE35" s="2185"/>
      <c r="AF35" s="2185"/>
      <c r="AG35" s="1137" t="s">
        <v>171</v>
      </c>
    </row>
    <row r="36" spans="1:39" ht="21" customHeight="1" x14ac:dyDescent="0.15">
      <c r="A36" s="2132"/>
      <c r="B36" s="2133"/>
      <c r="C36" s="1126" t="s">
        <v>1178</v>
      </c>
      <c r="D36" s="1130"/>
      <c r="E36" s="2160"/>
      <c r="F36" s="2160"/>
      <c r="G36" s="2160"/>
      <c r="H36" s="2160"/>
      <c r="I36" s="2160"/>
      <c r="J36" s="2160"/>
      <c r="K36" s="2160"/>
      <c r="L36" s="2160"/>
      <c r="M36" s="2160"/>
      <c r="N36" s="2160"/>
      <c r="O36" s="2160"/>
      <c r="P36" s="2160"/>
      <c r="Q36" s="2160"/>
      <c r="R36" s="2160"/>
      <c r="S36" s="2160"/>
      <c r="T36" s="2160"/>
      <c r="U36" s="2160"/>
      <c r="V36" s="2160"/>
      <c r="W36" s="2160"/>
      <c r="X36" s="2160"/>
      <c r="Y36" s="2160"/>
      <c r="Z36" s="2160"/>
      <c r="AA36" s="2160"/>
      <c r="AB36" s="2160"/>
      <c r="AC36" s="2160"/>
      <c r="AD36" s="2160"/>
      <c r="AE36" s="2160"/>
      <c r="AF36" s="2160"/>
      <c r="AG36" s="2176"/>
    </row>
    <row r="37" spans="1:39" ht="21" customHeight="1" x14ac:dyDescent="0.15">
      <c r="A37" s="2130" t="s">
        <v>1164</v>
      </c>
      <c r="B37" s="2131"/>
      <c r="C37" s="1131" t="s">
        <v>1382</v>
      </c>
      <c r="D37" s="1132"/>
      <c r="E37" s="1132"/>
      <c r="F37" s="1132"/>
      <c r="G37" s="1132"/>
      <c r="H37" s="1132"/>
      <c r="I37" s="1132" t="s">
        <v>174</v>
      </c>
      <c r="J37" s="2163"/>
      <c r="K37" s="2163"/>
      <c r="L37" s="2163"/>
      <c r="M37" s="2163"/>
      <c r="N37" s="2163"/>
      <c r="O37" s="1132" t="s">
        <v>131</v>
      </c>
      <c r="P37" s="2184" t="s">
        <v>1383</v>
      </c>
      <c r="Q37" s="2184"/>
      <c r="R37" s="1134" t="s">
        <v>174</v>
      </c>
      <c r="S37" s="2161"/>
      <c r="T37" s="2161"/>
      <c r="U37" s="2161"/>
      <c r="V37" s="2161"/>
      <c r="W37" s="1134" t="s">
        <v>131</v>
      </c>
      <c r="X37" s="1132"/>
      <c r="Y37" s="1140" t="s">
        <v>1174</v>
      </c>
      <c r="Z37" s="2161"/>
      <c r="AA37" s="2161"/>
      <c r="AB37" s="2161"/>
      <c r="AC37" s="2161"/>
      <c r="AD37" s="2161"/>
      <c r="AE37" s="2161"/>
      <c r="AF37" s="2161"/>
      <c r="AG37" s="1135" t="s">
        <v>171</v>
      </c>
    </row>
    <row r="38" spans="1:39" ht="21" customHeight="1" x14ac:dyDescent="0.15">
      <c r="A38" s="2158"/>
      <c r="B38" s="2159"/>
      <c r="C38" s="1136" t="s">
        <v>1168</v>
      </c>
      <c r="D38" s="57"/>
      <c r="E38" s="57"/>
      <c r="F38" s="57"/>
      <c r="G38" s="57"/>
      <c r="H38" s="2166"/>
      <c r="I38" s="2166"/>
      <c r="J38" s="2166"/>
      <c r="K38" s="2166"/>
      <c r="L38" s="2166"/>
      <c r="M38" s="2166"/>
      <c r="N38" s="2166"/>
      <c r="O38" s="2166"/>
      <c r="P38" s="2166"/>
      <c r="Q38" s="2166"/>
      <c r="R38" s="2166"/>
      <c r="S38" s="2166"/>
      <c r="T38" s="2166"/>
      <c r="U38" s="2166"/>
      <c r="V38" s="2166"/>
      <c r="W38" s="2166"/>
      <c r="X38" s="2166"/>
      <c r="Y38" s="2166"/>
      <c r="Z38" s="2166"/>
      <c r="AA38" s="2166"/>
      <c r="AB38" s="2166"/>
      <c r="AC38" s="2166"/>
      <c r="AD38" s="2166"/>
      <c r="AE38" s="2166"/>
      <c r="AF38" s="2166"/>
      <c r="AG38" s="2167"/>
    </row>
    <row r="39" spans="1:39" ht="21" customHeight="1" x14ac:dyDescent="0.15">
      <c r="A39" s="2132"/>
      <c r="B39" s="2133"/>
      <c r="C39" s="1126" t="s">
        <v>333</v>
      </c>
      <c r="D39" s="1130"/>
      <c r="E39" s="2160"/>
      <c r="F39" s="2160"/>
      <c r="G39" s="2160"/>
      <c r="H39" s="2160"/>
      <c r="I39" s="2160"/>
      <c r="J39" s="2160"/>
      <c r="K39" s="2160"/>
      <c r="L39" s="2160"/>
      <c r="M39" s="2160"/>
      <c r="N39" s="2160"/>
      <c r="O39" s="2160"/>
      <c r="P39" s="2160"/>
      <c r="Q39" s="2160"/>
      <c r="R39" s="2160"/>
      <c r="S39" s="2160"/>
      <c r="T39" s="2160"/>
      <c r="U39" s="2160"/>
      <c r="V39" s="2160"/>
      <c r="W39" s="2160"/>
      <c r="X39" s="2160"/>
      <c r="Y39" s="2160"/>
      <c r="Z39" s="2160"/>
      <c r="AA39" s="2160"/>
      <c r="AB39" s="2160"/>
      <c r="AC39" s="2160"/>
      <c r="AD39" s="2160"/>
      <c r="AE39" s="2160"/>
      <c r="AF39" s="2160"/>
      <c r="AG39" s="2176"/>
    </row>
    <row r="40" spans="1:39" ht="21" customHeight="1" x14ac:dyDescent="0.15">
      <c r="A40" s="2186" t="s">
        <v>1161</v>
      </c>
      <c r="B40" s="2186"/>
      <c r="C40" s="2186"/>
      <c r="D40" s="2186"/>
      <c r="E40" s="2186"/>
      <c r="F40" s="2186"/>
      <c r="G40" s="2186"/>
      <c r="H40" s="2186"/>
      <c r="I40" s="2186"/>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row>
    <row r="41" spans="1:39" ht="13.5" customHeight="1" x14ac:dyDescent="0.15">
      <c r="A41" s="1201"/>
      <c r="B41" s="62"/>
      <c r="C41" s="1124"/>
      <c r="D41" s="62"/>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row>
    <row r="42" spans="1:39" s="1154" customFormat="1" ht="13.5" customHeight="1" x14ac:dyDescent="0.15">
      <c r="A42" s="2187" t="s">
        <v>1059</v>
      </c>
      <c r="B42" s="2187"/>
      <c r="C42" s="2187"/>
      <c r="D42" s="2187"/>
      <c r="E42" s="2187"/>
      <c r="F42" s="2187"/>
      <c r="G42" s="2187"/>
      <c r="H42" s="2187"/>
      <c r="I42" s="2187"/>
      <c r="J42" s="2187"/>
      <c r="K42" s="2187"/>
      <c r="L42" s="2187"/>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1153"/>
      <c r="AI42" s="1153"/>
      <c r="AJ42" s="1153"/>
    </row>
    <row r="43" spans="1:39" s="1155" customFormat="1" ht="13.5" customHeight="1" x14ac:dyDescent="0.15">
      <c r="A43" s="2187"/>
      <c r="B43" s="2187"/>
      <c r="C43" s="2187"/>
      <c r="D43" s="2187"/>
      <c r="E43" s="2187"/>
      <c r="F43" s="2187"/>
      <c r="G43" s="2187"/>
      <c r="H43" s="2187"/>
      <c r="I43" s="2187"/>
      <c r="J43" s="2187"/>
      <c r="K43" s="2187"/>
      <c r="L43" s="2187"/>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row>
    <row r="44" spans="1:39" ht="21" customHeight="1" x14ac:dyDescent="0.15">
      <c r="R44" s="157"/>
      <c r="S44" s="157"/>
      <c r="T44" s="157"/>
      <c r="U44" s="157"/>
      <c r="V44" s="157"/>
      <c r="W44" s="157"/>
      <c r="X44" s="157"/>
      <c r="Y44" s="157"/>
      <c r="Z44" s="157"/>
      <c r="AA44" s="157"/>
      <c r="AB44" s="157"/>
      <c r="AC44" s="157"/>
      <c r="AD44" s="157"/>
      <c r="AE44" s="157"/>
      <c r="AF44" s="157"/>
      <c r="AG44" s="939"/>
    </row>
    <row r="45" spans="1:39" ht="21" customHeight="1" x14ac:dyDescent="0.15">
      <c r="A45" s="63" t="s">
        <v>181</v>
      </c>
      <c r="B45" s="63"/>
      <c r="C45" s="63"/>
      <c r="D45" s="63"/>
      <c r="E45" s="63"/>
      <c r="F45" s="63"/>
      <c r="G45" s="63"/>
      <c r="H45" s="63"/>
      <c r="I45" s="63"/>
      <c r="J45" s="63"/>
      <c r="K45" s="63"/>
      <c r="L45" s="63"/>
      <c r="M45" s="63"/>
      <c r="N45" s="63"/>
      <c r="O45" s="63"/>
      <c r="P45" s="63"/>
      <c r="Q45" s="63"/>
    </row>
    <row r="46" spans="1:39" ht="15" customHeight="1" x14ac:dyDescent="0.15">
      <c r="A46" s="2099" t="s">
        <v>1061</v>
      </c>
      <c r="B46" s="2100"/>
      <c r="C46" s="2100"/>
      <c r="D46" s="2100"/>
      <c r="E46" s="2100"/>
      <c r="F46" s="2100"/>
      <c r="G46" s="2100"/>
      <c r="H46" s="2100"/>
      <c r="I46" s="2100"/>
      <c r="J46" s="2100"/>
      <c r="K46" s="2100"/>
      <c r="L46" s="2100"/>
      <c r="M46" s="2100"/>
      <c r="N46" s="2100"/>
      <c r="O46" s="2100"/>
      <c r="P46" s="2100"/>
      <c r="Q46" s="2100"/>
      <c r="R46" s="2101"/>
      <c r="S46" s="2106" t="s">
        <v>1063</v>
      </c>
      <c r="T46" s="2107"/>
      <c r="U46" s="2107"/>
      <c r="V46" s="2107"/>
      <c r="W46" s="2107"/>
      <c r="X46" s="2107"/>
      <c r="Y46" s="2107"/>
      <c r="Z46" s="2108"/>
      <c r="AA46" s="2169" t="s">
        <v>1386</v>
      </c>
      <c r="AB46" s="2169"/>
      <c r="AC46" s="2169"/>
      <c r="AD46" s="2169"/>
      <c r="AE46" s="2169"/>
      <c r="AF46" s="2169"/>
      <c r="AG46" s="2170"/>
      <c r="AH46" s="1152" t="s">
        <v>1142</v>
      </c>
      <c r="AI46" s="1143"/>
      <c r="AJ46" s="1144"/>
      <c r="AK46" s="1145"/>
    </row>
    <row r="47" spans="1:39" ht="21" customHeight="1" x14ac:dyDescent="0.15">
      <c r="A47" s="2102"/>
      <c r="B47" s="2103"/>
      <c r="C47" s="2103"/>
      <c r="D47" s="2103"/>
      <c r="E47" s="2103"/>
      <c r="F47" s="2103"/>
      <c r="G47" s="2103"/>
      <c r="H47" s="2103"/>
      <c r="I47" s="2103"/>
      <c r="J47" s="2103"/>
      <c r="K47" s="2103"/>
      <c r="L47" s="2103"/>
      <c r="M47" s="2103"/>
      <c r="N47" s="2103"/>
      <c r="O47" s="2103"/>
      <c r="P47" s="2103"/>
      <c r="Q47" s="2103"/>
      <c r="R47" s="2104"/>
      <c r="S47" s="2171"/>
      <c r="T47" s="2172"/>
      <c r="U47" s="2172"/>
      <c r="V47" s="2172"/>
      <c r="W47" s="2172"/>
      <c r="X47" s="2172"/>
      <c r="Y47" s="2172"/>
      <c r="Z47" s="967" t="s">
        <v>481</v>
      </c>
      <c r="AA47" s="2168">
        <f>AM47</f>
        <v>0</v>
      </c>
      <c r="AB47" s="2168"/>
      <c r="AC47" s="2168"/>
      <c r="AD47" s="2168"/>
      <c r="AE47" s="2168"/>
      <c r="AF47" s="2168"/>
      <c r="AG47" s="1443" t="s">
        <v>481</v>
      </c>
      <c r="AH47" s="60" t="s">
        <v>1143</v>
      </c>
      <c r="AI47" s="1146"/>
      <c r="AJ47" s="1107" t="s">
        <v>1181</v>
      </c>
      <c r="AK47" s="1147"/>
      <c r="AL47" s="64">
        <v>1</v>
      </c>
      <c r="AM47" s="64">
        <f>IF(AL47=1,'参考様式1-2'!I59,'参考様式1-3'!J61)</f>
        <v>0</v>
      </c>
    </row>
    <row r="48" spans="1:39" ht="15" customHeight="1" x14ac:dyDescent="0.15">
      <c r="A48" s="2099" t="s">
        <v>1062</v>
      </c>
      <c r="B48" s="2100"/>
      <c r="C48" s="2100"/>
      <c r="D48" s="2100"/>
      <c r="E48" s="2100"/>
      <c r="F48" s="2100"/>
      <c r="G48" s="2100"/>
      <c r="H48" s="2100"/>
      <c r="I48" s="2100"/>
      <c r="J48" s="2100"/>
      <c r="K48" s="2100"/>
      <c r="L48" s="2100"/>
      <c r="M48" s="2100"/>
      <c r="N48" s="2100"/>
      <c r="O48" s="2100"/>
      <c r="P48" s="2100"/>
      <c r="Q48" s="2100"/>
      <c r="R48" s="2101"/>
      <c r="S48" s="2106" t="s">
        <v>1063</v>
      </c>
      <c r="T48" s="2107"/>
      <c r="U48" s="2107"/>
      <c r="V48" s="2107"/>
      <c r="W48" s="2107"/>
      <c r="X48" s="2107"/>
      <c r="Y48" s="2107"/>
      <c r="Z48" s="2108"/>
      <c r="AA48" s="2169" t="s">
        <v>1386</v>
      </c>
      <c r="AB48" s="2169"/>
      <c r="AC48" s="2169"/>
      <c r="AD48" s="2169"/>
      <c r="AE48" s="2169"/>
      <c r="AF48" s="2169"/>
      <c r="AG48" s="2170"/>
      <c r="AH48" s="1148"/>
      <c r="AI48" s="1149"/>
      <c r="AJ48" s="1150"/>
      <c r="AK48" s="1151"/>
    </row>
    <row r="49" spans="1:33" ht="21" customHeight="1" x14ac:dyDescent="0.15">
      <c r="A49" s="2102"/>
      <c r="B49" s="2103"/>
      <c r="C49" s="2103"/>
      <c r="D49" s="2103"/>
      <c r="E49" s="2103"/>
      <c r="F49" s="2103"/>
      <c r="G49" s="2103"/>
      <c r="H49" s="2103"/>
      <c r="I49" s="2103"/>
      <c r="J49" s="2103"/>
      <c r="K49" s="2103"/>
      <c r="L49" s="2103"/>
      <c r="M49" s="2103"/>
      <c r="N49" s="2103"/>
      <c r="O49" s="2103"/>
      <c r="P49" s="2103"/>
      <c r="Q49" s="2103"/>
      <c r="R49" s="2104"/>
      <c r="S49" s="2171"/>
      <c r="T49" s="2172"/>
      <c r="U49" s="2172"/>
      <c r="V49" s="2172"/>
      <c r="W49" s="2172"/>
      <c r="X49" s="2172"/>
      <c r="Y49" s="2172"/>
      <c r="Z49" s="967" t="s">
        <v>481</v>
      </c>
      <c r="AA49" s="2168">
        <f>'参考様式1-1'!I15</f>
        <v>0</v>
      </c>
      <c r="AB49" s="2168"/>
      <c r="AC49" s="2168"/>
      <c r="AD49" s="2168"/>
      <c r="AE49" s="2168"/>
      <c r="AF49" s="2168"/>
      <c r="AG49" s="1443" t="s">
        <v>481</v>
      </c>
    </row>
    <row r="50" spans="1:33" ht="21" customHeight="1" x14ac:dyDescent="0.15">
      <c r="A50" s="2106" t="s">
        <v>182</v>
      </c>
      <c r="B50" s="2107"/>
      <c r="C50" s="2107"/>
      <c r="D50" s="2107"/>
      <c r="E50" s="2107"/>
      <c r="F50" s="2107"/>
      <c r="G50" s="2107"/>
      <c r="H50" s="2107"/>
      <c r="I50" s="2107"/>
      <c r="J50" s="2107"/>
      <c r="K50" s="2107"/>
      <c r="L50" s="2107"/>
      <c r="M50" s="2107"/>
      <c r="N50" s="2107"/>
      <c r="O50" s="2107"/>
      <c r="P50" s="2107"/>
      <c r="Q50" s="2107"/>
      <c r="R50" s="2107"/>
      <c r="S50" s="2107"/>
      <c r="T50" s="2107"/>
      <c r="U50" s="2107"/>
      <c r="V50" s="2107"/>
      <c r="W50" s="2107"/>
      <c r="X50" s="2107"/>
      <c r="Y50" s="2107"/>
      <c r="Z50" s="2108"/>
      <c r="AA50" s="2188" t="s">
        <v>183</v>
      </c>
      <c r="AB50" s="2169"/>
      <c r="AC50" s="2169"/>
      <c r="AD50" s="2169"/>
      <c r="AE50" s="2169"/>
      <c r="AF50" s="2169"/>
      <c r="AG50" s="2170"/>
    </row>
    <row r="51" spans="1:33" s="718" customFormat="1" ht="35.1" customHeight="1" x14ac:dyDescent="0.15">
      <c r="A51" s="2116"/>
      <c r="B51" s="2117"/>
      <c r="C51" s="2117"/>
      <c r="D51" s="2117"/>
      <c r="E51" s="2117"/>
      <c r="F51" s="2117"/>
      <c r="G51" s="2117"/>
      <c r="H51" s="2117"/>
      <c r="I51" s="2117"/>
      <c r="J51" s="2117"/>
      <c r="K51" s="2117"/>
      <c r="L51" s="2117"/>
      <c r="M51" s="2117"/>
      <c r="N51" s="2117"/>
      <c r="O51" s="2117"/>
      <c r="P51" s="2117"/>
      <c r="Q51" s="2117"/>
      <c r="R51" s="2117"/>
      <c r="S51" s="2117"/>
      <c r="T51" s="2117"/>
      <c r="U51" s="2117"/>
      <c r="V51" s="2117"/>
      <c r="W51" s="2117"/>
      <c r="X51" s="2117"/>
      <c r="Y51" s="2117"/>
      <c r="Z51" s="2118"/>
      <c r="AA51" s="2124" t="s">
        <v>134</v>
      </c>
      <c r="AB51" s="2125"/>
      <c r="AC51" s="2125"/>
      <c r="AD51" s="2117" t="s">
        <v>1485</v>
      </c>
      <c r="AE51" s="2117"/>
      <c r="AF51" s="2117"/>
      <c r="AG51" s="2118"/>
    </row>
    <row r="52" spans="1:33" s="718" customFormat="1" ht="35.1" customHeight="1" x14ac:dyDescent="0.15">
      <c r="A52" s="2119"/>
      <c r="B52" s="2120"/>
      <c r="C52" s="2120"/>
      <c r="D52" s="2120"/>
      <c r="E52" s="2120"/>
      <c r="F52" s="2120"/>
      <c r="G52" s="2120"/>
      <c r="H52" s="2120"/>
      <c r="I52" s="2120"/>
      <c r="J52" s="2120"/>
      <c r="K52" s="2120"/>
      <c r="L52" s="2120"/>
      <c r="M52" s="2120"/>
      <c r="N52" s="2120"/>
      <c r="O52" s="2120"/>
      <c r="P52" s="2120"/>
      <c r="Q52" s="2120"/>
      <c r="R52" s="2120"/>
      <c r="S52" s="2120"/>
      <c r="T52" s="2120"/>
      <c r="U52" s="2120"/>
      <c r="V52" s="2120"/>
      <c r="W52" s="2120"/>
      <c r="X52" s="2120"/>
      <c r="Y52" s="2120"/>
      <c r="Z52" s="2121"/>
      <c r="AA52" s="2122" t="s">
        <v>134</v>
      </c>
      <c r="AB52" s="2123"/>
      <c r="AC52" s="2123"/>
      <c r="AD52" s="2126" t="s">
        <v>1484</v>
      </c>
      <c r="AE52" s="2126"/>
      <c r="AF52" s="2126"/>
      <c r="AG52" s="2127"/>
    </row>
    <row r="53" spans="1:33" ht="15" customHeight="1" x14ac:dyDescent="0.1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r="54" spans="1:33" ht="45.75" customHeight="1" x14ac:dyDescent="0.15">
      <c r="A54" s="941" t="s">
        <v>184</v>
      </c>
      <c r="B54" s="2109" t="s">
        <v>1234</v>
      </c>
      <c r="C54" s="2109"/>
      <c r="D54" s="2109"/>
      <c r="E54" s="2109"/>
      <c r="F54" s="2109"/>
      <c r="G54" s="2109"/>
      <c r="H54" s="2109"/>
      <c r="I54" s="2109"/>
      <c r="J54" s="2109"/>
      <c r="K54" s="2109"/>
      <c r="L54" s="2109"/>
      <c r="M54" s="2109"/>
      <c r="N54" s="2109"/>
      <c r="O54" s="2109"/>
      <c r="P54" s="2109"/>
      <c r="Q54" s="2109"/>
      <c r="R54" s="2109"/>
      <c r="S54" s="2109"/>
      <c r="T54" s="2109"/>
      <c r="U54" s="2109"/>
      <c r="V54" s="2109"/>
      <c r="W54" s="2109"/>
      <c r="X54" s="2109"/>
      <c r="Y54" s="2109"/>
      <c r="Z54" s="2109"/>
      <c r="AA54" s="2109"/>
      <c r="AB54" s="2109"/>
      <c r="AC54" s="2109"/>
      <c r="AD54" s="2109"/>
      <c r="AE54" s="2109"/>
      <c r="AF54" s="2109"/>
      <c r="AG54" s="2109"/>
    </row>
    <row r="55" spans="1:33" ht="21" customHeight="1" x14ac:dyDescent="0.15">
      <c r="A55" s="65" t="s">
        <v>185</v>
      </c>
      <c r="B55" s="2105" t="s">
        <v>1486</v>
      </c>
      <c r="C55" s="2105"/>
      <c r="D55" s="2105"/>
      <c r="E55" s="2105"/>
      <c r="F55" s="2105"/>
      <c r="G55" s="2105"/>
      <c r="H55" s="2105"/>
      <c r="I55" s="2105"/>
      <c r="J55" s="2105"/>
      <c r="K55" s="2105"/>
      <c r="L55" s="2105"/>
      <c r="M55" s="2105"/>
      <c r="N55" s="2105"/>
      <c r="O55" s="2105"/>
      <c r="P55" s="2105"/>
      <c r="Q55" s="2105"/>
      <c r="R55" s="2105"/>
      <c r="S55" s="2105"/>
      <c r="T55" s="2105"/>
      <c r="U55" s="2105"/>
      <c r="V55" s="2105"/>
      <c r="W55" s="2105"/>
      <c r="X55" s="2105"/>
      <c r="Y55" s="2105"/>
      <c r="Z55" s="2105"/>
      <c r="AA55" s="2105"/>
      <c r="AB55" s="2105"/>
      <c r="AC55" s="2105"/>
      <c r="AD55" s="2105"/>
      <c r="AE55" s="2105"/>
      <c r="AF55" s="2105"/>
      <c r="AG55" s="2105"/>
    </row>
    <row r="56" spans="1:33" ht="21" customHeight="1" x14ac:dyDescent="0.15">
      <c r="A56" s="941"/>
      <c r="B56" s="1111"/>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row>
  </sheetData>
  <mergeCells count="85">
    <mergeCell ref="AD51:AG51"/>
    <mergeCell ref="AA52:AC52"/>
    <mergeCell ref="AD52:AG52"/>
    <mergeCell ref="A40:AG40"/>
    <mergeCell ref="H38:AG38"/>
    <mergeCell ref="A42:AG43"/>
    <mergeCell ref="AA50:AG50"/>
    <mergeCell ref="A50:Z50"/>
    <mergeCell ref="A51:Z52"/>
    <mergeCell ref="AA51:AC51"/>
    <mergeCell ref="J32:K32"/>
    <mergeCell ref="J37:N37"/>
    <mergeCell ref="P37:Q37"/>
    <mergeCell ref="S37:V37"/>
    <mergeCell ref="Z37:AF37"/>
    <mergeCell ref="Z35:AF35"/>
    <mergeCell ref="B55:AG55"/>
    <mergeCell ref="E36:AG36"/>
    <mergeCell ref="B54:AG54"/>
    <mergeCell ref="A37:B39"/>
    <mergeCell ref="T16:V16"/>
    <mergeCell ref="A26:B27"/>
    <mergeCell ref="C26:I26"/>
    <mergeCell ref="J26:AG26"/>
    <mergeCell ref="C21:G21"/>
    <mergeCell ref="C22:G22"/>
    <mergeCell ref="I21:N21"/>
    <mergeCell ref="C28:I28"/>
    <mergeCell ref="J28:AG28"/>
    <mergeCell ref="C30:I30"/>
    <mergeCell ref="J30:AG30"/>
    <mergeCell ref="Z31:AG31"/>
    <mergeCell ref="N12:O12"/>
    <mergeCell ref="A22:B22"/>
    <mergeCell ref="A21:B21"/>
    <mergeCell ref="E29:U29"/>
    <mergeCell ref="E27:U27"/>
    <mergeCell ref="V12:X12"/>
    <mergeCell ref="E39:AG39"/>
    <mergeCell ref="C33:G33"/>
    <mergeCell ref="C34:G34"/>
    <mergeCell ref="H34:AG34"/>
    <mergeCell ref="D35:E35"/>
    <mergeCell ref="M35:O35"/>
    <mergeCell ref="G32:H32"/>
    <mergeCell ref="Q32:V32"/>
    <mergeCell ref="Y21:AB21"/>
    <mergeCell ref="AC21:AF21"/>
    <mergeCell ref="I22:N22"/>
    <mergeCell ref="Z27:AG27"/>
    <mergeCell ref="Z32:AF32"/>
    <mergeCell ref="M32:O32"/>
    <mergeCell ref="E31:U31"/>
    <mergeCell ref="A4:AG4"/>
    <mergeCell ref="A8:AG8"/>
    <mergeCell ref="A19:B19"/>
    <mergeCell ref="C19:AG19"/>
    <mergeCell ref="A20:B20"/>
    <mergeCell ref="C20:AG20"/>
    <mergeCell ref="A5:AG5"/>
    <mergeCell ref="L16:M16"/>
    <mergeCell ref="A10:AG10"/>
    <mergeCell ref="AA16:AB16"/>
    <mergeCell ref="AC16:AF16"/>
    <mergeCell ref="AC12:AF12"/>
    <mergeCell ref="V14:AF14"/>
    <mergeCell ref="V15:AF15"/>
    <mergeCell ref="V13:X13"/>
    <mergeCell ref="AC13:AF13"/>
    <mergeCell ref="Z29:AG29"/>
    <mergeCell ref="S46:Z46"/>
    <mergeCell ref="A48:R49"/>
    <mergeCell ref="A46:R47"/>
    <mergeCell ref="AA49:AF49"/>
    <mergeCell ref="AA48:AG48"/>
    <mergeCell ref="AA47:AF47"/>
    <mergeCell ref="AA46:AG46"/>
    <mergeCell ref="S49:Y49"/>
    <mergeCell ref="S48:Z48"/>
    <mergeCell ref="S47:Y47"/>
    <mergeCell ref="A28:B29"/>
    <mergeCell ref="A30:B31"/>
    <mergeCell ref="A32:B36"/>
    <mergeCell ref="H33:AG33"/>
    <mergeCell ref="D32:E32"/>
  </mergeCells>
  <phoneticPr fontId="2"/>
  <dataValidations count="4">
    <dataValidation type="list" allowBlank="1" showInputMessage="1" showErrorMessage="1" sqref="L16:M16 V12" xr:uid="{89EDC98F-7FBE-40EE-B2D5-94CC373680FC}">
      <formula1>"一級,二級"</formula1>
    </dataValidation>
    <dataValidation type="list" allowBlank="1" showInputMessage="1" showErrorMessage="1" sqref="C22:G22" xr:uid="{D42F1428-B425-42E6-80EF-47FE8CD25D80}">
      <formula1>"事務所,学校,物販店,飲食店,集会所,病院,ホテル,その他(※)"</formula1>
    </dataValidation>
    <dataValidation type="list" allowBlank="1" showInputMessage="1" showErrorMessage="1" sqref="C21:G21" xr:uid="{E7072A6C-F63A-40D1-A4BE-6070D2E505A7}">
      <formula1>"木造,鉄骨造,RC造,SRC造,その他(※)"</formula1>
    </dataValidation>
    <dataValidation type="list" allowBlank="1" showInputMessage="1" showErrorMessage="1" sqref="AA51:AA52" xr:uid="{5382FCC7-9B9E-411B-8C93-22760F73EE39}">
      <formula1>"□,■"</formula1>
    </dataValidation>
  </dataValidations>
  <pageMargins left="0.98425196850393704" right="0.59055118110236227" top="0.59055118110236227" bottom="0.59055118110236227" header="0" footer="0"/>
  <pageSetup paperSize="9" scale="82" fitToHeight="0" orientation="portrait" r:id="rId1"/>
  <rowBreaks count="1" manualBreakCount="1">
    <brk id="4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33</xdr:col>
                    <xdr:colOff>571500</xdr:colOff>
                    <xdr:row>47</xdr:row>
                    <xdr:rowOff>9525</xdr:rowOff>
                  </from>
                  <to>
                    <xdr:col>34</xdr:col>
                    <xdr:colOff>238125</xdr:colOff>
                    <xdr:row>48</xdr:row>
                    <xdr:rowOff>66675</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35</xdr:col>
                    <xdr:colOff>533400</xdr:colOff>
                    <xdr:row>47</xdr:row>
                    <xdr:rowOff>0</xdr:rowOff>
                  </from>
                  <to>
                    <xdr:col>36</xdr:col>
                    <xdr:colOff>200025</xdr:colOff>
                    <xdr:row>48</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9FF99"/>
  </sheetPr>
  <dimension ref="A1:E47"/>
  <sheetViews>
    <sheetView showGridLines="0" view="pageBreakPreview" zoomScaleNormal="100" zoomScaleSheetLayoutView="100" workbookViewId="0"/>
  </sheetViews>
  <sheetFormatPr defaultColWidth="9.5703125" defaultRowHeight="13.5" x14ac:dyDescent="0.15"/>
  <cols>
    <col min="1" max="1" width="8.140625" style="763" customWidth="1"/>
    <col min="2" max="2" width="11.5703125" style="763" customWidth="1"/>
    <col min="3" max="4" width="3.85546875" style="763" customWidth="1"/>
    <col min="5" max="5" width="66.7109375" style="763" customWidth="1"/>
    <col min="6" max="16384" width="9.5703125" style="763"/>
  </cols>
  <sheetData>
    <row r="1" spans="1:5" ht="15" customHeight="1" x14ac:dyDescent="0.15">
      <c r="A1" s="57"/>
      <c r="B1" s="57"/>
      <c r="C1" s="57"/>
      <c r="D1" s="57"/>
      <c r="E1" s="160"/>
    </row>
    <row r="2" spans="1:5" ht="18.75" customHeight="1" x14ac:dyDescent="0.15">
      <c r="A2" s="1468" t="s">
        <v>1432</v>
      </c>
      <c r="B2" s="57"/>
      <c r="C2" s="57"/>
      <c r="D2" s="57"/>
      <c r="E2" s="57"/>
    </row>
    <row r="3" spans="1:5" ht="16.5" customHeight="1" x14ac:dyDescent="0.15">
      <c r="A3" s="2199" t="s">
        <v>187</v>
      </c>
      <c r="B3" s="2199"/>
      <c r="C3" s="2199"/>
      <c r="D3" s="2199" t="s">
        <v>188</v>
      </c>
      <c r="E3" s="2199"/>
    </row>
    <row r="4" spans="1:5" ht="17.25" customHeight="1" x14ac:dyDescent="0.15">
      <c r="A4" s="2193" t="s">
        <v>189</v>
      </c>
      <c r="B4" s="2194"/>
      <c r="C4" s="2195" t="s">
        <v>134</v>
      </c>
      <c r="D4" s="67" t="s">
        <v>134</v>
      </c>
      <c r="E4" s="68" t="s">
        <v>190</v>
      </c>
    </row>
    <row r="5" spans="1:5" ht="24" customHeight="1" x14ac:dyDescent="0.15">
      <c r="A5" s="2193"/>
      <c r="B5" s="2194"/>
      <c r="C5" s="2195"/>
      <c r="D5" s="69" t="s">
        <v>134</v>
      </c>
      <c r="E5" s="70" t="s">
        <v>191</v>
      </c>
    </row>
    <row r="6" spans="1:5" ht="17.25" customHeight="1" x14ac:dyDescent="0.15">
      <c r="A6" s="2193" t="s">
        <v>192</v>
      </c>
      <c r="B6" s="2194"/>
      <c r="C6" s="2195" t="s">
        <v>134</v>
      </c>
      <c r="D6" s="67" t="s">
        <v>134</v>
      </c>
      <c r="E6" s="68" t="s">
        <v>193</v>
      </c>
    </row>
    <row r="7" spans="1:5" ht="17.25" customHeight="1" x14ac:dyDescent="0.15">
      <c r="A7" s="2193"/>
      <c r="B7" s="2194"/>
      <c r="C7" s="2195"/>
      <c r="D7" s="71" t="s">
        <v>134</v>
      </c>
      <c r="E7" s="72" t="s">
        <v>194</v>
      </c>
    </row>
    <row r="8" spans="1:5" ht="17.25" customHeight="1" x14ac:dyDescent="0.15">
      <c r="A8" s="2193"/>
      <c r="B8" s="2194"/>
      <c r="C8" s="2195"/>
      <c r="D8" s="71" t="s">
        <v>134</v>
      </c>
      <c r="E8" s="72" t="s">
        <v>195</v>
      </c>
    </row>
    <row r="9" spans="1:5" ht="24" customHeight="1" x14ac:dyDescent="0.15">
      <c r="A9" s="2193"/>
      <c r="B9" s="2194"/>
      <c r="C9" s="2195"/>
      <c r="D9" s="69" t="s">
        <v>134</v>
      </c>
      <c r="E9" s="70" t="s">
        <v>196</v>
      </c>
    </row>
    <row r="10" spans="1:5" ht="17.25" customHeight="1" x14ac:dyDescent="0.15">
      <c r="A10" s="2193" t="s">
        <v>197</v>
      </c>
      <c r="B10" s="2194"/>
      <c r="C10" s="2195" t="s">
        <v>134</v>
      </c>
      <c r="D10" s="67" t="s">
        <v>134</v>
      </c>
      <c r="E10" s="68" t="s">
        <v>198</v>
      </c>
    </row>
    <row r="11" spans="1:5" ht="17.25" customHeight="1" x14ac:dyDescent="0.15">
      <c r="A11" s="2193"/>
      <c r="B11" s="2194"/>
      <c r="C11" s="2195"/>
      <c r="D11" s="71" t="s">
        <v>134</v>
      </c>
      <c r="E11" s="72" t="s">
        <v>199</v>
      </c>
    </row>
    <row r="12" spans="1:5" ht="17.25" customHeight="1" x14ac:dyDescent="0.15">
      <c r="A12" s="2193"/>
      <c r="B12" s="2194"/>
      <c r="C12" s="2195"/>
      <c r="D12" s="71" t="s">
        <v>134</v>
      </c>
      <c r="E12" s="72" t="s">
        <v>200</v>
      </c>
    </row>
    <row r="13" spans="1:5" ht="17.25" customHeight="1" x14ac:dyDescent="0.15">
      <c r="A13" s="2193"/>
      <c r="B13" s="2194"/>
      <c r="C13" s="2195"/>
      <c r="D13" s="71" t="s">
        <v>134</v>
      </c>
      <c r="E13" s="72" t="s">
        <v>201</v>
      </c>
    </row>
    <row r="14" spans="1:5" ht="17.25" customHeight="1" x14ac:dyDescent="0.15">
      <c r="A14" s="2193"/>
      <c r="B14" s="2194"/>
      <c r="C14" s="2195"/>
      <c r="D14" s="69" t="s">
        <v>134</v>
      </c>
      <c r="E14" s="73" t="s">
        <v>202</v>
      </c>
    </row>
    <row r="15" spans="1:5" ht="17.25" customHeight="1" x14ac:dyDescent="0.15">
      <c r="A15" s="2196" t="s">
        <v>203</v>
      </c>
      <c r="B15" s="2198"/>
      <c r="C15" s="2195" t="s">
        <v>134</v>
      </c>
      <c r="D15" s="67" t="s">
        <v>134</v>
      </c>
      <c r="E15" s="68" t="s">
        <v>204</v>
      </c>
    </row>
    <row r="16" spans="1:5" ht="17.25" customHeight="1" x14ac:dyDescent="0.15">
      <c r="A16" s="2196"/>
      <c r="B16" s="2198"/>
      <c r="C16" s="2195"/>
      <c r="D16" s="71" t="s">
        <v>134</v>
      </c>
      <c r="E16" s="72" t="s">
        <v>199</v>
      </c>
    </row>
    <row r="17" spans="1:5" ht="17.25" customHeight="1" x14ac:dyDescent="0.15">
      <c r="A17" s="2196"/>
      <c r="B17" s="2198"/>
      <c r="C17" s="2195"/>
      <c r="D17" s="71" t="s">
        <v>134</v>
      </c>
      <c r="E17" s="72" t="s">
        <v>205</v>
      </c>
    </row>
    <row r="18" spans="1:5" ht="17.25" customHeight="1" x14ac:dyDescent="0.15">
      <c r="A18" s="2196"/>
      <c r="B18" s="2198"/>
      <c r="C18" s="2195"/>
      <c r="D18" s="71" t="s">
        <v>134</v>
      </c>
      <c r="E18" s="72" t="s">
        <v>206</v>
      </c>
    </row>
    <row r="19" spans="1:5" ht="17.25" customHeight="1" x14ac:dyDescent="0.15">
      <c r="A19" s="2196"/>
      <c r="B19" s="2198"/>
      <c r="C19" s="2195"/>
      <c r="D19" s="71" t="s">
        <v>134</v>
      </c>
      <c r="E19" s="72" t="s">
        <v>207</v>
      </c>
    </row>
    <row r="20" spans="1:5" ht="17.25" customHeight="1" x14ac:dyDescent="0.15">
      <c r="A20" s="2196"/>
      <c r="B20" s="2198"/>
      <c r="C20" s="2195"/>
      <c r="D20" s="71" t="s">
        <v>134</v>
      </c>
      <c r="E20" s="72" t="s">
        <v>208</v>
      </c>
    </row>
    <row r="21" spans="1:5" ht="17.25" customHeight="1" x14ac:dyDescent="0.15">
      <c r="A21" s="2196"/>
      <c r="B21" s="2198"/>
      <c r="C21" s="2195"/>
      <c r="D21" s="69" t="s">
        <v>134</v>
      </c>
      <c r="E21" s="70" t="s">
        <v>209</v>
      </c>
    </row>
    <row r="22" spans="1:5" ht="17.25" customHeight="1" x14ac:dyDescent="0.15">
      <c r="A22" s="2193" t="s">
        <v>210</v>
      </c>
      <c r="B22" s="2194"/>
      <c r="C22" s="2195" t="s">
        <v>134</v>
      </c>
      <c r="D22" s="67" t="s">
        <v>134</v>
      </c>
      <c r="E22" s="68" t="s">
        <v>211</v>
      </c>
    </row>
    <row r="23" spans="1:5" ht="17.25" customHeight="1" x14ac:dyDescent="0.15">
      <c r="A23" s="2193"/>
      <c r="B23" s="2194"/>
      <c r="C23" s="2195"/>
      <c r="D23" s="71" t="s">
        <v>134</v>
      </c>
      <c r="E23" s="72" t="s">
        <v>212</v>
      </c>
    </row>
    <row r="24" spans="1:5" ht="17.25" customHeight="1" x14ac:dyDescent="0.15">
      <c r="A24" s="2193"/>
      <c r="B24" s="2194"/>
      <c r="C24" s="2195"/>
      <c r="D24" s="71" t="s">
        <v>134</v>
      </c>
      <c r="E24" s="72" t="s">
        <v>213</v>
      </c>
    </row>
    <row r="25" spans="1:5" ht="17.25" customHeight="1" x14ac:dyDescent="0.15">
      <c r="A25" s="2193"/>
      <c r="B25" s="2194"/>
      <c r="C25" s="2195"/>
      <c r="D25" s="71" t="s">
        <v>134</v>
      </c>
      <c r="E25" s="72" t="s">
        <v>214</v>
      </c>
    </row>
    <row r="26" spans="1:5" ht="17.25" customHeight="1" x14ac:dyDescent="0.15">
      <c r="A26" s="2193"/>
      <c r="B26" s="2194"/>
      <c r="C26" s="2195"/>
      <c r="D26" s="71" t="s">
        <v>134</v>
      </c>
      <c r="E26" s="72" t="s">
        <v>215</v>
      </c>
    </row>
    <row r="27" spans="1:5" ht="17.25" customHeight="1" x14ac:dyDescent="0.15">
      <c r="A27" s="2193"/>
      <c r="B27" s="2194"/>
      <c r="C27" s="2195"/>
      <c r="D27" s="69" t="s">
        <v>134</v>
      </c>
      <c r="E27" s="70" t="s">
        <v>216</v>
      </c>
    </row>
    <row r="28" spans="1:5" ht="17.25" customHeight="1" x14ac:dyDescent="0.15">
      <c r="A28" s="2193" t="s">
        <v>217</v>
      </c>
      <c r="B28" s="2194"/>
      <c r="C28" s="2195" t="s">
        <v>134</v>
      </c>
      <c r="D28" s="67" t="s">
        <v>134</v>
      </c>
      <c r="E28" s="68" t="s">
        <v>218</v>
      </c>
    </row>
    <row r="29" spans="1:5" ht="17.25" customHeight="1" x14ac:dyDescent="0.15">
      <c r="A29" s="2193"/>
      <c r="B29" s="2194"/>
      <c r="C29" s="2195"/>
      <c r="D29" s="71" t="s">
        <v>134</v>
      </c>
      <c r="E29" s="72" t="s">
        <v>219</v>
      </c>
    </row>
    <row r="30" spans="1:5" ht="17.25" customHeight="1" x14ac:dyDescent="0.15">
      <c r="A30" s="2193"/>
      <c r="B30" s="2194"/>
      <c r="C30" s="2195"/>
      <c r="D30" s="71" t="s">
        <v>134</v>
      </c>
      <c r="E30" s="72" t="s">
        <v>220</v>
      </c>
    </row>
    <row r="31" spans="1:5" ht="24" customHeight="1" x14ac:dyDescent="0.15">
      <c r="A31" s="2193"/>
      <c r="B31" s="2194"/>
      <c r="C31" s="2195"/>
      <c r="D31" s="69" t="s">
        <v>134</v>
      </c>
      <c r="E31" s="70" t="s">
        <v>221</v>
      </c>
    </row>
    <row r="32" spans="1:5" ht="24" customHeight="1" x14ac:dyDescent="0.15">
      <c r="A32" s="2193" t="s">
        <v>222</v>
      </c>
      <c r="B32" s="2194"/>
      <c r="C32" s="74" t="s">
        <v>134</v>
      </c>
      <c r="D32" s="75" t="s">
        <v>134</v>
      </c>
      <c r="E32" s="76" t="s">
        <v>223</v>
      </c>
    </row>
    <row r="33" spans="1:5" ht="15" customHeight="1" x14ac:dyDescent="0.15">
      <c r="A33" s="2196" t="s">
        <v>224</v>
      </c>
      <c r="B33" s="2197" t="s">
        <v>225</v>
      </c>
      <c r="C33" s="2195" t="s">
        <v>134</v>
      </c>
      <c r="D33" s="67" t="s">
        <v>134</v>
      </c>
      <c r="E33" s="68" t="s">
        <v>226</v>
      </c>
    </row>
    <row r="34" spans="1:5" ht="15" customHeight="1" x14ac:dyDescent="0.15">
      <c r="A34" s="2196"/>
      <c r="B34" s="2197"/>
      <c r="C34" s="2195"/>
      <c r="D34" s="69" t="s">
        <v>134</v>
      </c>
      <c r="E34" s="70" t="s">
        <v>227</v>
      </c>
    </row>
    <row r="35" spans="1:5" ht="24" customHeight="1" x14ac:dyDescent="0.15">
      <c r="A35" s="2196"/>
      <c r="B35" s="77" t="s">
        <v>228</v>
      </c>
      <c r="C35" s="74" t="s">
        <v>134</v>
      </c>
      <c r="D35" s="75" t="s">
        <v>134</v>
      </c>
      <c r="E35" s="76" t="s">
        <v>229</v>
      </c>
    </row>
    <row r="36" spans="1:5" ht="24" customHeight="1" x14ac:dyDescent="0.15">
      <c r="A36" s="2196"/>
      <c r="B36" s="78" t="s">
        <v>230</v>
      </c>
      <c r="C36" s="74" t="s">
        <v>134</v>
      </c>
      <c r="D36" s="75" t="s">
        <v>134</v>
      </c>
      <c r="E36" s="76" t="s">
        <v>231</v>
      </c>
    </row>
    <row r="37" spans="1:5" ht="9" customHeight="1" x14ac:dyDescent="0.15">
      <c r="A37" s="974"/>
      <c r="B37" s="970"/>
      <c r="C37" s="970"/>
      <c r="D37" s="970"/>
      <c r="E37" s="970"/>
    </row>
    <row r="38" spans="1:5" ht="41.45" customHeight="1" x14ac:dyDescent="0.15">
      <c r="A38" s="2191" t="s">
        <v>232</v>
      </c>
      <c r="B38" s="2192"/>
      <c r="C38" s="2192"/>
      <c r="D38" s="2192"/>
      <c r="E38" s="2192"/>
    </row>
    <row r="39" spans="1:5" ht="7.5" customHeight="1" x14ac:dyDescent="0.15">
      <c r="A39" s="975"/>
      <c r="B39" s="970"/>
      <c r="C39" s="970"/>
      <c r="D39" s="970"/>
      <c r="E39" s="970"/>
    </row>
    <row r="40" spans="1:5" ht="12.75" customHeight="1" x14ac:dyDescent="0.15">
      <c r="A40" s="2189" t="s">
        <v>233</v>
      </c>
      <c r="B40" s="2189"/>
      <c r="C40" s="2189"/>
      <c r="D40" s="2189"/>
      <c r="E40" s="2189"/>
    </row>
    <row r="41" spans="1:5" ht="12.75" customHeight="1" x14ac:dyDescent="0.15">
      <c r="A41" s="2189" t="s">
        <v>234</v>
      </c>
      <c r="B41" s="2189"/>
      <c r="C41" s="2189"/>
      <c r="D41" s="2189"/>
      <c r="E41" s="2189"/>
    </row>
    <row r="42" spans="1:5" ht="12.75" customHeight="1" x14ac:dyDescent="0.15">
      <c r="A42" s="2189" t="s">
        <v>1018</v>
      </c>
      <c r="B42" s="2189"/>
      <c r="C42" s="2189"/>
      <c r="D42" s="2189"/>
      <c r="E42" s="2189"/>
    </row>
    <row r="43" spans="1:5" ht="12.75" customHeight="1" x14ac:dyDescent="0.15">
      <c r="A43" s="2189" t="s">
        <v>1019</v>
      </c>
      <c r="B43" s="2189"/>
      <c r="C43" s="2189"/>
      <c r="D43" s="2189"/>
      <c r="E43" s="2189"/>
    </row>
    <row r="44" spans="1:5" ht="12.75" customHeight="1" x14ac:dyDescent="0.15">
      <c r="A44" s="2190" t="s">
        <v>235</v>
      </c>
      <c r="B44" s="2190"/>
      <c r="C44" s="2190"/>
      <c r="D44" s="2190"/>
      <c r="E44" s="2190"/>
    </row>
    <row r="45" spans="1:5" ht="12.75" customHeight="1" x14ac:dyDescent="0.15">
      <c r="A45" s="2189" t="s">
        <v>1020</v>
      </c>
      <c r="B45" s="2189"/>
      <c r="C45" s="2189"/>
      <c r="D45" s="2189"/>
      <c r="E45" s="2189"/>
    </row>
    <row r="46" spans="1:5" ht="12.75" customHeight="1" x14ac:dyDescent="0.15">
      <c r="A46" s="2189" t="s">
        <v>1021</v>
      </c>
      <c r="B46" s="2189"/>
      <c r="C46" s="2189"/>
      <c r="D46" s="2189"/>
      <c r="E46" s="2189"/>
    </row>
    <row r="47" spans="1:5" ht="12.75" customHeight="1" x14ac:dyDescent="0.15">
      <c r="A47" s="2190" t="s">
        <v>236</v>
      </c>
      <c r="B47" s="2190"/>
      <c r="C47" s="2190"/>
      <c r="D47" s="2190"/>
      <c r="E47" s="2190"/>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2"/>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scale="98"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99FF99"/>
  </sheetPr>
  <dimension ref="A1:E36"/>
  <sheetViews>
    <sheetView showGridLines="0" view="pageBreakPreview" zoomScaleNormal="100" zoomScaleSheetLayoutView="100" workbookViewId="0"/>
  </sheetViews>
  <sheetFormatPr defaultColWidth="9.5703125" defaultRowHeight="13.5" x14ac:dyDescent="0.15"/>
  <cols>
    <col min="1" max="1" width="24.140625" style="763" customWidth="1"/>
    <col min="2" max="2" width="11" style="763" customWidth="1"/>
    <col min="3" max="3" width="28.140625" style="763" customWidth="1"/>
    <col min="4" max="4" width="31.5703125" style="763" customWidth="1"/>
    <col min="5" max="16384" width="9.5703125" style="763"/>
  </cols>
  <sheetData>
    <row r="1" spans="1:5" ht="15" customHeight="1" x14ac:dyDescent="0.15">
      <c r="A1" s="57"/>
      <c r="B1" s="945"/>
      <c r="C1" s="57"/>
      <c r="D1" s="968" t="s">
        <v>237</v>
      </c>
    </row>
    <row r="2" spans="1:5" ht="18" customHeight="1" x14ac:dyDescent="0.15">
      <c r="A2" s="79"/>
      <c r="B2" s="79"/>
      <c r="C2" s="57"/>
      <c r="D2" s="57"/>
    </row>
    <row r="3" spans="1:5" ht="18.75" customHeight="1" x14ac:dyDescent="0.15">
      <c r="A3" s="2093" t="s">
        <v>238</v>
      </c>
      <c r="B3" s="2093"/>
      <c r="C3" s="2200"/>
      <c r="D3" s="2200"/>
      <c r="E3" s="919" t="s">
        <v>239</v>
      </c>
    </row>
    <row r="4" spans="1:5" ht="18" customHeight="1" x14ac:dyDescent="0.15">
      <c r="A4" s="80"/>
      <c r="B4" s="80"/>
      <c r="C4" s="57"/>
      <c r="D4" s="57"/>
    </row>
    <row r="5" spans="1:5" ht="18" customHeight="1" x14ac:dyDescent="0.15">
      <c r="A5" s="80"/>
      <c r="B5" s="80"/>
      <c r="C5" s="57"/>
      <c r="D5" s="57"/>
    </row>
    <row r="6" spans="1:5" ht="18" customHeight="1" x14ac:dyDescent="0.15">
      <c r="A6" s="79"/>
      <c r="B6" s="79"/>
      <c r="C6" s="57"/>
      <c r="D6" s="57"/>
    </row>
    <row r="7" spans="1:5" ht="49.5" customHeight="1" x14ac:dyDescent="0.15">
      <c r="A7" s="81" t="s">
        <v>240</v>
      </c>
      <c r="B7" s="2203" t="s">
        <v>241</v>
      </c>
      <c r="C7" s="2204"/>
      <c r="D7" s="81" t="s">
        <v>242</v>
      </c>
    </row>
    <row r="8" spans="1:5" ht="30" customHeight="1" x14ac:dyDescent="0.15">
      <c r="A8" s="2201" t="s">
        <v>243</v>
      </c>
      <c r="B8" s="2205" t="s">
        <v>244</v>
      </c>
      <c r="C8" s="2206"/>
      <c r="D8" s="2201" t="s">
        <v>245</v>
      </c>
    </row>
    <row r="9" spans="1:5" ht="30" customHeight="1" x14ac:dyDescent="0.15">
      <c r="A9" s="2201"/>
      <c r="B9" s="2207" t="s">
        <v>246</v>
      </c>
      <c r="C9" s="2208"/>
      <c r="D9" s="2201"/>
    </row>
    <row r="10" spans="1:5" ht="30" customHeight="1" x14ac:dyDescent="0.15">
      <c r="A10" s="79"/>
      <c r="B10" s="79"/>
      <c r="C10" s="57"/>
      <c r="D10" s="57"/>
    </row>
    <row r="11" spans="1:5" ht="30" customHeight="1" x14ac:dyDescent="0.15">
      <c r="A11" s="79"/>
      <c r="B11" s="79"/>
      <c r="C11" s="57"/>
      <c r="D11" s="57"/>
    </row>
    <row r="12" spans="1:5" ht="18" customHeight="1" x14ac:dyDescent="0.15">
      <c r="A12" s="2202" t="s">
        <v>247</v>
      </c>
      <c r="B12" s="2202"/>
      <c r="C12" s="2094"/>
      <c r="D12" s="2094"/>
    </row>
    <row r="13" spans="1:5" ht="49.5" customHeight="1" x14ac:dyDescent="0.15">
      <c r="A13" s="81" t="s">
        <v>248</v>
      </c>
      <c r="B13" s="2203" t="s">
        <v>249</v>
      </c>
      <c r="C13" s="2204"/>
      <c r="D13" s="57"/>
    </row>
    <row r="14" spans="1:5" ht="36" customHeight="1" x14ac:dyDescent="0.15">
      <c r="A14" s="81" t="s">
        <v>250</v>
      </c>
      <c r="B14" s="2209" t="s">
        <v>243</v>
      </c>
      <c r="C14" s="2210"/>
      <c r="D14" s="57"/>
    </row>
    <row r="15" spans="1:5" ht="36" customHeight="1" x14ac:dyDescent="0.15">
      <c r="A15" s="81" t="s">
        <v>250</v>
      </c>
      <c r="B15" s="2209" t="s">
        <v>243</v>
      </c>
      <c r="C15" s="2210"/>
      <c r="D15" s="57"/>
    </row>
    <row r="16" spans="1:5" x14ac:dyDescent="0.15">
      <c r="A16" s="55"/>
      <c r="B16" s="55"/>
      <c r="C16" s="57"/>
      <c r="D16" s="57"/>
    </row>
    <row r="17" spans="1:4" ht="14.25" x14ac:dyDescent="0.15">
      <c r="A17" s="79"/>
      <c r="B17" s="79"/>
      <c r="C17" s="57"/>
      <c r="D17" s="57"/>
    </row>
    <row r="18" spans="1:4" ht="14.25" x14ac:dyDescent="0.15">
      <c r="A18" s="79"/>
      <c r="B18" s="79"/>
      <c r="C18" s="57"/>
      <c r="D18" s="57"/>
    </row>
    <row r="19" spans="1:4" ht="14.25" x14ac:dyDescent="0.15">
      <c r="A19" s="79"/>
      <c r="B19" s="79"/>
      <c r="C19" s="57"/>
      <c r="D19" s="57"/>
    </row>
    <row r="20" spans="1:4" ht="14.25" x14ac:dyDescent="0.15">
      <c r="A20" s="79"/>
      <c r="B20" s="79"/>
      <c r="C20" s="57"/>
      <c r="D20" s="57"/>
    </row>
    <row r="21" spans="1:4" ht="14.25" x14ac:dyDescent="0.15">
      <c r="A21" s="79"/>
      <c r="B21" s="79"/>
      <c r="C21" s="57"/>
      <c r="D21" s="57"/>
    </row>
    <row r="22" spans="1:4" ht="14.25" x14ac:dyDescent="0.15">
      <c r="A22" s="79"/>
      <c r="B22" s="79"/>
      <c r="C22" s="57"/>
      <c r="D22" s="57"/>
    </row>
    <row r="23" spans="1:4" ht="14.25" x14ac:dyDescent="0.15">
      <c r="A23" s="79"/>
      <c r="B23" s="79"/>
      <c r="C23" s="57"/>
      <c r="D23" s="57"/>
    </row>
    <row r="24" spans="1:4" ht="14.25" x14ac:dyDescent="0.15">
      <c r="A24" s="79"/>
      <c r="B24" s="79"/>
      <c r="C24" s="57"/>
      <c r="D24" s="57"/>
    </row>
    <row r="25" spans="1:4" ht="14.25" x14ac:dyDescent="0.15">
      <c r="A25" s="79"/>
      <c r="B25" s="79"/>
      <c r="C25" s="57"/>
      <c r="D25" s="57"/>
    </row>
    <row r="26" spans="1:4" ht="14.25" x14ac:dyDescent="0.15">
      <c r="A26" s="79"/>
      <c r="B26" s="79"/>
      <c r="C26" s="57"/>
      <c r="D26" s="57"/>
    </row>
    <row r="27" spans="1:4" ht="14.25" x14ac:dyDescent="0.15">
      <c r="A27" s="79"/>
      <c r="B27" s="79"/>
      <c r="C27" s="57"/>
      <c r="D27" s="57"/>
    </row>
    <row r="28" spans="1:4" ht="14.25" x14ac:dyDescent="0.15">
      <c r="A28" s="79"/>
      <c r="B28" s="79"/>
      <c r="C28" s="57"/>
      <c r="D28" s="57"/>
    </row>
    <row r="29" spans="1:4" ht="14.25" x14ac:dyDescent="0.15">
      <c r="A29" s="79"/>
      <c r="B29" s="79"/>
      <c r="C29" s="57"/>
      <c r="D29" s="57"/>
    </row>
    <row r="30" spans="1:4" ht="14.25" x14ac:dyDescent="0.15">
      <c r="A30" s="79"/>
      <c r="B30" s="79"/>
      <c r="C30" s="57"/>
      <c r="D30" s="57"/>
    </row>
    <row r="31" spans="1:4" ht="14.25" x14ac:dyDescent="0.15">
      <c r="A31" s="79"/>
      <c r="B31" s="79"/>
      <c r="C31" s="57"/>
      <c r="D31" s="57"/>
    </row>
    <row r="32" spans="1:4" ht="14.25" x14ac:dyDescent="0.15">
      <c r="A32" s="79"/>
      <c r="B32" s="79"/>
      <c r="C32" s="57"/>
      <c r="D32" s="57"/>
    </row>
    <row r="33" spans="1:4" ht="14.25" x14ac:dyDescent="0.15">
      <c r="A33" s="79"/>
      <c r="B33" s="79"/>
      <c r="C33" s="57"/>
      <c r="D33" s="57"/>
    </row>
    <row r="34" spans="1:4" ht="14.25" x14ac:dyDescent="0.15">
      <c r="A34" s="79"/>
      <c r="B34" s="79"/>
      <c r="C34" s="57"/>
      <c r="D34" s="57"/>
    </row>
    <row r="35" spans="1:4" x14ac:dyDescent="0.15">
      <c r="A35" s="2070" t="str">
        <f>IF(基本情報!D13="","事業名：　　　　　　　　　　　　　　　　　　　　",CONCATENATE("事業名：",IF(基本情報!D13="","",基本情報!D13)))</f>
        <v>事業名：　　　　　　　　　　　　　　　　　　　　</v>
      </c>
      <c r="B35" s="2070"/>
      <c r="C35" s="2070"/>
      <c r="D35" s="2070"/>
    </row>
    <row r="36" spans="1:4" ht="13.5" customHeight="1" x14ac:dyDescent="0.15">
      <c r="A36" s="82" t="s">
        <v>251</v>
      </c>
      <c r="B36" s="82"/>
      <c r="C36" s="57"/>
      <c r="D36" s="57"/>
    </row>
  </sheetData>
  <mergeCells count="11">
    <mergeCell ref="A3:D3"/>
    <mergeCell ref="A8:A9"/>
    <mergeCell ref="D8:D9"/>
    <mergeCell ref="A12:D12"/>
    <mergeCell ref="A35:D35"/>
    <mergeCell ref="B7:C7"/>
    <mergeCell ref="B8:C8"/>
    <mergeCell ref="B9:C9"/>
    <mergeCell ref="B13:C13"/>
    <mergeCell ref="B14:C14"/>
    <mergeCell ref="B15:C15"/>
  </mergeCells>
  <phoneticPr fontId="2"/>
  <pageMargins left="0.98425196850393704" right="0.59055118110236227" top="0.59055118110236227" bottom="0.59055118110236227" header="0" footer="0"/>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9FF99"/>
  </sheetPr>
  <dimension ref="A1:X34"/>
  <sheetViews>
    <sheetView showGridLines="0" view="pageBreakPreview" zoomScaleNormal="100" zoomScaleSheetLayoutView="100" workbookViewId="0"/>
  </sheetViews>
  <sheetFormatPr defaultColWidth="9.140625" defaultRowHeight="13.5" x14ac:dyDescent="0.15"/>
  <cols>
    <col min="1" max="1" width="4" style="19" customWidth="1"/>
    <col min="2" max="2" width="2.7109375" style="19" customWidth="1"/>
    <col min="3" max="3" width="15.5703125" style="19" customWidth="1"/>
    <col min="4" max="4" width="15.140625" style="19" customWidth="1"/>
    <col min="5" max="5" width="5.140625" style="19" customWidth="1"/>
    <col min="6" max="6" width="15.140625" style="19" customWidth="1"/>
    <col min="7" max="7" width="1.42578125" style="19" customWidth="1"/>
    <col min="8" max="8" width="11.85546875" style="19" customWidth="1"/>
    <col min="9" max="10" width="1.42578125" style="19" customWidth="1"/>
    <col min="11" max="11" width="10" style="19" customWidth="1"/>
    <col min="12" max="12" width="1.42578125" style="19" customWidth="1"/>
    <col min="13" max="13" width="15.140625" style="19" customWidth="1"/>
    <col min="14" max="14" width="5.140625" style="19" customWidth="1"/>
    <col min="15" max="15" width="1.42578125" style="19" customWidth="1"/>
    <col min="16" max="16" width="11.85546875" style="19" customWidth="1"/>
    <col min="17" max="18" width="1.42578125" style="19" customWidth="1"/>
    <col min="19" max="19" width="10" style="19" customWidth="1"/>
    <col min="20" max="21" width="1.42578125" style="19" customWidth="1"/>
    <col min="22" max="22" width="11.85546875" style="19" customWidth="1"/>
    <col min="23" max="23" width="1.42578125" style="19" customWidth="1"/>
    <col min="24" max="16384" width="9.140625" style="19"/>
  </cols>
  <sheetData>
    <row r="1" spans="1:24" ht="15" customHeight="1" x14ac:dyDescent="0.15">
      <c r="A1" s="83"/>
      <c r="B1" s="84"/>
      <c r="C1" s="84"/>
      <c r="D1" s="85"/>
      <c r="E1" s="86"/>
      <c r="F1" s="86"/>
      <c r="G1" s="86"/>
      <c r="H1" s="87"/>
      <c r="I1" s="85"/>
      <c r="J1" s="86"/>
      <c r="K1" s="87"/>
      <c r="L1" s="85"/>
      <c r="M1" s="85"/>
      <c r="N1" s="85"/>
      <c r="O1" s="85"/>
      <c r="P1" s="85"/>
      <c r="Q1" s="85"/>
      <c r="R1" s="85"/>
      <c r="S1" s="85"/>
      <c r="T1" s="85"/>
      <c r="U1" s="86"/>
      <c r="V1" s="2270" t="s">
        <v>252</v>
      </c>
      <c r="W1" s="2270"/>
    </row>
    <row r="2" spans="1:24" ht="19.350000000000001" customHeight="1" x14ac:dyDescent="0.15">
      <c r="A2" s="2271" t="s">
        <v>253</v>
      </c>
      <c r="B2" s="2271"/>
      <c r="C2" s="2271"/>
      <c r="D2" s="2271"/>
      <c r="E2" s="2271"/>
      <c r="F2" s="2271"/>
      <c r="G2" s="2271"/>
      <c r="H2" s="2271"/>
      <c r="I2" s="2271"/>
      <c r="J2" s="2271"/>
      <c r="K2" s="2271"/>
      <c r="L2" s="2271"/>
      <c r="M2" s="2271"/>
      <c r="N2" s="2271"/>
      <c r="O2" s="2271"/>
      <c r="P2" s="2271"/>
      <c r="Q2" s="2271"/>
      <c r="R2" s="2271"/>
      <c r="S2" s="2271"/>
      <c r="T2" s="2271"/>
      <c r="U2" s="2271"/>
      <c r="V2" s="2271"/>
      <c r="W2" s="2271"/>
    </row>
    <row r="3" spans="1:24" s="88" customFormat="1" ht="18" thickBot="1" x14ac:dyDescent="0.2">
      <c r="A3" s="2272" t="s">
        <v>254</v>
      </c>
      <c r="B3" s="2272"/>
      <c r="C3" s="2272"/>
      <c r="D3" s="2272"/>
      <c r="E3" s="2272"/>
      <c r="F3" s="2272"/>
      <c r="G3" s="2272"/>
      <c r="H3" s="2272"/>
      <c r="I3" s="2272"/>
      <c r="J3" s="2272"/>
      <c r="K3" s="2272"/>
      <c r="L3" s="2272"/>
      <c r="M3" s="2272"/>
      <c r="N3" s="2272"/>
      <c r="O3" s="2272"/>
      <c r="P3" s="2272"/>
      <c r="Q3" s="2272"/>
      <c r="R3" s="2272"/>
      <c r="S3" s="2272"/>
      <c r="T3" s="2272"/>
      <c r="U3" s="2272"/>
      <c r="V3" s="2272"/>
      <c r="W3" s="2272"/>
    </row>
    <row r="4" spans="1:24" ht="27" customHeight="1" x14ac:dyDescent="0.15">
      <c r="A4" s="2273" t="s">
        <v>255</v>
      </c>
      <c r="B4" s="2274"/>
      <c r="C4" s="2274"/>
      <c r="D4" s="89" t="s">
        <v>256</v>
      </c>
      <c r="E4" s="2277" t="s">
        <v>257</v>
      </c>
      <c r="F4" s="2278" t="s">
        <v>258</v>
      </c>
      <c r="G4" s="2279"/>
      <c r="H4" s="2279"/>
      <c r="I4" s="2280"/>
      <c r="J4" s="2281" t="s">
        <v>259</v>
      </c>
      <c r="K4" s="2282"/>
      <c r="L4" s="2283"/>
      <c r="M4" s="90" t="s">
        <v>260</v>
      </c>
      <c r="N4" s="2277" t="s">
        <v>257</v>
      </c>
      <c r="O4" s="2279" t="s">
        <v>261</v>
      </c>
      <c r="P4" s="2279"/>
      <c r="Q4" s="2280"/>
      <c r="R4" s="2281" t="s">
        <v>262</v>
      </c>
      <c r="S4" s="2292"/>
      <c r="T4" s="2293"/>
      <c r="U4" s="2281" t="s">
        <v>263</v>
      </c>
      <c r="V4" s="2292"/>
      <c r="W4" s="2300"/>
      <c r="X4" s="919" t="s">
        <v>239</v>
      </c>
    </row>
    <row r="5" spans="1:24" ht="19.5" customHeight="1" x14ac:dyDescent="0.15">
      <c r="A5" s="2275"/>
      <c r="B5" s="2276"/>
      <c r="C5" s="2276"/>
      <c r="D5" s="91" t="s">
        <v>264</v>
      </c>
      <c r="E5" s="2276"/>
      <c r="F5" s="91" t="s">
        <v>264</v>
      </c>
      <c r="G5" s="2303" t="s">
        <v>265</v>
      </c>
      <c r="H5" s="2304"/>
      <c r="I5" s="2305"/>
      <c r="J5" s="2284"/>
      <c r="K5" s="2285"/>
      <c r="L5" s="2286"/>
      <c r="M5" s="2306" t="s">
        <v>266</v>
      </c>
      <c r="N5" s="2290"/>
      <c r="O5" s="2309" t="s">
        <v>266</v>
      </c>
      <c r="P5" s="2310"/>
      <c r="Q5" s="2306"/>
      <c r="R5" s="2294"/>
      <c r="S5" s="2295"/>
      <c r="T5" s="2296"/>
      <c r="U5" s="2294"/>
      <c r="V5" s="2295"/>
      <c r="W5" s="2301"/>
    </row>
    <row r="6" spans="1:24" ht="19.5" customHeight="1" x14ac:dyDescent="0.15">
      <c r="A6" s="2275"/>
      <c r="B6" s="2276"/>
      <c r="C6" s="2276"/>
      <c r="D6" s="92" t="s">
        <v>267</v>
      </c>
      <c r="E6" s="2276"/>
      <c r="F6" s="92" t="s">
        <v>267</v>
      </c>
      <c r="G6" s="2294"/>
      <c r="H6" s="2285"/>
      <c r="I6" s="2286"/>
      <c r="J6" s="2284"/>
      <c r="K6" s="2285"/>
      <c r="L6" s="2286"/>
      <c r="M6" s="2307"/>
      <c r="N6" s="2290"/>
      <c r="O6" s="2311"/>
      <c r="P6" s="2312"/>
      <c r="Q6" s="2307"/>
      <c r="R6" s="2294"/>
      <c r="S6" s="2295"/>
      <c r="T6" s="2296"/>
      <c r="U6" s="2294"/>
      <c r="V6" s="2295"/>
      <c r="W6" s="2301"/>
    </row>
    <row r="7" spans="1:24" ht="19.5" customHeight="1" thickBot="1" x14ac:dyDescent="0.2">
      <c r="A7" s="2275"/>
      <c r="B7" s="2276"/>
      <c r="C7" s="2276"/>
      <c r="D7" s="93" t="s">
        <v>268</v>
      </c>
      <c r="E7" s="2276"/>
      <c r="F7" s="93" t="s">
        <v>269</v>
      </c>
      <c r="G7" s="2294"/>
      <c r="H7" s="2285"/>
      <c r="I7" s="2286"/>
      <c r="J7" s="2287"/>
      <c r="K7" s="2288"/>
      <c r="L7" s="2289"/>
      <c r="M7" s="2308"/>
      <c r="N7" s="2291"/>
      <c r="O7" s="2313"/>
      <c r="P7" s="2314"/>
      <c r="Q7" s="2308"/>
      <c r="R7" s="2297"/>
      <c r="S7" s="2298"/>
      <c r="T7" s="2299"/>
      <c r="U7" s="2297"/>
      <c r="V7" s="2298"/>
      <c r="W7" s="2302"/>
    </row>
    <row r="8" spans="1:24" ht="17.850000000000001" customHeight="1" x14ac:dyDescent="0.15">
      <c r="A8" s="2261" t="s">
        <v>270</v>
      </c>
      <c r="B8" s="2263"/>
      <c r="C8" s="2264"/>
      <c r="D8" s="94"/>
      <c r="E8" s="2240" t="s">
        <v>130</v>
      </c>
      <c r="F8" s="95"/>
      <c r="G8" s="2243"/>
      <c r="H8" s="2244"/>
      <c r="I8" s="2237"/>
      <c r="J8" s="2243"/>
      <c r="K8" s="2244"/>
      <c r="L8" s="2237"/>
      <c r="M8" s="2237"/>
      <c r="N8" s="2240" t="s">
        <v>130</v>
      </c>
      <c r="O8" s="2243"/>
      <c r="P8" s="2244"/>
      <c r="Q8" s="2237"/>
      <c r="R8" s="2243"/>
      <c r="S8" s="2244"/>
      <c r="T8" s="2237"/>
      <c r="U8" s="2247">
        <f>SUM(G8,J8,O8,R8)</f>
        <v>0</v>
      </c>
      <c r="V8" s="2248"/>
      <c r="W8" s="2249"/>
    </row>
    <row r="9" spans="1:24" ht="17.850000000000001" customHeight="1" x14ac:dyDescent="0.15">
      <c r="A9" s="2251"/>
      <c r="B9" s="2255"/>
      <c r="C9" s="2256"/>
      <c r="D9" s="96"/>
      <c r="E9" s="2241"/>
      <c r="F9" s="97"/>
      <c r="G9" s="2245"/>
      <c r="H9" s="2246"/>
      <c r="I9" s="2238"/>
      <c r="J9" s="2245"/>
      <c r="K9" s="2246"/>
      <c r="L9" s="2238"/>
      <c r="M9" s="2238"/>
      <c r="N9" s="2241"/>
      <c r="O9" s="2245"/>
      <c r="P9" s="2246"/>
      <c r="Q9" s="2238"/>
      <c r="R9" s="2245"/>
      <c r="S9" s="2246"/>
      <c r="T9" s="2238"/>
      <c r="U9" s="2216"/>
      <c r="V9" s="2217"/>
      <c r="W9" s="2220"/>
    </row>
    <row r="10" spans="1:24" ht="17.850000000000001" customHeight="1" thickBot="1" x14ac:dyDescent="0.2">
      <c r="A10" s="2262"/>
      <c r="B10" s="2265"/>
      <c r="C10" s="2266"/>
      <c r="D10" s="98"/>
      <c r="E10" s="2260"/>
      <c r="F10" s="99"/>
      <c r="G10" s="100" t="s">
        <v>128</v>
      </c>
      <c r="H10" s="101"/>
      <c r="I10" s="102" t="s">
        <v>129</v>
      </c>
      <c r="J10" s="100" t="s">
        <v>128</v>
      </c>
      <c r="K10" s="101"/>
      <c r="L10" s="102" t="s">
        <v>129</v>
      </c>
      <c r="M10" s="2259"/>
      <c r="N10" s="2260"/>
      <c r="O10" s="100" t="s">
        <v>128</v>
      </c>
      <c r="P10" s="101"/>
      <c r="Q10" s="102" t="s">
        <v>129</v>
      </c>
      <c r="R10" s="100" t="s">
        <v>128</v>
      </c>
      <c r="S10" s="101"/>
      <c r="T10" s="102" t="s">
        <v>129</v>
      </c>
      <c r="U10" s="103" t="s">
        <v>128</v>
      </c>
      <c r="V10" s="104">
        <f>SUM(H10,K10,P10,S10)</f>
        <v>0</v>
      </c>
      <c r="W10" s="105" t="s">
        <v>129</v>
      </c>
    </row>
    <row r="11" spans="1:24" ht="17.850000000000001" customHeight="1" x14ac:dyDescent="0.15">
      <c r="A11" s="2250" t="s">
        <v>270</v>
      </c>
      <c r="B11" s="2253"/>
      <c r="C11" s="2254"/>
      <c r="D11" s="94"/>
      <c r="E11" s="2240" t="s">
        <v>130</v>
      </c>
      <c r="F11" s="95"/>
      <c r="G11" s="2243"/>
      <c r="H11" s="2244"/>
      <c r="I11" s="2237"/>
      <c r="J11" s="2243"/>
      <c r="K11" s="2244"/>
      <c r="L11" s="2237"/>
      <c r="M11" s="2237"/>
      <c r="N11" s="2240" t="s">
        <v>130</v>
      </c>
      <c r="O11" s="2243"/>
      <c r="P11" s="2244"/>
      <c r="Q11" s="2237"/>
      <c r="R11" s="2243"/>
      <c r="S11" s="2244"/>
      <c r="T11" s="2237"/>
      <c r="U11" s="2247">
        <f>SUM(G11,J11,O11,R11)</f>
        <v>0</v>
      </c>
      <c r="V11" s="2248"/>
      <c r="W11" s="2249"/>
    </row>
    <row r="12" spans="1:24" ht="17.850000000000001" customHeight="1" x14ac:dyDescent="0.15">
      <c r="A12" s="2251"/>
      <c r="B12" s="2255"/>
      <c r="C12" s="2256"/>
      <c r="D12" s="96"/>
      <c r="E12" s="2241"/>
      <c r="F12" s="97"/>
      <c r="G12" s="2245"/>
      <c r="H12" s="2246"/>
      <c r="I12" s="2238"/>
      <c r="J12" s="2245"/>
      <c r="K12" s="2246"/>
      <c r="L12" s="2238"/>
      <c r="M12" s="2238"/>
      <c r="N12" s="2241"/>
      <c r="O12" s="2245"/>
      <c r="P12" s="2246"/>
      <c r="Q12" s="2238"/>
      <c r="R12" s="2245"/>
      <c r="S12" s="2246"/>
      <c r="T12" s="2238"/>
      <c r="U12" s="2216"/>
      <c r="V12" s="2217"/>
      <c r="W12" s="2220"/>
    </row>
    <row r="13" spans="1:24" ht="17.850000000000001" customHeight="1" thickBot="1" x14ac:dyDescent="0.2">
      <c r="A13" s="2267"/>
      <c r="B13" s="2268"/>
      <c r="C13" s="2269"/>
      <c r="D13" s="98"/>
      <c r="E13" s="2260"/>
      <c r="F13" s="99"/>
      <c r="G13" s="100" t="s">
        <v>128</v>
      </c>
      <c r="H13" s="101"/>
      <c r="I13" s="102" t="s">
        <v>129</v>
      </c>
      <c r="J13" s="100" t="s">
        <v>128</v>
      </c>
      <c r="K13" s="101"/>
      <c r="L13" s="102" t="s">
        <v>129</v>
      </c>
      <c r="M13" s="2259"/>
      <c r="N13" s="2260"/>
      <c r="O13" s="100" t="s">
        <v>128</v>
      </c>
      <c r="P13" s="101"/>
      <c r="Q13" s="102" t="s">
        <v>129</v>
      </c>
      <c r="R13" s="100" t="s">
        <v>128</v>
      </c>
      <c r="S13" s="101"/>
      <c r="T13" s="102" t="s">
        <v>129</v>
      </c>
      <c r="U13" s="106" t="s">
        <v>128</v>
      </c>
      <c r="V13" s="104">
        <f>SUM(H13,K13,P13,S13)</f>
        <v>0</v>
      </c>
      <c r="W13" s="107" t="s">
        <v>129</v>
      </c>
    </row>
    <row r="14" spans="1:24" ht="17.850000000000001" customHeight="1" x14ac:dyDescent="0.15">
      <c r="A14" s="2261" t="s">
        <v>270</v>
      </c>
      <c r="B14" s="2263"/>
      <c r="C14" s="2264"/>
      <c r="D14" s="94"/>
      <c r="E14" s="2240" t="s">
        <v>130</v>
      </c>
      <c r="F14" s="95"/>
      <c r="G14" s="2243"/>
      <c r="H14" s="2244"/>
      <c r="I14" s="2237"/>
      <c r="J14" s="2243"/>
      <c r="K14" s="2244"/>
      <c r="L14" s="2237"/>
      <c r="M14" s="2237"/>
      <c r="N14" s="2240" t="s">
        <v>130</v>
      </c>
      <c r="O14" s="2243"/>
      <c r="P14" s="2244"/>
      <c r="Q14" s="2237"/>
      <c r="R14" s="2243"/>
      <c r="S14" s="2244"/>
      <c r="T14" s="2237"/>
      <c r="U14" s="2247">
        <f>SUM(G14,J14,O14,R14)</f>
        <v>0</v>
      </c>
      <c r="V14" s="2248"/>
      <c r="W14" s="2249"/>
    </row>
    <row r="15" spans="1:24" ht="17.850000000000001" customHeight="1" x14ac:dyDescent="0.15">
      <c r="A15" s="2251"/>
      <c r="B15" s="2255"/>
      <c r="C15" s="2256"/>
      <c r="D15" s="96"/>
      <c r="E15" s="2241"/>
      <c r="F15" s="97"/>
      <c r="G15" s="2245"/>
      <c r="H15" s="2246"/>
      <c r="I15" s="2238"/>
      <c r="J15" s="2245"/>
      <c r="K15" s="2246"/>
      <c r="L15" s="2238"/>
      <c r="M15" s="2238"/>
      <c r="N15" s="2241"/>
      <c r="O15" s="2245"/>
      <c r="P15" s="2246"/>
      <c r="Q15" s="2238"/>
      <c r="R15" s="2245"/>
      <c r="S15" s="2246"/>
      <c r="T15" s="2238"/>
      <c r="U15" s="2216"/>
      <c r="V15" s="2217"/>
      <c r="W15" s="2220"/>
    </row>
    <row r="16" spans="1:24" ht="17.850000000000001" customHeight="1" thickBot="1" x14ac:dyDescent="0.2">
      <c r="A16" s="2262"/>
      <c r="B16" s="2265"/>
      <c r="C16" s="2266"/>
      <c r="D16" s="98"/>
      <c r="E16" s="2260"/>
      <c r="F16" s="99"/>
      <c r="G16" s="100" t="s">
        <v>128</v>
      </c>
      <c r="H16" s="101"/>
      <c r="I16" s="102" t="s">
        <v>129</v>
      </c>
      <c r="J16" s="100" t="s">
        <v>128</v>
      </c>
      <c r="K16" s="101"/>
      <c r="L16" s="102" t="s">
        <v>129</v>
      </c>
      <c r="M16" s="2259"/>
      <c r="N16" s="2260"/>
      <c r="O16" s="100" t="s">
        <v>128</v>
      </c>
      <c r="P16" s="101"/>
      <c r="Q16" s="102" t="s">
        <v>129</v>
      </c>
      <c r="R16" s="100" t="s">
        <v>128</v>
      </c>
      <c r="S16" s="101"/>
      <c r="T16" s="102" t="s">
        <v>129</v>
      </c>
      <c r="U16" s="106" t="s">
        <v>128</v>
      </c>
      <c r="V16" s="104">
        <f>SUM(H16,K16,P16,S16)</f>
        <v>0</v>
      </c>
      <c r="W16" s="107" t="s">
        <v>129</v>
      </c>
    </row>
    <row r="17" spans="1:23" ht="17.850000000000001" customHeight="1" x14ac:dyDescent="0.15">
      <c r="A17" s="2261" t="s">
        <v>271</v>
      </c>
      <c r="B17" s="2263"/>
      <c r="C17" s="2264"/>
      <c r="D17" s="94"/>
      <c r="E17" s="2240" t="s">
        <v>130</v>
      </c>
      <c r="F17" s="95"/>
      <c r="G17" s="2243"/>
      <c r="H17" s="2244"/>
      <c r="I17" s="2237"/>
      <c r="J17" s="2243"/>
      <c r="K17" s="2244"/>
      <c r="L17" s="2237"/>
      <c r="M17" s="2237"/>
      <c r="N17" s="2240" t="s">
        <v>130</v>
      </c>
      <c r="O17" s="2243"/>
      <c r="P17" s="2244"/>
      <c r="Q17" s="2237"/>
      <c r="R17" s="2243"/>
      <c r="S17" s="2244"/>
      <c r="T17" s="2237"/>
      <c r="U17" s="2247">
        <f>SUM(G17,J17,O17,R17)</f>
        <v>0</v>
      </c>
      <c r="V17" s="2248"/>
      <c r="W17" s="2249"/>
    </row>
    <row r="18" spans="1:23" ht="17.850000000000001" customHeight="1" x14ac:dyDescent="0.15">
      <c r="A18" s="2251"/>
      <c r="B18" s="2255"/>
      <c r="C18" s="2256"/>
      <c r="D18" s="96"/>
      <c r="E18" s="2241"/>
      <c r="F18" s="97"/>
      <c r="G18" s="2245"/>
      <c r="H18" s="2246"/>
      <c r="I18" s="2238"/>
      <c r="J18" s="2245"/>
      <c r="K18" s="2246"/>
      <c r="L18" s="2238"/>
      <c r="M18" s="2238"/>
      <c r="N18" s="2241"/>
      <c r="O18" s="2245"/>
      <c r="P18" s="2246"/>
      <c r="Q18" s="2238"/>
      <c r="R18" s="2245"/>
      <c r="S18" s="2246"/>
      <c r="T18" s="2238"/>
      <c r="U18" s="2216"/>
      <c r="V18" s="2217"/>
      <c r="W18" s="2220"/>
    </row>
    <row r="19" spans="1:23" ht="17.850000000000001" customHeight="1" thickBot="1" x14ac:dyDescent="0.2">
      <c r="A19" s="2262"/>
      <c r="B19" s="2265"/>
      <c r="C19" s="2266"/>
      <c r="D19" s="98"/>
      <c r="E19" s="2260"/>
      <c r="F19" s="99"/>
      <c r="G19" s="100" t="s">
        <v>128</v>
      </c>
      <c r="H19" s="101"/>
      <c r="I19" s="102" t="s">
        <v>129</v>
      </c>
      <c r="J19" s="100" t="s">
        <v>128</v>
      </c>
      <c r="K19" s="101"/>
      <c r="L19" s="102" t="s">
        <v>129</v>
      </c>
      <c r="M19" s="2259"/>
      <c r="N19" s="2260"/>
      <c r="O19" s="100" t="s">
        <v>128</v>
      </c>
      <c r="P19" s="101"/>
      <c r="Q19" s="102" t="s">
        <v>129</v>
      </c>
      <c r="R19" s="100" t="s">
        <v>128</v>
      </c>
      <c r="S19" s="101"/>
      <c r="T19" s="102" t="s">
        <v>129</v>
      </c>
      <c r="U19" s="106" t="s">
        <v>128</v>
      </c>
      <c r="V19" s="104">
        <f>SUM(H19,K19,P19,S19)</f>
        <v>0</v>
      </c>
      <c r="W19" s="107" t="s">
        <v>129</v>
      </c>
    </row>
    <row r="20" spans="1:23" ht="17.850000000000001" customHeight="1" x14ac:dyDescent="0.15">
      <c r="A20" s="2250" t="s">
        <v>270</v>
      </c>
      <c r="B20" s="2253"/>
      <c r="C20" s="2254"/>
      <c r="D20" s="94"/>
      <c r="E20" s="2240" t="s">
        <v>130</v>
      </c>
      <c r="F20" s="95"/>
      <c r="G20" s="2243"/>
      <c r="H20" s="2244"/>
      <c r="I20" s="2237"/>
      <c r="J20" s="2243"/>
      <c r="K20" s="2244"/>
      <c r="L20" s="2237"/>
      <c r="M20" s="2237"/>
      <c r="N20" s="2240" t="s">
        <v>130</v>
      </c>
      <c r="O20" s="2243"/>
      <c r="P20" s="2244"/>
      <c r="Q20" s="2237"/>
      <c r="R20" s="2243"/>
      <c r="S20" s="2244"/>
      <c r="T20" s="2237"/>
      <c r="U20" s="2247">
        <f>SUM(G20,J20,O20,R20)</f>
        <v>0</v>
      </c>
      <c r="V20" s="2248"/>
      <c r="W20" s="2249"/>
    </row>
    <row r="21" spans="1:23" ht="17.850000000000001" customHeight="1" x14ac:dyDescent="0.15">
      <c r="A21" s="2251"/>
      <c r="B21" s="2255"/>
      <c r="C21" s="2256"/>
      <c r="D21" s="96"/>
      <c r="E21" s="2241"/>
      <c r="F21" s="97"/>
      <c r="G21" s="2245"/>
      <c r="H21" s="2246"/>
      <c r="I21" s="2238"/>
      <c r="J21" s="2245"/>
      <c r="K21" s="2246"/>
      <c r="L21" s="2238"/>
      <c r="M21" s="2238"/>
      <c r="N21" s="2241"/>
      <c r="O21" s="2245"/>
      <c r="P21" s="2246"/>
      <c r="Q21" s="2238"/>
      <c r="R21" s="2245"/>
      <c r="S21" s="2246"/>
      <c r="T21" s="2238"/>
      <c r="U21" s="2216"/>
      <c r="V21" s="2217"/>
      <c r="W21" s="2220"/>
    </row>
    <row r="22" spans="1:23" ht="17.850000000000001" customHeight="1" thickBot="1" x14ac:dyDescent="0.2">
      <c r="A22" s="2252"/>
      <c r="B22" s="2257"/>
      <c r="C22" s="2258"/>
      <c r="D22" s="108"/>
      <c r="E22" s="2241"/>
      <c r="F22" s="109"/>
      <c r="G22" s="110" t="s">
        <v>128</v>
      </c>
      <c r="H22" s="111"/>
      <c r="I22" s="112" t="s">
        <v>129</v>
      </c>
      <c r="J22" s="100" t="s">
        <v>128</v>
      </c>
      <c r="K22" s="101"/>
      <c r="L22" s="102" t="s">
        <v>129</v>
      </c>
      <c r="M22" s="2239"/>
      <c r="N22" s="2242"/>
      <c r="O22" s="110" t="s">
        <v>128</v>
      </c>
      <c r="P22" s="111"/>
      <c r="Q22" s="112" t="s">
        <v>129</v>
      </c>
      <c r="R22" s="100" t="s">
        <v>128</v>
      </c>
      <c r="S22" s="101"/>
      <c r="T22" s="102" t="s">
        <v>129</v>
      </c>
      <c r="U22" s="113" t="s">
        <v>128</v>
      </c>
      <c r="V22" s="104">
        <f>SUM(H22,K22,P22,S22)</f>
        <v>0</v>
      </c>
      <c r="W22" s="114" t="s">
        <v>129</v>
      </c>
    </row>
    <row r="23" spans="1:23" ht="19.5" customHeight="1" thickTop="1" x14ac:dyDescent="0.15">
      <c r="A23" s="2230" t="s">
        <v>272</v>
      </c>
      <c r="B23" s="2231"/>
      <c r="C23" s="115" t="s">
        <v>273</v>
      </c>
      <c r="D23" s="116">
        <f>SUM(D8,D11,D14,D17,D20)</f>
        <v>0</v>
      </c>
      <c r="E23" s="2211"/>
      <c r="F23" s="116">
        <f>SUM(F8,F11,F14,F17,F20)</f>
        <v>0</v>
      </c>
      <c r="G23" s="2213">
        <f>SUM(G8,G11,G14,G17,G20)</f>
        <v>0</v>
      </c>
      <c r="H23" s="2214"/>
      <c r="I23" s="2215"/>
      <c r="J23" s="2213">
        <f>SUM(J8,J11,J14,J17,J20)</f>
        <v>0</v>
      </c>
      <c r="K23" s="2214"/>
      <c r="L23" s="2215"/>
      <c r="M23" s="2215">
        <f>SUM(M8:M22)</f>
        <v>0</v>
      </c>
      <c r="N23" s="2211"/>
      <c r="O23" s="2213">
        <f>SUM(O8,O11,O14,O17,O20)</f>
        <v>0</v>
      </c>
      <c r="P23" s="2214"/>
      <c r="Q23" s="2215"/>
      <c r="R23" s="2213">
        <f>SUM(R8,R11,R14,R17,R20)</f>
        <v>0</v>
      </c>
      <c r="S23" s="2214"/>
      <c r="T23" s="2215"/>
      <c r="U23" s="2213">
        <f>SUM(U8,U11,U14,U17,U20)</f>
        <v>0</v>
      </c>
      <c r="V23" s="2214"/>
      <c r="W23" s="2219"/>
    </row>
    <row r="24" spans="1:23" ht="19.5" customHeight="1" x14ac:dyDescent="0.15">
      <c r="A24" s="2232"/>
      <c r="B24" s="2233"/>
      <c r="C24" s="117" t="s">
        <v>267</v>
      </c>
      <c r="D24" s="118">
        <f>SUM(D9,D12,D15,D18,D21)</f>
        <v>0</v>
      </c>
      <c r="E24" s="2212"/>
      <c r="F24" s="118">
        <f>SUM(F9,F12,F15,F18,F21)</f>
        <v>0</v>
      </c>
      <c r="G24" s="2216"/>
      <c r="H24" s="2217"/>
      <c r="I24" s="2218"/>
      <c r="J24" s="2216"/>
      <c r="K24" s="2217"/>
      <c r="L24" s="2218"/>
      <c r="M24" s="2218"/>
      <c r="N24" s="2212"/>
      <c r="O24" s="2216"/>
      <c r="P24" s="2217"/>
      <c r="Q24" s="2218"/>
      <c r="R24" s="2216"/>
      <c r="S24" s="2217"/>
      <c r="T24" s="2218"/>
      <c r="U24" s="2216"/>
      <c r="V24" s="2217"/>
      <c r="W24" s="2220"/>
    </row>
    <row r="25" spans="1:23" ht="19.5" customHeight="1" thickBot="1" x14ac:dyDescent="0.2">
      <c r="A25" s="2234"/>
      <c r="B25" s="2235"/>
      <c r="C25" s="119" t="s">
        <v>274</v>
      </c>
      <c r="D25" s="120">
        <f>SUM(D10,D13,D16,D19,D22)</f>
        <v>0</v>
      </c>
      <c r="E25" s="2236"/>
      <c r="F25" s="120">
        <f>SUM(F10,F13,F16,F19,F22)</f>
        <v>0</v>
      </c>
      <c r="G25" s="121" t="s">
        <v>128</v>
      </c>
      <c r="H25" s="122">
        <f>SUM(H10,H13,H16,H19,H22)</f>
        <v>0</v>
      </c>
      <c r="I25" s="123" t="s">
        <v>129</v>
      </c>
      <c r="J25" s="121" t="s">
        <v>128</v>
      </c>
      <c r="K25" s="122">
        <f>SUM(K10,K13,K16,K19,K22)</f>
        <v>0</v>
      </c>
      <c r="L25" s="123" t="s">
        <v>129</v>
      </c>
      <c r="M25" s="2218" t="e">
        <f>#REF!+B25+G25+J25</f>
        <v>#REF!</v>
      </c>
      <c r="N25" s="2212"/>
      <c r="O25" s="121" t="s">
        <v>128</v>
      </c>
      <c r="P25" s="122">
        <f>SUM(P10,P13,P16,P19,P22)</f>
        <v>0</v>
      </c>
      <c r="Q25" s="123" t="s">
        <v>129</v>
      </c>
      <c r="R25" s="121" t="s">
        <v>128</v>
      </c>
      <c r="S25" s="122">
        <f>SUM(S10,S13,S16,S19,S22)</f>
        <v>0</v>
      </c>
      <c r="T25" s="123" t="s">
        <v>129</v>
      </c>
      <c r="U25" s="942" t="s">
        <v>128</v>
      </c>
      <c r="V25" s="943">
        <f>SUM(V10,V13,V16,V19,V22)</f>
        <v>0</v>
      </c>
      <c r="W25" s="944" t="s">
        <v>129</v>
      </c>
    </row>
    <row r="26" spans="1:23" ht="25.5" customHeight="1" thickTop="1" thickBot="1" x14ac:dyDescent="0.2">
      <c r="A26" s="2221" t="s">
        <v>275</v>
      </c>
      <c r="B26" s="2222"/>
      <c r="C26" s="2222"/>
      <c r="D26" s="124"/>
      <c r="E26" s="125"/>
      <c r="F26" s="124"/>
      <c r="G26" s="2223"/>
      <c r="H26" s="2224"/>
      <c r="I26" s="2225"/>
      <c r="J26" s="2223"/>
      <c r="K26" s="2224"/>
      <c r="L26" s="2225"/>
      <c r="M26" s="126"/>
      <c r="N26" s="125"/>
      <c r="O26" s="2223"/>
      <c r="P26" s="2224"/>
      <c r="Q26" s="2225"/>
      <c r="R26" s="2223"/>
      <c r="S26" s="2224"/>
      <c r="T26" s="2226"/>
      <c r="U26" s="2227">
        <f>SUM(G23,J23,O23,R23)</f>
        <v>0</v>
      </c>
      <c r="V26" s="2228"/>
      <c r="W26" s="2229"/>
    </row>
    <row r="27" spans="1:23" ht="12" customHeight="1" x14ac:dyDescent="0.15">
      <c r="A27" s="920"/>
      <c r="B27" s="921"/>
      <c r="C27" s="921"/>
      <c r="D27" s="921"/>
      <c r="E27" s="922"/>
      <c r="F27" s="127"/>
      <c r="G27" s="923"/>
      <c r="H27" s="924"/>
      <c r="I27" s="922"/>
      <c r="J27" s="127"/>
      <c r="K27" s="923"/>
      <c r="L27" s="922"/>
      <c r="M27" s="127"/>
      <c r="N27" s="923"/>
      <c r="O27" s="127"/>
      <c r="P27" s="923"/>
      <c r="Q27" s="922"/>
      <c r="R27" s="127"/>
      <c r="S27" s="923"/>
      <c r="T27" s="925"/>
      <c r="U27" s="925"/>
      <c r="V27" s="925"/>
      <c r="W27" s="926" t="s">
        <v>276</v>
      </c>
    </row>
    <row r="28" spans="1:23" ht="10.5" customHeight="1" x14ac:dyDescent="0.15">
      <c r="A28" s="920"/>
      <c r="B28" s="927" t="s">
        <v>277</v>
      </c>
      <c r="C28" s="927" t="s">
        <v>278</v>
      </c>
      <c r="D28" s="921"/>
      <c r="E28" s="924"/>
      <c r="F28" s="924"/>
      <c r="G28" s="924"/>
      <c r="H28" s="928"/>
      <c r="I28" s="924"/>
      <c r="J28" s="924"/>
      <c r="K28" s="924"/>
      <c r="L28" s="924"/>
      <c r="M28" s="924"/>
      <c r="N28" s="924"/>
      <c r="O28" s="924"/>
      <c r="P28" s="924"/>
      <c r="Q28" s="929"/>
      <c r="R28" s="929"/>
      <c r="S28" s="929"/>
      <c r="T28" s="925"/>
      <c r="U28" s="925"/>
      <c r="V28" s="925"/>
      <c r="W28" s="922" t="s">
        <v>279</v>
      </c>
    </row>
    <row r="29" spans="1:23" ht="10.5" customHeight="1" x14ac:dyDescent="0.15">
      <c r="A29" s="920"/>
      <c r="B29" s="927" t="s">
        <v>277</v>
      </c>
      <c r="C29" s="927" t="s">
        <v>280</v>
      </c>
      <c r="D29" s="930"/>
      <c r="E29" s="928"/>
      <c r="F29" s="930"/>
      <c r="G29" s="930"/>
      <c r="H29" s="930"/>
      <c r="I29" s="930"/>
      <c r="J29" s="930"/>
      <c r="K29" s="930"/>
      <c r="L29" s="930"/>
      <c r="M29" s="930"/>
      <c r="N29" s="930"/>
      <c r="O29" s="930"/>
      <c r="P29" s="930"/>
      <c r="Q29" s="930"/>
      <c r="R29" s="930"/>
      <c r="S29" s="930"/>
      <c r="T29" s="930"/>
      <c r="U29" s="931"/>
      <c r="V29" s="931"/>
      <c r="W29" s="925"/>
    </row>
    <row r="30" spans="1:23" ht="10.5" customHeight="1" x14ac:dyDescent="0.15">
      <c r="A30" s="920"/>
      <c r="B30" s="927" t="s">
        <v>277</v>
      </c>
      <c r="C30" s="927" t="s">
        <v>281</v>
      </c>
      <c r="D30" s="127"/>
      <c r="E30" s="925"/>
      <c r="F30" s="925"/>
      <c r="G30" s="925"/>
      <c r="H30" s="925"/>
      <c r="I30" s="925"/>
      <c r="J30" s="925"/>
      <c r="K30" s="925"/>
      <c r="L30" s="925"/>
      <c r="M30" s="925"/>
      <c r="N30" s="925"/>
      <c r="O30" s="925"/>
      <c r="P30" s="925"/>
      <c r="Q30" s="925"/>
      <c r="R30" s="925"/>
      <c r="S30" s="925"/>
      <c r="T30" s="925"/>
      <c r="U30" s="925"/>
      <c r="V30" s="925"/>
      <c r="W30" s="925"/>
    </row>
    <row r="31" spans="1:23" ht="10.5" customHeight="1" x14ac:dyDescent="0.15">
      <c r="A31" s="920"/>
      <c r="B31" s="923" t="s">
        <v>277</v>
      </c>
      <c r="C31" s="923" t="s">
        <v>282</v>
      </c>
      <c r="D31" s="127"/>
      <c r="E31" s="925"/>
      <c r="F31" s="925"/>
      <c r="G31" s="925"/>
      <c r="H31" s="925"/>
      <c r="I31" s="925"/>
      <c r="J31" s="925"/>
      <c r="K31" s="925"/>
      <c r="L31" s="925"/>
      <c r="M31" s="925"/>
      <c r="N31" s="925"/>
      <c r="O31" s="925"/>
      <c r="P31" s="932"/>
      <c r="Q31" s="925"/>
      <c r="R31" s="925"/>
      <c r="S31" s="925"/>
      <c r="T31" s="925"/>
      <c r="U31" s="925"/>
      <c r="V31" s="925"/>
      <c r="W31" s="925"/>
    </row>
    <row r="32" spans="1:23" ht="10.5" customHeight="1" x14ac:dyDescent="0.15">
      <c r="A32" s="920"/>
      <c r="B32" s="923" t="s">
        <v>283</v>
      </c>
      <c r="C32" s="923" t="s">
        <v>284</v>
      </c>
      <c r="D32" s="127"/>
      <c r="E32" s="925"/>
      <c r="F32" s="925"/>
      <c r="G32" s="127"/>
      <c r="H32" s="933"/>
      <c r="I32" s="933"/>
      <c r="J32" s="127"/>
      <c r="K32" s="933"/>
      <c r="L32" s="933"/>
      <c r="M32" s="933"/>
      <c r="N32" s="933"/>
      <c r="O32" s="933"/>
      <c r="P32" s="933"/>
      <c r="Q32" s="933"/>
      <c r="R32" s="933"/>
      <c r="S32" s="933"/>
      <c r="T32" s="933"/>
      <c r="U32" s="926"/>
      <c r="V32" s="926"/>
      <c r="W32" s="926"/>
    </row>
    <row r="33" spans="1:23" ht="18" customHeight="1" x14ac:dyDescent="0.15">
      <c r="A33" s="934"/>
      <c r="B33" s="935"/>
      <c r="C33" s="935"/>
      <c r="D33" s="936"/>
      <c r="E33" s="935"/>
      <c r="F33" s="935"/>
      <c r="G33" s="935"/>
      <c r="H33" s="935"/>
      <c r="I33" s="935"/>
      <c r="J33" s="935"/>
      <c r="K33" s="937"/>
      <c r="L33" s="935"/>
      <c r="M33" s="935"/>
      <c r="N33" s="935"/>
      <c r="O33" s="935"/>
      <c r="P33" s="935"/>
      <c r="Q33" s="935"/>
      <c r="R33" s="935"/>
      <c r="S33" s="935"/>
      <c r="T33" s="935"/>
      <c r="U33" s="935"/>
      <c r="V33" s="17" t="str">
        <f>IF(基本情報!D13="","事業名：　　　　　　　　　　　　　　　　　　　　",CONCATENATE("事業名：",IF(基本情報!D13="","",基本情報!D13)))</f>
        <v>事業名：　　　　　　　　　　　　　　　　　　　　</v>
      </c>
      <c r="W33" s="935"/>
    </row>
    <row r="34" spans="1:23" ht="6" customHeight="1" x14ac:dyDescent="0.15"/>
  </sheetData>
  <mergeCells count="79">
    <mergeCell ref="V1:W1"/>
    <mergeCell ref="A2:W2"/>
    <mergeCell ref="A3:W3"/>
    <mergeCell ref="A4:C7"/>
    <mergeCell ref="E4:E7"/>
    <mergeCell ref="F4:I4"/>
    <mergeCell ref="J4:L7"/>
    <mergeCell ref="N4:N7"/>
    <mergeCell ref="O4:Q4"/>
    <mergeCell ref="R4:T7"/>
    <mergeCell ref="U4:W7"/>
    <mergeCell ref="G5:I7"/>
    <mergeCell ref="M5:M7"/>
    <mergeCell ref="O5:Q7"/>
    <mergeCell ref="A8:A10"/>
    <mergeCell ref="B8:C10"/>
    <mergeCell ref="E8:E10"/>
    <mergeCell ref="G8:I9"/>
    <mergeCell ref="J8:L9"/>
    <mergeCell ref="M8:M10"/>
    <mergeCell ref="N8:N10"/>
    <mergeCell ref="O8:Q9"/>
    <mergeCell ref="R8:T9"/>
    <mergeCell ref="U8:W9"/>
    <mergeCell ref="A11:A13"/>
    <mergeCell ref="B11:C13"/>
    <mergeCell ref="E11:E13"/>
    <mergeCell ref="G11:I12"/>
    <mergeCell ref="J11:L12"/>
    <mergeCell ref="M11:M13"/>
    <mergeCell ref="N11:N13"/>
    <mergeCell ref="O11:Q12"/>
    <mergeCell ref="R11:T12"/>
    <mergeCell ref="U11:W12"/>
    <mergeCell ref="A14:A16"/>
    <mergeCell ref="B14:C16"/>
    <mergeCell ref="E14:E16"/>
    <mergeCell ref="G14:I15"/>
    <mergeCell ref="J14:L15"/>
    <mergeCell ref="M14:M16"/>
    <mergeCell ref="N14:N16"/>
    <mergeCell ref="O14:Q15"/>
    <mergeCell ref="R14:T15"/>
    <mergeCell ref="U14:W15"/>
    <mergeCell ref="A17:A19"/>
    <mergeCell ref="B17:C19"/>
    <mergeCell ref="E17:E19"/>
    <mergeCell ref="G17:I18"/>
    <mergeCell ref="J17:L18"/>
    <mergeCell ref="M17:M19"/>
    <mergeCell ref="N17:N19"/>
    <mergeCell ref="O17:Q18"/>
    <mergeCell ref="R17:T18"/>
    <mergeCell ref="U17:W18"/>
    <mergeCell ref="A20:A22"/>
    <mergeCell ref="B20:C22"/>
    <mergeCell ref="E20:E22"/>
    <mergeCell ref="G20:I21"/>
    <mergeCell ref="J20:L21"/>
    <mergeCell ref="M20:M22"/>
    <mergeCell ref="N20:N22"/>
    <mergeCell ref="O20:Q21"/>
    <mergeCell ref="R20:T21"/>
    <mergeCell ref="U20:W21"/>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s>
  <phoneticPr fontId="2"/>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scale="96"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99"/>
  </sheetPr>
  <dimension ref="A1:P61"/>
  <sheetViews>
    <sheetView showGridLines="0" view="pageBreakPreview" zoomScaleNormal="100" zoomScaleSheetLayoutView="100" workbookViewId="0"/>
  </sheetViews>
  <sheetFormatPr defaultColWidth="9.5703125" defaultRowHeight="12" x14ac:dyDescent="0.15"/>
  <cols>
    <col min="1" max="1" width="6.5703125" style="128" customWidth="1"/>
    <col min="2" max="3" width="6.140625" style="128" customWidth="1"/>
    <col min="4" max="4" width="6.140625" style="152" customWidth="1"/>
    <col min="5" max="16" width="6.140625" style="128" customWidth="1"/>
    <col min="17" max="17" width="6" style="128" customWidth="1"/>
    <col min="18" max="16384" width="9.5703125" style="128"/>
  </cols>
  <sheetData>
    <row r="1" spans="1:16" ht="15" customHeight="1" x14ac:dyDescent="0.15">
      <c r="B1" s="946"/>
      <c r="C1" s="946"/>
      <c r="D1" s="946"/>
      <c r="E1" s="946"/>
      <c r="F1" s="946"/>
      <c r="G1" s="946"/>
      <c r="H1" s="946"/>
      <c r="I1" s="946"/>
      <c r="J1" s="946"/>
      <c r="K1" s="946"/>
      <c r="L1" s="946"/>
      <c r="M1" s="946"/>
      <c r="N1" s="946"/>
      <c r="O1" s="938" t="s">
        <v>285</v>
      </c>
    </row>
    <row r="2" spans="1:16" ht="21" customHeight="1" x14ac:dyDescent="0.15">
      <c r="A2" s="2370" t="s">
        <v>286</v>
      </c>
      <c r="B2" s="2370"/>
      <c r="C2" s="2370"/>
      <c r="D2" s="2370"/>
      <c r="E2" s="2370"/>
      <c r="F2" s="2370"/>
      <c r="G2" s="2370"/>
      <c r="H2" s="2370"/>
      <c r="I2" s="2370"/>
      <c r="J2" s="2370"/>
      <c r="K2" s="2370"/>
      <c r="L2" s="2370"/>
      <c r="M2" s="2370"/>
      <c r="N2" s="2370"/>
      <c r="O2" s="2370"/>
      <c r="P2" s="919" t="s">
        <v>239</v>
      </c>
    </row>
    <row r="3" spans="1:16" ht="15" thickBot="1" x14ac:dyDescent="0.2">
      <c r="A3" s="2371" t="s">
        <v>254</v>
      </c>
      <c r="B3" s="2371"/>
      <c r="C3" s="2371"/>
      <c r="D3" s="2371"/>
      <c r="E3" s="2371"/>
      <c r="F3" s="2371"/>
      <c r="G3" s="2371"/>
      <c r="H3" s="2371"/>
      <c r="I3" s="2371"/>
      <c r="J3" s="2371"/>
      <c r="K3" s="2371"/>
      <c r="L3" s="2371"/>
      <c r="M3" s="2371"/>
      <c r="N3" s="2371"/>
      <c r="O3" s="2371"/>
    </row>
    <row r="4" spans="1:16" ht="18" customHeight="1" thickBot="1" x14ac:dyDescent="0.2">
      <c r="A4" s="129" t="s">
        <v>287</v>
      </c>
      <c r="B4" s="2372" t="s">
        <v>288</v>
      </c>
      <c r="C4" s="2372"/>
      <c r="D4" s="2372"/>
      <c r="E4" s="2372"/>
      <c r="F4" s="2372"/>
      <c r="G4" s="2372"/>
      <c r="H4" s="2372"/>
      <c r="I4" s="2372"/>
      <c r="J4" s="2372"/>
      <c r="K4" s="2372"/>
      <c r="L4" s="2372"/>
      <c r="M4" s="2372"/>
      <c r="N4" s="2372"/>
      <c r="O4" s="2373"/>
    </row>
    <row r="5" spans="1:16" ht="11.1" customHeight="1" x14ac:dyDescent="0.15">
      <c r="A5" s="2350"/>
      <c r="B5" s="2353" t="s">
        <v>289</v>
      </c>
      <c r="C5" s="2354"/>
      <c r="D5" s="2355"/>
      <c r="E5" s="130" t="s">
        <v>290</v>
      </c>
      <c r="F5" s="2359"/>
      <c r="G5" s="2359"/>
      <c r="H5" s="2359"/>
      <c r="I5" s="2359"/>
      <c r="J5" s="2359"/>
      <c r="K5" s="2359"/>
      <c r="L5" s="2359"/>
      <c r="M5" s="2359"/>
      <c r="N5" s="2359"/>
      <c r="O5" s="2360"/>
    </row>
    <row r="6" spans="1:16" ht="15.95" customHeight="1" x14ac:dyDescent="0.15">
      <c r="A6" s="2351"/>
      <c r="B6" s="2356"/>
      <c r="C6" s="2357"/>
      <c r="D6" s="2358"/>
      <c r="E6" s="2344"/>
      <c r="F6" s="2361"/>
      <c r="G6" s="2361"/>
      <c r="H6" s="2361"/>
      <c r="I6" s="2361"/>
      <c r="J6" s="2361"/>
      <c r="K6" s="2361"/>
      <c r="L6" s="2361"/>
      <c r="M6" s="2361"/>
      <c r="N6" s="2361"/>
      <c r="O6" s="2362"/>
    </row>
    <row r="7" spans="1:16" ht="11.1" customHeight="1" x14ac:dyDescent="0.15">
      <c r="A7" s="2351"/>
      <c r="B7" s="2363" t="s">
        <v>291</v>
      </c>
      <c r="C7" s="2364"/>
      <c r="D7" s="2365"/>
      <c r="E7" s="131" t="s">
        <v>290</v>
      </c>
      <c r="F7" s="2359"/>
      <c r="G7" s="2359"/>
      <c r="H7" s="2359"/>
      <c r="I7" s="2359"/>
      <c r="J7" s="2359"/>
      <c r="K7" s="2359"/>
      <c r="L7" s="2359"/>
      <c r="M7" s="2359"/>
      <c r="N7" s="2359"/>
      <c r="O7" s="2360"/>
    </row>
    <row r="8" spans="1:16" ht="15.95" customHeight="1" x14ac:dyDescent="0.15">
      <c r="A8" s="2351"/>
      <c r="B8" s="2363"/>
      <c r="C8" s="2364"/>
      <c r="D8" s="2365"/>
      <c r="E8" s="2344" t="s">
        <v>118</v>
      </c>
      <c r="F8" s="2345"/>
      <c r="G8" s="2345"/>
      <c r="H8" s="2345"/>
      <c r="I8" s="2345"/>
      <c r="J8" s="2345"/>
      <c r="K8" s="2345"/>
      <c r="L8" s="2345"/>
      <c r="M8" s="2345"/>
      <c r="N8" s="2345"/>
      <c r="O8" s="2346"/>
    </row>
    <row r="9" spans="1:16" ht="18" customHeight="1" x14ac:dyDescent="0.15">
      <c r="A9" s="2351"/>
      <c r="B9" s="2363" t="s">
        <v>292</v>
      </c>
      <c r="C9" s="2364"/>
      <c r="D9" s="2365"/>
      <c r="E9" s="2363" t="s">
        <v>293</v>
      </c>
      <c r="F9" s="2364"/>
      <c r="G9" s="132" t="s">
        <v>1067</v>
      </c>
      <c r="H9" s="133" t="s">
        <v>294</v>
      </c>
      <c r="I9" s="133" t="s">
        <v>295</v>
      </c>
      <c r="J9" s="134" t="s">
        <v>296</v>
      </c>
      <c r="K9" s="135" t="s">
        <v>83</v>
      </c>
      <c r="L9" s="132" t="s">
        <v>1067</v>
      </c>
      <c r="M9" s="133" t="s">
        <v>294</v>
      </c>
      <c r="N9" s="133" t="s">
        <v>295</v>
      </c>
      <c r="O9" s="136" t="s">
        <v>297</v>
      </c>
    </row>
    <row r="10" spans="1:16" ht="12" customHeight="1" x14ac:dyDescent="0.15">
      <c r="A10" s="2351"/>
      <c r="B10" s="2366" t="s">
        <v>298</v>
      </c>
      <c r="C10" s="2367"/>
      <c r="D10" s="2368"/>
      <c r="E10" s="137" t="s">
        <v>134</v>
      </c>
      <c r="F10" s="138" t="s">
        <v>135</v>
      </c>
      <c r="G10" s="139"/>
      <c r="H10" s="139" t="s">
        <v>134</v>
      </c>
      <c r="I10" s="140" t="s">
        <v>136</v>
      </c>
      <c r="J10" s="141"/>
      <c r="K10" s="141"/>
      <c r="L10" s="139"/>
      <c r="M10" s="139"/>
      <c r="N10" s="139"/>
      <c r="O10" s="142"/>
    </row>
    <row r="11" spans="1:16" ht="13.35" customHeight="1" x14ac:dyDescent="0.15">
      <c r="A11" s="2351"/>
      <c r="B11" s="2356"/>
      <c r="C11" s="2357"/>
      <c r="D11" s="2358"/>
      <c r="E11" s="2344"/>
      <c r="F11" s="2345"/>
      <c r="G11" s="2345"/>
      <c r="H11" s="2345"/>
      <c r="I11" s="2345"/>
      <c r="J11" s="2345"/>
      <c r="K11" s="2345"/>
      <c r="L11" s="2345"/>
      <c r="M11" s="2345"/>
      <c r="N11" s="2345"/>
      <c r="O11" s="2346"/>
    </row>
    <row r="12" spans="1:16" ht="12" customHeight="1" x14ac:dyDescent="0.15">
      <c r="A12" s="2351"/>
      <c r="B12" s="2369" t="s">
        <v>299</v>
      </c>
      <c r="C12" s="2367"/>
      <c r="D12" s="2368"/>
      <c r="E12" s="137" t="s">
        <v>134</v>
      </c>
      <c r="F12" s="138" t="s">
        <v>135</v>
      </c>
      <c r="G12" s="139"/>
      <c r="H12" s="139" t="s">
        <v>134</v>
      </c>
      <c r="I12" s="140" t="s">
        <v>136</v>
      </c>
      <c r="J12" s="141"/>
      <c r="K12" s="141"/>
      <c r="L12" s="139"/>
      <c r="M12" s="139"/>
      <c r="N12" s="139"/>
      <c r="O12" s="142"/>
    </row>
    <row r="13" spans="1:16" ht="13.35" customHeight="1" x14ac:dyDescent="0.15">
      <c r="A13" s="2351"/>
      <c r="B13" s="2356"/>
      <c r="C13" s="2357"/>
      <c r="D13" s="2358"/>
      <c r="E13" s="2344"/>
      <c r="F13" s="2345"/>
      <c r="G13" s="2345"/>
      <c r="H13" s="2345"/>
      <c r="I13" s="2345"/>
      <c r="J13" s="2345"/>
      <c r="K13" s="2345"/>
      <c r="L13" s="2345"/>
      <c r="M13" s="2345"/>
      <c r="N13" s="2345"/>
      <c r="O13" s="2346"/>
    </row>
    <row r="14" spans="1:16" ht="13.35" customHeight="1" x14ac:dyDescent="0.15">
      <c r="A14" s="2351"/>
      <c r="B14" s="2330" t="s">
        <v>300</v>
      </c>
      <c r="C14" s="2331"/>
      <c r="D14" s="2332"/>
      <c r="E14" s="143" t="s">
        <v>301</v>
      </c>
      <c r="F14" s="2336"/>
      <c r="G14" s="2336"/>
      <c r="H14" s="2336"/>
      <c r="I14" s="2336"/>
      <c r="J14" s="2336"/>
      <c r="K14" s="2336"/>
      <c r="L14" s="2336"/>
      <c r="M14" s="2336"/>
      <c r="N14" s="2336"/>
      <c r="O14" s="2337"/>
    </row>
    <row r="15" spans="1:16" ht="13.35" customHeight="1" x14ac:dyDescent="0.15">
      <c r="A15" s="2351"/>
      <c r="B15" s="2347"/>
      <c r="C15" s="2348"/>
      <c r="D15" s="2349"/>
      <c r="E15" s="144" t="s">
        <v>301</v>
      </c>
      <c r="F15" s="2326"/>
      <c r="G15" s="2326"/>
      <c r="H15" s="2326"/>
      <c r="I15" s="2326"/>
      <c r="J15" s="2326"/>
      <c r="K15" s="2326"/>
      <c r="L15" s="2326"/>
      <c r="M15" s="2326"/>
      <c r="N15" s="2326"/>
      <c r="O15" s="2327"/>
    </row>
    <row r="16" spans="1:16" ht="13.35" customHeight="1" x14ac:dyDescent="0.15">
      <c r="A16" s="2351"/>
      <c r="B16" s="2333"/>
      <c r="C16" s="2334"/>
      <c r="D16" s="2335"/>
      <c r="E16" s="145" t="s">
        <v>301</v>
      </c>
      <c r="F16" s="2338"/>
      <c r="G16" s="2338"/>
      <c r="H16" s="2338"/>
      <c r="I16" s="2338"/>
      <c r="J16" s="2338"/>
      <c r="K16" s="2338"/>
      <c r="L16" s="2338"/>
      <c r="M16" s="2338"/>
      <c r="N16" s="2338"/>
      <c r="O16" s="2339"/>
    </row>
    <row r="17" spans="1:15" ht="13.35" customHeight="1" x14ac:dyDescent="0.15">
      <c r="A17" s="2351"/>
      <c r="B17" s="2330" t="s">
        <v>302</v>
      </c>
      <c r="C17" s="2331"/>
      <c r="D17" s="2332"/>
      <c r="E17" s="143" t="s">
        <v>301</v>
      </c>
      <c r="F17" s="2336"/>
      <c r="G17" s="2336"/>
      <c r="H17" s="2336"/>
      <c r="I17" s="2336"/>
      <c r="J17" s="2336"/>
      <c r="K17" s="2336"/>
      <c r="L17" s="2336"/>
      <c r="M17" s="2336"/>
      <c r="N17" s="2336"/>
      <c r="O17" s="2337"/>
    </row>
    <row r="18" spans="1:15" ht="13.35" customHeight="1" x14ac:dyDescent="0.15">
      <c r="A18" s="2351"/>
      <c r="B18" s="2333"/>
      <c r="C18" s="2334"/>
      <c r="D18" s="2335"/>
      <c r="E18" s="144" t="s">
        <v>301</v>
      </c>
      <c r="F18" s="2338"/>
      <c r="G18" s="2338"/>
      <c r="H18" s="2338"/>
      <c r="I18" s="2338"/>
      <c r="J18" s="2338"/>
      <c r="K18" s="2338"/>
      <c r="L18" s="2338"/>
      <c r="M18" s="2338"/>
      <c r="N18" s="2338"/>
      <c r="O18" s="2339"/>
    </row>
    <row r="19" spans="1:15" ht="12" customHeight="1" x14ac:dyDescent="0.15">
      <c r="A19" s="2351"/>
      <c r="B19" s="2340" t="s">
        <v>303</v>
      </c>
      <c r="C19" s="2341"/>
      <c r="D19" s="2342"/>
      <c r="E19" s="146" t="s">
        <v>134</v>
      </c>
      <c r="F19" s="147" t="s">
        <v>135</v>
      </c>
      <c r="G19" s="139" t="s">
        <v>128</v>
      </c>
      <c r="H19" s="2343" t="s">
        <v>304</v>
      </c>
      <c r="I19" s="2343"/>
      <c r="J19" s="2343"/>
      <c r="K19" s="2343"/>
      <c r="L19" s="138" t="s">
        <v>131</v>
      </c>
      <c r="M19" s="133" t="s">
        <v>134</v>
      </c>
      <c r="N19" s="148" t="s">
        <v>136</v>
      </c>
      <c r="O19" s="149"/>
    </row>
    <row r="20" spans="1:15" ht="13.35" customHeight="1" x14ac:dyDescent="0.15">
      <c r="A20" s="2351"/>
      <c r="B20" s="2315" t="s">
        <v>305</v>
      </c>
      <c r="C20" s="2316"/>
      <c r="D20" s="2317"/>
      <c r="E20" s="150" t="s">
        <v>301</v>
      </c>
      <c r="F20" s="2324"/>
      <c r="G20" s="2324"/>
      <c r="H20" s="2324"/>
      <c r="I20" s="2324"/>
      <c r="J20" s="2324"/>
      <c r="K20" s="2324"/>
      <c r="L20" s="2324"/>
      <c r="M20" s="2324"/>
      <c r="N20" s="2324"/>
      <c r="O20" s="2325"/>
    </row>
    <row r="21" spans="1:15" ht="13.35" customHeight="1" x14ac:dyDescent="0.15">
      <c r="A21" s="2351"/>
      <c r="B21" s="2318"/>
      <c r="C21" s="2319"/>
      <c r="D21" s="2320"/>
      <c r="E21" s="144" t="s">
        <v>301</v>
      </c>
      <c r="F21" s="2326"/>
      <c r="G21" s="2326"/>
      <c r="H21" s="2326"/>
      <c r="I21" s="2326"/>
      <c r="J21" s="2326"/>
      <c r="K21" s="2326"/>
      <c r="L21" s="2326"/>
      <c r="M21" s="2326"/>
      <c r="N21" s="2326"/>
      <c r="O21" s="2327"/>
    </row>
    <row r="22" spans="1:15" ht="13.35" customHeight="1" thickBot="1" x14ac:dyDescent="0.2">
      <c r="A22" s="2352"/>
      <c r="B22" s="2321"/>
      <c r="C22" s="2322"/>
      <c r="D22" s="2323"/>
      <c r="E22" s="151" t="s">
        <v>301</v>
      </c>
      <c r="F22" s="2328"/>
      <c r="G22" s="2328"/>
      <c r="H22" s="2328"/>
      <c r="I22" s="2328"/>
      <c r="J22" s="2328"/>
      <c r="K22" s="2328"/>
      <c r="L22" s="2328"/>
      <c r="M22" s="2328"/>
      <c r="N22" s="2328"/>
      <c r="O22" s="2329"/>
    </row>
    <row r="23" spans="1:15" ht="11.1" customHeight="1" x14ac:dyDescent="0.15">
      <c r="A23" s="2350"/>
      <c r="B23" s="2353" t="s">
        <v>289</v>
      </c>
      <c r="C23" s="2354"/>
      <c r="D23" s="2355"/>
      <c r="E23" s="130" t="s">
        <v>290</v>
      </c>
      <c r="F23" s="2359"/>
      <c r="G23" s="2359"/>
      <c r="H23" s="2359"/>
      <c r="I23" s="2359"/>
      <c r="J23" s="2359"/>
      <c r="K23" s="2359"/>
      <c r="L23" s="2359"/>
      <c r="M23" s="2359"/>
      <c r="N23" s="2359"/>
      <c r="O23" s="2360"/>
    </row>
    <row r="24" spans="1:15" ht="15.75" customHeight="1" x14ac:dyDescent="0.15">
      <c r="A24" s="2351"/>
      <c r="B24" s="2356"/>
      <c r="C24" s="2357"/>
      <c r="D24" s="2358"/>
      <c r="E24" s="2344"/>
      <c r="F24" s="2361"/>
      <c r="G24" s="2361"/>
      <c r="H24" s="2361"/>
      <c r="I24" s="2361"/>
      <c r="J24" s="2361"/>
      <c r="K24" s="2361"/>
      <c r="L24" s="2361"/>
      <c r="M24" s="2361"/>
      <c r="N24" s="2361"/>
      <c r="O24" s="2362"/>
    </row>
    <row r="25" spans="1:15" ht="11.1" customHeight="1" x14ac:dyDescent="0.15">
      <c r="A25" s="2351"/>
      <c r="B25" s="2363" t="s">
        <v>291</v>
      </c>
      <c r="C25" s="2364"/>
      <c r="D25" s="2365"/>
      <c r="E25" s="131" t="s">
        <v>290</v>
      </c>
      <c r="F25" s="2359"/>
      <c r="G25" s="2359"/>
      <c r="H25" s="2359"/>
      <c r="I25" s="2359"/>
      <c r="J25" s="2359"/>
      <c r="K25" s="2359"/>
      <c r="L25" s="2359"/>
      <c r="M25" s="2359"/>
      <c r="N25" s="2359"/>
      <c r="O25" s="2360"/>
    </row>
    <row r="26" spans="1:15" ht="15.95" customHeight="1" x14ac:dyDescent="0.15">
      <c r="A26" s="2351"/>
      <c r="B26" s="2363"/>
      <c r="C26" s="2364"/>
      <c r="D26" s="2365"/>
      <c r="E26" s="2344" t="s">
        <v>118</v>
      </c>
      <c r="F26" s="2345"/>
      <c r="G26" s="2345"/>
      <c r="H26" s="2345"/>
      <c r="I26" s="2345"/>
      <c r="J26" s="2345"/>
      <c r="K26" s="2345"/>
      <c r="L26" s="2345"/>
      <c r="M26" s="2345"/>
      <c r="N26" s="2345"/>
      <c r="O26" s="2346"/>
    </row>
    <row r="27" spans="1:15" ht="18" customHeight="1" x14ac:dyDescent="0.15">
      <c r="A27" s="2351"/>
      <c r="B27" s="2363" t="s">
        <v>292</v>
      </c>
      <c r="C27" s="2364"/>
      <c r="D27" s="2365"/>
      <c r="E27" s="2363" t="s">
        <v>293</v>
      </c>
      <c r="F27" s="2364"/>
      <c r="G27" s="132" t="s">
        <v>1067</v>
      </c>
      <c r="H27" s="133" t="s">
        <v>294</v>
      </c>
      <c r="I27" s="133" t="s">
        <v>295</v>
      </c>
      <c r="J27" s="134" t="s">
        <v>296</v>
      </c>
      <c r="K27" s="135" t="s">
        <v>83</v>
      </c>
      <c r="L27" s="132" t="s">
        <v>1067</v>
      </c>
      <c r="M27" s="133" t="s">
        <v>294</v>
      </c>
      <c r="N27" s="133" t="s">
        <v>295</v>
      </c>
      <c r="O27" s="136" t="s">
        <v>297</v>
      </c>
    </row>
    <row r="28" spans="1:15" ht="12" customHeight="1" x14ac:dyDescent="0.15">
      <c r="A28" s="2351"/>
      <c r="B28" s="2366" t="s">
        <v>298</v>
      </c>
      <c r="C28" s="2367"/>
      <c r="D28" s="2368"/>
      <c r="E28" s="137" t="s">
        <v>134</v>
      </c>
      <c r="F28" s="138" t="s">
        <v>135</v>
      </c>
      <c r="G28" s="139"/>
      <c r="H28" s="139" t="s">
        <v>134</v>
      </c>
      <c r="I28" s="140" t="s">
        <v>136</v>
      </c>
      <c r="J28" s="141"/>
      <c r="K28" s="141"/>
      <c r="L28" s="139"/>
      <c r="M28" s="139"/>
      <c r="N28" s="139"/>
      <c r="O28" s="142"/>
    </row>
    <row r="29" spans="1:15" ht="13.35" customHeight="1" x14ac:dyDescent="0.15">
      <c r="A29" s="2351"/>
      <c r="B29" s="2356"/>
      <c r="C29" s="2357"/>
      <c r="D29" s="2358"/>
      <c r="E29" s="2344"/>
      <c r="F29" s="2345"/>
      <c r="G29" s="2345"/>
      <c r="H29" s="2345"/>
      <c r="I29" s="2345"/>
      <c r="J29" s="2345"/>
      <c r="K29" s="2345"/>
      <c r="L29" s="2345"/>
      <c r="M29" s="2345"/>
      <c r="N29" s="2345"/>
      <c r="O29" s="2346"/>
    </row>
    <row r="30" spans="1:15" ht="12" customHeight="1" x14ac:dyDescent="0.15">
      <c r="A30" s="2351"/>
      <c r="B30" s="2369" t="s">
        <v>299</v>
      </c>
      <c r="C30" s="2367"/>
      <c r="D30" s="2368"/>
      <c r="E30" s="137" t="s">
        <v>134</v>
      </c>
      <c r="F30" s="138" t="s">
        <v>135</v>
      </c>
      <c r="G30" s="139"/>
      <c r="H30" s="139" t="s">
        <v>134</v>
      </c>
      <c r="I30" s="140" t="s">
        <v>136</v>
      </c>
      <c r="J30" s="141"/>
      <c r="K30" s="141"/>
      <c r="L30" s="139"/>
      <c r="M30" s="139"/>
      <c r="N30" s="139"/>
      <c r="O30" s="142"/>
    </row>
    <row r="31" spans="1:15" ht="13.35" customHeight="1" x14ac:dyDescent="0.15">
      <c r="A31" s="2351"/>
      <c r="B31" s="2356"/>
      <c r="C31" s="2357"/>
      <c r="D31" s="2358"/>
      <c r="E31" s="2344"/>
      <c r="F31" s="2345"/>
      <c r="G31" s="2345"/>
      <c r="H31" s="2345"/>
      <c r="I31" s="2345"/>
      <c r="J31" s="2345"/>
      <c r="K31" s="2345"/>
      <c r="L31" s="2345"/>
      <c r="M31" s="2345"/>
      <c r="N31" s="2345"/>
      <c r="O31" s="2346"/>
    </row>
    <row r="32" spans="1:15" ht="13.35" customHeight="1" x14ac:dyDescent="0.15">
      <c r="A32" s="2351"/>
      <c r="B32" s="2330" t="s">
        <v>300</v>
      </c>
      <c r="C32" s="2331"/>
      <c r="D32" s="2332"/>
      <c r="E32" s="143" t="s">
        <v>301</v>
      </c>
      <c r="F32" s="2336"/>
      <c r="G32" s="2336"/>
      <c r="H32" s="2336"/>
      <c r="I32" s="2336"/>
      <c r="J32" s="2336"/>
      <c r="K32" s="2336"/>
      <c r="L32" s="2336"/>
      <c r="M32" s="2336"/>
      <c r="N32" s="2336"/>
      <c r="O32" s="2337"/>
    </row>
    <row r="33" spans="1:15" ht="13.35" customHeight="1" x14ac:dyDescent="0.15">
      <c r="A33" s="2351"/>
      <c r="B33" s="2347"/>
      <c r="C33" s="2348"/>
      <c r="D33" s="2349"/>
      <c r="E33" s="144" t="s">
        <v>301</v>
      </c>
      <c r="F33" s="2326"/>
      <c r="G33" s="2326"/>
      <c r="H33" s="2326"/>
      <c r="I33" s="2326"/>
      <c r="J33" s="2326"/>
      <c r="K33" s="2326"/>
      <c r="L33" s="2326"/>
      <c r="M33" s="2326"/>
      <c r="N33" s="2326"/>
      <c r="O33" s="2327"/>
    </row>
    <row r="34" spans="1:15" ht="13.35" customHeight="1" x14ac:dyDescent="0.15">
      <c r="A34" s="2351"/>
      <c r="B34" s="2333"/>
      <c r="C34" s="2334"/>
      <c r="D34" s="2335"/>
      <c r="E34" s="145" t="s">
        <v>301</v>
      </c>
      <c r="F34" s="2338"/>
      <c r="G34" s="2338"/>
      <c r="H34" s="2338"/>
      <c r="I34" s="2338"/>
      <c r="J34" s="2338"/>
      <c r="K34" s="2338"/>
      <c r="L34" s="2338"/>
      <c r="M34" s="2338"/>
      <c r="N34" s="2338"/>
      <c r="O34" s="2339"/>
    </row>
    <row r="35" spans="1:15" ht="13.35" customHeight="1" x14ac:dyDescent="0.15">
      <c r="A35" s="2351"/>
      <c r="B35" s="2330" t="s">
        <v>302</v>
      </c>
      <c r="C35" s="2331"/>
      <c r="D35" s="2332"/>
      <c r="E35" s="143" t="s">
        <v>301</v>
      </c>
      <c r="F35" s="2336"/>
      <c r="G35" s="2336"/>
      <c r="H35" s="2336"/>
      <c r="I35" s="2336"/>
      <c r="J35" s="2336"/>
      <c r="K35" s="2336"/>
      <c r="L35" s="2336"/>
      <c r="M35" s="2336"/>
      <c r="N35" s="2336"/>
      <c r="O35" s="2337"/>
    </row>
    <row r="36" spans="1:15" ht="13.35" customHeight="1" x14ac:dyDescent="0.15">
      <c r="A36" s="2351"/>
      <c r="B36" s="2333"/>
      <c r="C36" s="2334"/>
      <c r="D36" s="2335"/>
      <c r="E36" s="144" t="s">
        <v>301</v>
      </c>
      <c r="F36" s="2338"/>
      <c r="G36" s="2338"/>
      <c r="H36" s="2338"/>
      <c r="I36" s="2338"/>
      <c r="J36" s="2338"/>
      <c r="K36" s="2338"/>
      <c r="L36" s="2338"/>
      <c r="M36" s="2338"/>
      <c r="N36" s="2338"/>
      <c r="O36" s="2339"/>
    </row>
    <row r="37" spans="1:15" ht="12" customHeight="1" x14ac:dyDescent="0.15">
      <c r="A37" s="2351"/>
      <c r="B37" s="2340" t="s">
        <v>303</v>
      </c>
      <c r="C37" s="2341"/>
      <c r="D37" s="2342"/>
      <c r="E37" s="146" t="s">
        <v>134</v>
      </c>
      <c r="F37" s="147" t="s">
        <v>135</v>
      </c>
      <c r="G37" s="139" t="s">
        <v>128</v>
      </c>
      <c r="H37" s="2343" t="s">
        <v>304</v>
      </c>
      <c r="I37" s="2343"/>
      <c r="J37" s="2343"/>
      <c r="K37" s="2343"/>
      <c r="L37" s="138" t="s">
        <v>131</v>
      </c>
      <c r="M37" s="133" t="s">
        <v>134</v>
      </c>
      <c r="N37" s="148" t="s">
        <v>136</v>
      </c>
      <c r="O37" s="149"/>
    </row>
    <row r="38" spans="1:15" ht="13.35" customHeight="1" x14ac:dyDescent="0.15">
      <c r="A38" s="2351"/>
      <c r="B38" s="2315" t="s">
        <v>305</v>
      </c>
      <c r="C38" s="2316"/>
      <c r="D38" s="2317"/>
      <c r="E38" s="150" t="s">
        <v>301</v>
      </c>
      <c r="F38" s="2324"/>
      <c r="G38" s="2324"/>
      <c r="H38" s="2324"/>
      <c r="I38" s="2324"/>
      <c r="J38" s="2324"/>
      <c r="K38" s="2324"/>
      <c r="L38" s="2324"/>
      <c r="M38" s="2324"/>
      <c r="N38" s="2324"/>
      <c r="O38" s="2325"/>
    </row>
    <row r="39" spans="1:15" ht="13.35" customHeight="1" x14ac:dyDescent="0.15">
      <c r="A39" s="2351"/>
      <c r="B39" s="2318"/>
      <c r="C39" s="2319"/>
      <c r="D39" s="2320"/>
      <c r="E39" s="144" t="s">
        <v>301</v>
      </c>
      <c r="F39" s="2326"/>
      <c r="G39" s="2326"/>
      <c r="H39" s="2326"/>
      <c r="I39" s="2326"/>
      <c r="J39" s="2326"/>
      <c r="K39" s="2326"/>
      <c r="L39" s="2326"/>
      <c r="M39" s="2326"/>
      <c r="N39" s="2326"/>
      <c r="O39" s="2327"/>
    </row>
    <row r="40" spans="1:15" ht="13.35" customHeight="1" thickBot="1" x14ac:dyDescent="0.2">
      <c r="A40" s="2352"/>
      <c r="B40" s="2321"/>
      <c r="C40" s="2322"/>
      <c r="D40" s="2323"/>
      <c r="E40" s="151" t="s">
        <v>301</v>
      </c>
      <c r="F40" s="2328"/>
      <c r="G40" s="2328"/>
      <c r="H40" s="2328"/>
      <c r="I40" s="2328"/>
      <c r="J40" s="2328"/>
      <c r="K40" s="2328"/>
      <c r="L40" s="2328"/>
      <c r="M40" s="2328"/>
      <c r="N40" s="2328"/>
      <c r="O40" s="2329"/>
    </row>
    <row r="41" spans="1:15" ht="10.5" customHeight="1" x14ac:dyDescent="0.15">
      <c r="A41" s="2350"/>
      <c r="B41" s="2353" t="s">
        <v>289</v>
      </c>
      <c r="C41" s="2354"/>
      <c r="D41" s="2355"/>
      <c r="E41" s="130" t="s">
        <v>290</v>
      </c>
      <c r="F41" s="2359"/>
      <c r="G41" s="2359"/>
      <c r="H41" s="2359"/>
      <c r="I41" s="2359"/>
      <c r="J41" s="2359"/>
      <c r="K41" s="2359"/>
      <c r="L41" s="2359"/>
      <c r="M41" s="2359"/>
      <c r="N41" s="2359"/>
      <c r="O41" s="2360"/>
    </row>
    <row r="42" spans="1:15" ht="15.95" customHeight="1" x14ac:dyDescent="0.15">
      <c r="A42" s="2351"/>
      <c r="B42" s="2356"/>
      <c r="C42" s="2357"/>
      <c r="D42" s="2358"/>
      <c r="E42" s="2344"/>
      <c r="F42" s="2361"/>
      <c r="G42" s="2361"/>
      <c r="H42" s="2361"/>
      <c r="I42" s="2361"/>
      <c r="J42" s="2361"/>
      <c r="K42" s="2361"/>
      <c r="L42" s="2361"/>
      <c r="M42" s="2361"/>
      <c r="N42" s="2361"/>
      <c r="O42" s="2362"/>
    </row>
    <row r="43" spans="1:15" ht="10.5" customHeight="1" x14ac:dyDescent="0.15">
      <c r="A43" s="2351"/>
      <c r="B43" s="2363" t="s">
        <v>291</v>
      </c>
      <c r="C43" s="2364"/>
      <c r="D43" s="2365"/>
      <c r="E43" s="131" t="s">
        <v>290</v>
      </c>
      <c r="F43" s="2359"/>
      <c r="G43" s="2359"/>
      <c r="H43" s="2359"/>
      <c r="I43" s="2359"/>
      <c r="J43" s="2359"/>
      <c r="K43" s="2359"/>
      <c r="L43" s="2359"/>
      <c r="M43" s="2359"/>
      <c r="N43" s="2359"/>
      <c r="O43" s="2360"/>
    </row>
    <row r="44" spans="1:15" ht="15.95" customHeight="1" x14ac:dyDescent="0.15">
      <c r="A44" s="2351"/>
      <c r="B44" s="2363"/>
      <c r="C44" s="2364"/>
      <c r="D44" s="2365"/>
      <c r="E44" s="2344" t="s">
        <v>118</v>
      </c>
      <c r="F44" s="2345"/>
      <c r="G44" s="2345"/>
      <c r="H44" s="2345"/>
      <c r="I44" s="2345"/>
      <c r="J44" s="2345"/>
      <c r="K44" s="2345"/>
      <c r="L44" s="2345"/>
      <c r="M44" s="2345"/>
      <c r="N44" s="2345"/>
      <c r="O44" s="2346"/>
    </row>
    <row r="45" spans="1:15" ht="18" customHeight="1" x14ac:dyDescent="0.15">
      <c r="A45" s="2351"/>
      <c r="B45" s="2363" t="s">
        <v>292</v>
      </c>
      <c r="C45" s="2364"/>
      <c r="D45" s="2365"/>
      <c r="E45" s="2363" t="s">
        <v>293</v>
      </c>
      <c r="F45" s="2364"/>
      <c r="G45" s="132" t="s">
        <v>1067</v>
      </c>
      <c r="H45" s="133" t="s">
        <v>294</v>
      </c>
      <c r="I45" s="133" t="s">
        <v>295</v>
      </c>
      <c r="J45" s="134" t="s">
        <v>296</v>
      </c>
      <c r="K45" s="135" t="s">
        <v>83</v>
      </c>
      <c r="L45" s="132" t="s">
        <v>1067</v>
      </c>
      <c r="M45" s="133" t="s">
        <v>294</v>
      </c>
      <c r="N45" s="133" t="s">
        <v>295</v>
      </c>
      <c r="O45" s="136" t="s">
        <v>297</v>
      </c>
    </row>
    <row r="46" spans="1:15" ht="12" customHeight="1" x14ac:dyDescent="0.15">
      <c r="A46" s="2351"/>
      <c r="B46" s="2366" t="s">
        <v>298</v>
      </c>
      <c r="C46" s="2367"/>
      <c r="D46" s="2368"/>
      <c r="E46" s="137" t="s">
        <v>134</v>
      </c>
      <c r="F46" s="138" t="s">
        <v>135</v>
      </c>
      <c r="G46" s="139"/>
      <c r="H46" s="139" t="s">
        <v>134</v>
      </c>
      <c r="I46" s="140" t="s">
        <v>136</v>
      </c>
      <c r="J46" s="141"/>
      <c r="K46" s="141"/>
      <c r="L46" s="139"/>
      <c r="M46" s="139"/>
      <c r="N46" s="139"/>
      <c r="O46" s="142"/>
    </row>
    <row r="47" spans="1:15" ht="13.35" customHeight="1" x14ac:dyDescent="0.15">
      <c r="A47" s="2351"/>
      <c r="B47" s="2356"/>
      <c r="C47" s="2357"/>
      <c r="D47" s="2358"/>
      <c r="E47" s="2344"/>
      <c r="F47" s="2345"/>
      <c r="G47" s="2345"/>
      <c r="H47" s="2345"/>
      <c r="I47" s="2345"/>
      <c r="J47" s="2345"/>
      <c r="K47" s="2345"/>
      <c r="L47" s="2345"/>
      <c r="M47" s="2345"/>
      <c r="N47" s="2345"/>
      <c r="O47" s="2346"/>
    </row>
    <row r="48" spans="1:15" ht="12" customHeight="1" x14ac:dyDescent="0.15">
      <c r="A48" s="2351"/>
      <c r="B48" s="2369" t="s">
        <v>299</v>
      </c>
      <c r="C48" s="2367"/>
      <c r="D48" s="2368"/>
      <c r="E48" s="137" t="s">
        <v>134</v>
      </c>
      <c r="F48" s="138" t="s">
        <v>135</v>
      </c>
      <c r="G48" s="139"/>
      <c r="H48" s="139" t="s">
        <v>134</v>
      </c>
      <c r="I48" s="140" t="s">
        <v>136</v>
      </c>
      <c r="J48" s="141"/>
      <c r="K48" s="141"/>
      <c r="L48" s="139"/>
      <c r="M48" s="139"/>
      <c r="N48" s="139"/>
      <c r="O48" s="142"/>
    </row>
    <row r="49" spans="1:15" ht="13.35" customHeight="1" x14ac:dyDescent="0.15">
      <c r="A49" s="2351"/>
      <c r="B49" s="2356"/>
      <c r="C49" s="2357"/>
      <c r="D49" s="2358"/>
      <c r="E49" s="2344"/>
      <c r="F49" s="2345"/>
      <c r="G49" s="2345"/>
      <c r="H49" s="2345"/>
      <c r="I49" s="2345"/>
      <c r="J49" s="2345"/>
      <c r="K49" s="2345"/>
      <c r="L49" s="2345"/>
      <c r="M49" s="2345"/>
      <c r="N49" s="2345"/>
      <c r="O49" s="2346"/>
    </row>
    <row r="50" spans="1:15" ht="13.35" customHeight="1" x14ac:dyDescent="0.15">
      <c r="A50" s="2351"/>
      <c r="B50" s="2330" t="s">
        <v>300</v>
      </c>
      <c r="C50" s="2331"/>
      <c r="D50" s="2332"/>
      <c r="E50" s="143" t="s">
        <v>301</v>
      </c>
      <c r="F50" s="2336"/>
      <c r="G50" s="2336"/>
      <c r="H50" s="2336"/>
      <c r="I50" s="2336"/>
      <c r="J50" s="2336"/>
      <c r="K50" s="2336"/>
      <c r="L50" s="2336"/>
      <c r="M50" s="2336"/>
      <c r="N50" s="2336"/>
      <c r="O50" s="2337"/>
    </row>
    <row r="51" spans="1:15" ht="13.35" customHeight="1" x14ac:dyDescent="0.15">
      <c r="A51" s="2351"/>
      <c r="B51" s="2347"/>
      <c r="C51" s="2348"/>
      <c r="D51" s="2349"/>
      <c r="E51" s="144" t="s">
        <v>301</v>
      </c>
      <c r="F51" s="2326"/>
      <c r="G51" s="2326"/>
      <c r="H51" s="2326"/>
      <c r="I51" s="2326"/>
      <c r="J51" s="2326"/>
      <c r="K51" s="2326"/>
      <c r="L51" s="2326"/>
      <c r="M51" s="2326"/>
      <c r="N51" s="2326"/>
      <c r="O51" s="2327"/>
    </row>
    <row r="52" spans="1:15" ht="13.35" customHeight="1" x14ac:dyDescent="0.15">
      <c r="A52" s="2351"/>
      <c r="B52" s="2333"/>
      <c r="C52" s="2334"/>
      <c r="D52" s="2335"/>
      <c r="E52" s="145" t="s">
        <v>301</v>
      </c>
      <c r="F52" s="2338"/>
      <c r="G52" s="2338"/>
      <c r="H52" s="2338"/>
      <c r="I52" s="2338"/>
      <c r="J52" s="2338"/>
      <c r="K52" s="2338"/>
      <c r="L52" s="2338"/>
      <c r="M52" s="2338"/>
      <c r="N52" s="2338"/>
      <c r="O52" s="2339"/>
    </row>
    <row r="53" spans="1:15" ht="13.35" customHeight="1" x14ac:dyDescent="0.15">
      <c r="A53" s="2351"/>
      <c r="B53" s="2330" t="s">
        <v>302</v>
      </c>
      <c r="C53" s="2331"/>
      <c r="D53" s="2332"/>
      <c r="E53" s="143" t="s">
        <v>301</v>
      </c>
      <c r="F53" s="2336"/>
      <c r="G53" s="2336"/>
      <c r="H53" s="2336"/>
      <c r="I53" s="2336"/>
      <c r="J53" s="2336"/>
      <c r="K53" s="2336"/>
      <c r="L53" s="2336"/>
      <c r="M53" s="2336"/>
      <c r="N53" s="2336"/>
      <c r="O53" s="2337"/>
    </row>
    <row r="54" spans="1:15" ht="13.35" customHeight="1" x14ac:dyDescent="0.15">
      <c r="A54" s="2351"/>
      <c r="B54" s="2333"/>
      <c r="C54" s="2334"/>
      <c r="D54" s="2335"/>
      <c r="E54" s="144" t="s">
        <v>301</v>
      </c>
      <c r="F54" s="2338"/>
      <c r="G54" s="2338"/>
      <c r="H54" s="2338"/>
      <c r="I54" s="2338"/>
      <c r="J54" s="2338"/>
      <c r="K54" s="2338"/>
      <c r="L54" s="2338"/>
      <c r="M54" s="2338"/>
      <c r="N54" s="2338"/>
      <c r="O54" s="2339"/>
    </row>
    <row r="55" spans="1:15" x14ac:dyDescent="0.15">
      <c r="A55" s="2351"/>
      <c r="B55" s="2340" t="s">
        <v>303</v>
      </c>
      <c r="C55" s="2341"/>
      <c r="D55" s="2342"/>
      <c r="E55" s="146" t="s">
        <v>134</v>
      </c>
      <c r="F55" s="147" t="s">
        <v>135</v>
      </c>
      <c r="G55" s="139" t="s">
        <v>128</v>
      </c>
      <c r="H55" s="2343" t="s">
        <v>304</v>
      </c>
      <c r="I55" s="2343"/>
      <c r="J55" s="2343"/>
      <c r="K55" s="2343"/>
      <c r="L55" s="138" t="s">
        <v>131</v>
      </c>
      <c r="M55" s="133" t="s">
        <v>134</v>
      </c>
      <c r="N55" s="148" t="s">
        <v>136</v>
      </c>
      <c r="O55" s="149"/>
    </row>
    <row r="56" spans="1:15" ht="13.35" customHeight="1" x14ac:dyDescent="0.15">
      <c r="A56" s="2351"/>
      <c r="B56" s="2315" t="s">
        <v>305</v>
      </c>
      <c r="C56" s="2316"/>
      <c r="D56" s="2317"/>
      <c r="E56" s="150" t="s">
        <v>301</v>
      </c>
      <c r="F56" s="2324"/>
      <c r="G56" s="2324"/>
      <c r="H56" s="2324"/>
      <c r="I56" s="2324"/>
      <c r="J56" s="2324"/>
      <c r="K56" s="2324"/>
      <c r="L56" s="2324"/>
      <c r="M56" s="2324"/>
      <c r="N56" s="2324"/>
      <c r="O56" s="2325"/>
    </row>
    <row r="57" spans="1:15" ht="13.35" customHeight="1" x14ac:dyDescent="0.15">
      <c r="A57" s="2351"/>
      <c r="B57" s="2318"/>
      <c r="C57" s="2319"/>
      <c r="D57" s="2320"/>
      <c r="E57" s="144" t="s">
        <v>301</v>
      </c>
      <c r="F57" s="2326"/>
      <c r="G57" s="2326"/>
      <c r="H57" s="2326"/>
      <c r="I57" s="2326"/>
      <c r="J57" s="2326"/>
      <c r="K57" s="2326"/>
      <c r="L57" s="2326"/>
      <c r="M57" s="2326"/>
      <c r="N57" s="2326"/>
      <c r="O57" s="2327"/>
    </row>
    <row r="58" spans="1:15" ht="13.35" customHeight="1" thickBot="1" x14ac:dyDescent="0.2">
      <c r="A58" s="2352"/>
      <c r="B58" s="2321"/>
      <c r="C58" s="2322"/>
      <c r="D58" s="2323"/>
      <c r="E58" s="151" t="s">
        <v>301</v>
      </c>
      <c r="F58" s="2328"/>
      <c r="G58" s="2328"/>
      <c r="H58" s="2328"/>
      <c r="I58" s="2328"/>
      <c r="J58" s="2328"/>
      <c r="K58" s="2328"/>
      <c r="L58" s="2328"/>
      <c r="M58" s="2328"/>
      <c r="N58" s="2328"/>
      <c r="O58" s="2329"/>
    </row>
    <row r="59" spans="1:15" ht="6.75" customHeight="1" x14ac:dyDescent="0.15">
      <c r="A59" s="152"/>
      <c r="B59" s="152"/>
      <c r="C59" s="152"/>
      <c r="E59" s="153"/>
      <c r="F59" s="154"/>
      <c r="G59" s="154"/>
      <c r="H59" s="154"/>
      <c r="I59" s="154"/>
      <c r="J59" s="154"/>
      <c r="K59" s="154"/>
      <c r="L59" s="154"/>
      <c r="M59" s="154"/>
      <c r="N59" s="154"/>
      <c r="O59" s="154"/>
    </row>
    <row r="60" spans="1:15" ht="12" customHeight="1" x14ac:dyDescent="0.15">
      <c r="A60" s="155" t="s">
        <v>1433</v>
      </c>
      <c r="G60" s="2070" t="str">
        <f>IF(基本情報!D13="","事業名：　　　　　　　　　　　　　　　　　　　　",CONCATENATE("事業名：",IF(基本情報!D13="","",基本情報!D13)))</f>
        <v>事業名：　　　　　　　　　　　　　　　　　　　　</v>
      </c>
      <c r="H60" s="2070"/>
      <c r="I60" s="2070"/>
      <c r="J60" s="2070"/>
      <c r="K60" s="2070"/>
      <c r="L60" s="2070"/>
      <c r="M60" s="2070"/>
      <c r="N60" s="2070"/>
      <c r="O60" s="2070"/>
    </row>
    <row r="61" spans="1:15" ht="6.75" customHeight="1" x14ac:dyDescent="0.15"/>
  </sheetData>
  <mergeCells count="82">
    <mergeCell ref="G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2"/>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scale="9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F8A1-1339-4482-8892-2300B057076C}">
  <sheetPr codeName="Sheet14">
    <tabColor rgb="FF99FF99"/>
    <pageSetUpPr fitToPage="1"/>
  </sheetPr>
  <dimension ref="A1:IV69"/>
  <sheetViews>
    <sheetView showGridLines="0" view="pageBreakPreview" zoomScaleNormal="100" zoomScaleSheetLayoutView="100" workbookViewId="0"/>
  </sheetViews>
  <sheetFormatPr defaultRowHeight="15" customHeight="1" x14ac:dyDescent="0.15"/>
  <cols>
    <col min="1" max="10" width="3" style="1402" customWidth="1"/>
    <col min="11" max="11" width="5.140625" style="1402" customWidth="1"/>
    <col min="12" max="18" width="3" style="1402" customWidth="1"/>
    <col min="19" max="19" width="9.42578125" style="1402" customWidth="1"/>
    <col min="20" max="24" width="3" style="1402" customWidth="1"/>
    <col min="25" max="25" width="11" style="1402" customWidth="1"/>
    <col min="26" max="32" width="3" style="1402" customWidth="1"/>
    <col min="33" max="33" width="25.5703125" style="1402" bestFit="1" customWidth="1"/>
    <col min="34" max="256" width="9.140625" style="1402"/>
    <col min="257" max="266" width="3" style="1402" customWidth="1"/>
    <col min="267" max="267" width="5.140625" style="1402" customWidth="1"/>
    <col min="268" max="274" width="3" style="1402" customWidth="1"/>
    <col min="275" max="275" width="9.42578125" style="1402" customWidth="1"/>
    <col min="276" max="280" width="3" style="1402" customWidth="1"/>
    <col min="281" max="281" width="11" style="1402" customWidth="1"/>
    <col min="282" max="288" width="3" style="1402" customWidth="1"/>
    <col min="289" max="289" width="6.5703125" style="1402" customWidth="1"/>
    <col min="290" max="512" width="9.140625" style="1402"/>
    <col min="513" max="522" width="3" style="1402" customWidth="1"/>
    <col min="523" max="523" width="5.140625" style="1402" customWidth="1"/>
    <col min="524" max="530" width="3" style="1402" customWidth="1"/>
    <col min="531" max="531" width="9.42578125" style="1402" customWidth="1"/>
    <col min="532" max="536" width="3" style="1402" customWidth="1"/>
    <col min="537" max="537" width="11" style="1402" customWidth="1"/>
    <col min="538" max="544" width="3" style="1402" customWidth="1"/>
    <col min="545" max="545" width="6.5703125" style="1402" customWidth="1"/>
    <col min="546" max="768" width="9.140625" style="1402"/>
    <col min="769" max="778" width="3" style="1402" customWidth="1"/>
    <col min="779" max="779" width="5.140625" style="1402" customWidth="1"/>
    <col min="780" max="786" width="3" style="1402" customWidth="1"/>
    <col min="787" max="787" width="9.42578125" style="1402" customWidth="1"/>
    <col min="788" max="792" width="3" style="1402" customWidth="1"/>
    <col min="793" max="793" width="11" style="1402" customWidth="1"/>
    <col min="794" max="800" width="3" style="1402" customWidth="1"/>
    <col min="801" max="801" width="6.5703125" style="1402" customWidth="1"/>
    <col min="802" max="1024" width="9.140625" style="1402"/>
    <col min="1025" max="1034" width="3" style="1402" customWidth="1"/>
    <col min="1035" max="1035" width="5.140625" style="1402" customWidth="1"/>
    <col min="1036" max="1042" width="3" style="1402" customWidth="1"/>
    <col min="1043" max="1043" width="9.42578125" style="1402" customWidth="1"/>
    <col min="1044" max="1048" width="3" style="1402" customWidth="1"/>
    <col min="1049" max="1049" width="11" style="1402" customWidth="1"/>
    <col min="1050" max="1056" width="3" style="1402" customWidth="1"/>
    <col min="1057" max="1057" width="6.5703125" style="1402" customWidth="1"/>
    <col min="1058" max="1280" width="9.140625" style="1402"/>
    <col min="1281" max="1290" width="3" style="1402" customWidth="1"/>
    <col min="1291" max="1291" width="5.140625" style="1402" customWidth="1"/>
    <col min="1292" max="1298" width="3" style="1402" customWidth="1"/>
    <col min="1299" max="1299" width="9.42578125" style="1402" customWidth="1"/>
    <col min="1300" max="1304" width="3" style="1402" customWidth="1"/>
    <col min="1305" max="1305" width="11" style="1402" customWidth="1"/>
    <col min="1306" max="1312" width="3" style="1402" customWidth="1"/>
    <col min="1313" max="1313" width="6.5703125" style="1402" customWidth="1"/>
    <col min="1314" max="1536" width="9.140625" style="1402"/>
    <col min="1537" max="1546" width="3" style="1402" customWidth="1"/>
    <col min="1547" max="1547" width="5.140625" style="1402" customWidth="1"/>
    <col min="1548" max="1554" width="3" style="1402" customWidth="1"/>
    <col min="1555" max="1555" width="9.42578125" style="1402" customWidth="1"/>
    <col min="1556" max="1560" width="3" style="1402" customWidth="1"/>
    <col min="1561" max="1561" width="11" style="1402" customWidth="1"/>
    <col min="1562" max="1568" width="3" style="1402" customWidth="1"/>
    <col min="1569" max="1569" width="6.5703125" style="1402" customWidth="1"/>
    <col min="1570" max="1792" width="9.140625" style="1402"/>
    <col min="1793" max="1802" width="3" style="1402" customWidth="1"/>
    <col min="1803" max="1803" width="5.140625" style="1402" customWidth="1"/>
    <col min="1804" max="1810" width="3" style="1402" customWidth="1"/>
    <col min="1811" max="1811" width="9.42578125" style="1402" customWidth="1"/>
    <col min="1812" max="1816" width="3" style="1402" customWidth="1"/>
    <col min="1817" max="1817" width="11" style="1402" customWidth="1"/>
    <col min="1818" max="1824" width="3" style="1402" customWidth="1"/>
    <col min="1825" max="1825" width="6.5703125" style="1402" customWidth="1"/>
    <col min="1826" max="2048" width="9.140625" style="1402"/>
    <col min="2049" max="2058" width="3" style="1402" customWidth="1"/>
    <col min="2059" max="2059" width="5.140625" style="1402" customWidth="1"/>
    <col min="2060" max="2066" width="3" style="1402" customWidth="1"/>
    <col min="2067" max="2067" width="9.42578125" style="1402" customWidth="1"/>
    <col min="2068" max="2072" width="3" style="1402" customWidth="1"/>
    <col min="2073" max="2073" width="11" style="1402" customWidth="1"/>
    <col min="2074" max="2080" width="3" style="1402" customWidth="1"/>
    <col min="2081" max="2081" width="6.5703125" style="1402" customWidth="1"/>
    <col min="2082" max="2304" width="9.140625" style="1402"/>
    <col min="2305" max="2314" width="3" style="1402" customWidth="1"/>
    <col min="2315" max="2315" width="5.140625" style="1402" customWidth="1"/>
    <col min="2316" max="2322" width="3" style="1402" customWidth="1"/>
    <col min="2323" max="2323" width="9.42578125" style="1402" customWidth="1"/>
    <col min="2324" max="2328" width="3" style="1402" customWidth="1"/>
    <col min="2329" max="2329" width="11" style="1402" customWidth="1"/>
    <col min="2330" max="2336" width="3" style="1402" customWidth="1"/>
    <col min="2337" max="2337" width="6.5703125" style="1402" customWidth="1"/>
    <col min="2338" max="2560" width="9.140625" style="1402"/>
    <col min="2561" max="2570" width="3" style="1402" customWidth="1"/>
    <col min="2571" max="2571" width="5.140625" style="1402" customWidth="1"/>
    <col min="2572" max="2578" width="3" style="1402" customWidth="1"/>
    <col min="2579" max="2579" width="9.42578125" style="1402" customWidth="1"/>
    <col min="2580" max="2584" width="3" style="1402" customWidth="1"/>
    <col min="2585" max="2585" width="11" style="1402" customWidth="1"/>
    <col min="2586" max="2592" width="3" style="1402" customWidth="1"/>
    <col min="2593" max="2593" width="6.5703125" style="1402" customWidth="1"/>
    <col min="2594" max="2816" width="9.140625" style="1402"/>
    <col min="2817" max="2826" width="3" style="1402" customWidth="1"/>
    <col min="2827" max="2827" width="5.140625" style="1402" customWidth="1"/>
    <col min="2828" max="2834" width="3" style="1402" customWidth="1"/>
    <col min="2835" max="2835" width="9.42578125" style="1402" customWidth="1"/>
    <col min="2836" max="2840" width="3" style="1402" customWidth="1"/>
    <col min="2841" max="2841" width="11" style="1402" customWidth="1"/>
    <col min="2842" max="2848" width="3" style="1402" customWidth="1"/>
    <col min="2849" max="2849" width="6.5703125" style="1402" customWidth="1"/>
    <col min="2850" max="3072" width="9.140625" style="1402"/>
    <col min="3073" max="3082" width="3" style="1402" customWidth="1"/>
    <col min="3083" max="3083" width="5.140625" style="1402" customWidth="1"/>
    <col min="3084" max="3090" width="3" style="1402" customWidth="1"/>
    <col min="3091" max="3091" width="9.42578125" style="1402" customWidth="1"/>
    <col min="3092" max="3096" width="3" style="1402" customWidth="1"/>
    <col min="3097" max="3097" width="11" style="1402" customWidth="1"/>
    <col min="3098" max="3104" width="3" style="1402" customWidth="1"/>
    <col min="3105" max="3105" width="6.5703125" style="1402" customWidth="1"/>
    <col min="3106" max="3328" width="9.140625" style="1402"/>
    <col min="3329" max="3338" width="3" style="1402" customWidth="1"/>
    <col min="3339" max="3339" width="5.140625" style="1402" customWidth="1"/>
    <col min="3340" max="3346" width="3" style="1402" customWidth="1"/>
    <col min="3347" max="3347" width="9.42578125" style="1402" customWidth="1"/>
    <col min="3348" max="3352" width="3" style="1402" customWidth="1"/>
    <col min="3353" max="3353" width="11" style="1402" customWidth="1"/>
    <col min="3354" max="3360" width="3" style="1402" customWidth="1"/>
    <col min="3361" max="3361" width="6.5703125" style="1402" customWidth="1"/>
    <col min="3362" max="3584" width="9.140625" style="1402"/>
    <col min="3585" max="3594" width="3" style="1402" customWidth="1"/>
    <col min="3595" max="3595" width="5.140625" style="1402" customWidth="1"/>
    <col min="3596" max="3602" width="3" style="1402" customWidth="1"/>
    <col min="3603" max="3603" width="9.42578125" style="1402" customWidth="1"/>
    <col min="3604" max="3608" width="3" style="1402" customWidth="1"/>
    <col min="3609" max="3609" width="11" style="1402" customWidth="1"/>
    <col min="3610" max="3616" width="3" style="1402" customWidth="1"/>
    <col min="3617" max="3617" width="6.5703125" style="1402" customWidth="1"/>
    <col min="3618" max="3840" width="9.140625" style="1402"/>
    <col min="3841" max="3850" width="3" style="1402" customWidth="1"/>
    <col min="3851" max="3851" width="5.140625" style="1402" customWidth="1"/>
    <col min="3852" max="3858" width="3" style="1402" customWidth="1"/>
    <col min="3859" max="3859" width="9.42578125" style="1402" customWidth="1"/>
    <col min="3860" max="3864" width="3" style="1402" customWidth="1"/>
    <col min="3865" max="3865" width="11" style="1402" customWidth="1"/>
    <col min="3866" max="3872" width="3" style="1402" customWidth="1"/>
    <col min="3873" max="3873" width="6.5703125" style="1402" customWidth="1"/>
    <col min="3874" max="4096" width="9.140625" style="1402"/>
    <col min="4097" max="4106" width="3" style="1402" customWidth="1"/>
    <col min="4107" max="4107" width="5.140625" style="1402" customWidth="1"/>
    <col min="4108" max="4114" width="3" style="1402" customWidth="1"/>
    <col min="4115" max="4115" width="9.42578125" style="1402" customWidth="1"/>
    <col min="4116" max="4120" width="3" style="1402" customWidth="1"/>
    <col min="4121" max="4121" width="11" style="1402" customWidth="1"/>
    <col min="4122" max="4128" width="3" style="1402" customWidth="1"/>
    <col min="4129" max="4129" width="6.5703125" style="1402" customWidth="1"/>
    <col min="4130" max="4352" width="9.140625" style="1402"/>
    <col min="4353" max="4362" width="3" style="1402" customWidth="1"/>
    <col min="4363" max="4363" width="5.140625" style="1402" customWidth="1"/>
    <col min="4364" max="4370" width="3" style="1402" customWidth="1"/>
    <col min="4371" max="4371" width="9.42578125" style="1402" customWidth="1"/>
    <col min="4372" max="4376" width="3" style="1402" customWidth="1"/>
    <col min="4377" max="4377" width="11" style="1402" customWidth="1"/>
    <col min="4378" max="4384" width="3" style="1402" customWidth="1"/>
    <col min="4385" max="4385" width="6.5703125" style="1402" customWidth="1"/>
    <col min="4386" max="4608" width="9.140625" style="1402"/>
    <col min="4609" max="4618" width="3" style="1402" customWidth="1"/>
    <col min="4619" max="4619" width="5.140625" style="1402" customWidth="1"/>
    <col min="4620" max="4626" width="3" style="1402" customWidth="1"/>
    <col min="4627" max="4627" width="9.42578125" style="1402" customWidth="1"/>
    <col min="4628" max="4632" width="3" style="1402" customWidth="1"/>
    <col min="4633" max="4633" width="11" style="1402" customWidth="1"/>
    <col min="4634" max="4640" width="3" style="1402" customWidth="1"/>
    <col min="4641" max="4641" width="6.5703125" style="1402" customWidth="1"/>
    <col min="4642" max="4864" width="9.140625" style="1402"/>
    <col min="4865" max="4874" width="3" style="1402" customWidth="1"/>
    <col min="4875" max="4875" width="5.140625" style="1402" customWidth="1"/>
    <col min="4876" max="4882" width="3" style="1402" customWidth="1"/>
    <col min="4883" max="4883" width="9.42578125" style="1402" customWidth="1"/>
    <col min="4884" max="4888" width="3" style="1402" customWidth="1"/>
    <col min="4889" max="4889" width="11" style="1402" customWidth="1"/>
    <col min="4890" max="4896" width="3" style="1402" customWidth="1"/>
    <col min="4897" max="4897" width="6.5703125" style="1402" customWidth="1"/>
    <col min="4898" max="5120" width="9.140625" style="1402"/>
    <col min="5121" max="5130" width="3" style="1402" customWidth="1"/>
    <col min="5131" max="5131" width="5.140625" style="1402" customWidth="1"/>
    <col min="5132" max="5138" width="3" style="1402" customWidth="1"/>
    <col min="5139" max="5139" width="9.42578125" style="1402" customWidth="1"/>
    <col min="5140" max="5144" width="3" style="1402" customWidth="1"/>
    <col min="5145" max="5145" width="11" style="1402" customWidth="1"/>
    <col min="5146" max="5152" width="3" style="1402" customWidth="1"/>
    <col min="5153" max="5153" width="6.5703125" style="1402" customWidth="1"/>
    <col min="5154" max="5376" width="9.140625" style="1402"/>
    <col min="5377" max="5386" width="3" style="1402" customWidth="1"/>
    <col min="5387" max="5387" width="5.140625" style="1402" customWidth="1"/>
    <col min="5388" max="5394" width="3" style="1402" customWidth="1"/>
    <col min="5395" max="5395" width="9.42578125" style="1402" customWidth="1"/>
    <col min="5396" max="5400" width="3" style="1402" customWidth="1"/>
    <col min="5401" max="5401" width="11" style="1402" customWidth="1"/>
    <col min="5402" max="5408" width="3" style="1402" customWidth="1"/>
    <col min="5409" max="5409" width="6.5703125" style="1402" customWidth="1"/>
    <col min="5410" max="5632" width="9.140625" style="1402"/>
    <col min="5633" max="5642" width="3" style="1402" customWidth="1"/>
    <col min="5643" max="5643" width="5.140625" style="1402" customWidth="1"/>
    <col min="5644" max="5650" width="3" style="1402" customWidth="1"/>
    <col min="5651" max="5651" width="9.42578125" style="1402" customWidth="1"/>
    <col min="5652" max="5656" width="3" style="1402" customWidth="1"/>
    <col min="5657" max="5657" width="11" style="1402" customWidth="1"/>
    <col min="5658" max="5664" width="3" style="1402" customWidth="1"/>
    <col min="5665" max="5665" width="6.5703125" style="1402" customWidth="1"/>
    <col min="5666" max="5888" width="9.140625" style="1402"/>
    <col min="5889" max="5898" width="3" style="1402" customWidth="1"/>
    <col min="5899" max="5899" width="5.140625" style="1402" customWidth="1"/>
    <col min="5900" max="5906" width="3" style="1402" customWidth="1"/>
    <col min="5907" max="5907" width="9.42578125" style="1402" customWidth="1"/>
    <col min="5908" max="5912" width="3" style="1402" customWidth="1"/>
    <col min="5913" max="5913" width="11" style="1402" customWidth="1"/>
    <col min="5914" max="5920" width="3" style="1402" customWidth="1"/>
    <col min="5921" max="5921" width="6.5703125" style="1402" customWidth="1"/>
    <col min="5922" max="6144" width="9.140625" style="1402"/>
    <col min="6145" max="6154" width="3" style="1402" customWidth="1"/>
    <col min="6155" max="6155" width="5.140625" style="1402" customWidth="1"/>
    <col min="6156" max="6162" width="3" style="1402" customWidth="1"/>
    <col min="6163" max="6163" width="9.42578125" style="1402" customWidth="1"/>
    <col min="6164" max="6168" width="3" style="1402" customWidth="1"/>
    <col min="6169" max="6169" width="11" style="1402" customWidth="1"/>
    <col min="6170" max="6176" width="3" style="1402" customWidth="1"/>
    <col min="6177" max="6177" width="6.5703125" style="1402" customWidth="1"/>
    <col min="6178" max="6400" width="9.140625" style="1402"/>
    <col min="6401" max="6410" width="3" style="1402" customWidth="1"/>
    <col min="6411" max="6411" width="5.140625" style="1402" customWidth="1"/>
    <col min="6412" max="6418" width="3" style="1402" customWidth="1"/>
    <col min="6419" max="6419" width="9.42578125" style="1402" customWidth="1"/>
    <col min="6420" max="6424" width="3" style="1402" customWidth="1"/>
    <col min="6425" max="6425" width="11" style="1402" customWidth="1"/>
    <col min="6426" max="6432" width="3" style="1402" customWidth="1"/>
    <col min="6433" max="6433" width="6.5703125" style="1402" customWidth="1"/>
    <col min="6434" max="6656" width="9.140625" style="1402"/>
    <col min="6657" max="6666" width="3" style="1402" customWidth="1"/>
    <col min="6667" max="6667" width="5.140625" style="1402" customWidth="1"/>
    <col min="6668" max="6674" width="3" style="1402" customWidth="1"/>
    <col min="6675" max="6675" width="9.42578125" style="1402" customWidth="1"/>
    <col min="6676" max="6680" width="3" style="1402" customWidth="1"/>
    <col min="6681" max="6681" width="11" style="1402" customWidth="1"/>
    <col min="6682" max="6688" width="3" style="1402" customWidth="1"/>
    <col min="6689" max="6689" width="6.5703125" style="1402" customWidth="1"/>
    <col min="6690" max="6912" width="9.140625" style="1402"/>
    <col min="6913" max="6922" width="3" style="1402" customWidth="1"/>
    <col min="6923" max="6923" width="5.140625" style="1402" customWidth="1"/>
    <col min="6924" max="6930" width="3" style="1402" customWidth="1"/>
    <col min="6931" max="6931" width="9.42578125" style="1402" customWidth="1"/>
    <col min="6932" max="6936" width="3" style="1402" customWidth="1"/>
    <col min="6937" max="6937" width="11" style="1402" customWidth="1"/>
    <col min="6938" max="6944" width="3" style="1402" customWidth="1"/>
    <col min="6945" max="6945" width="6.5703125" style="1402" customWidth="1"/>
    <col min="6946" max="7168" width="9.140625" style="1402"/>
    <col min="7169" max="7178" width="3" style="1402" customWidth="1"/>
    <col min="7179" max="7179" width="5.140625" style="1402" customWidth="1"/>
    <col min="7180" max="7186" width="3" style="1402" customWidth="1"/>
    <col min="7187" max="7187" width="9.42578125" style="1402" customWidth="1"/>
    <col min="7188" max="7192" width="3" style="1402" customWidth="1"/>
    <col min="7193" max="7193" width="11" style="1402" customWidth="1"/>
    <col min="7194" max="7200" width="3" style="1402" customWidth="1"/>
    <col min="7201" max="7201" width="6.5703125" style="1402" customWidth="1"/>
    <col min="7202" max="7424" width="9.140625" style="1402"/>
    <col min="7425" max="7434" width="3" style="1402" customWidth="1"/>
    <col min="7435" max="7435" width="5.140625" style="1402" customWidth="1"/>
    <col min="7436" max="7442" width="3" style="1402" customWidth="1"/>
    <col min="7443" max="7443" width="9.42578125" style="1402" customWidth="1"/>
    <col min="7444" max="7448" width="3" style="1402" customWidth="1"/>
    <col min="7449" max="7449" width="11" style="1402" customWidth="1"/>
    <col min="7450" max="7456" width="3" style="1402" customWidth="1"/>
    <col min="7457" max="7457" width="6.5703125" style="1402" customWidth="1"/>
    <col min="7458" max="7680" width="9.140625" style="1402"/>
    <col min="7681" max="7690" width="3" style="1402" customWidth="1"/>
    <col min="7691" max="7691" width="5.140625" style="1402" customWidth="1"/>
    <col min="7692" max="7698" width="3" style="1402" customWidth="1"/>
    <col min="7699" max="7699" width="9.42578125" style="1402" customWidth="1"/>
    <col min="7700" max="7704" width="3" style="1402" customWidth="1"/>
    <col min="7705" max="7705" width="11" style="1402" customWidth="1"/>
    <col min="7706" max="7712" width="3" style="1402" customWidth="1"/>
    <col min="7713" max="7713" width="6.5703125" style="1402" customWidth="1"/>
    <col min="7714" max="7936" width="9.140625" style="1402"/>
    <col min="7937" max="7946" width="3" style="1402" customWidth="1"/>
    <col min="7947" max="7947" width="5.140625" style="1402" customWidth="1"/>
    <col min="7948" max="7954" width="3" style="1402" customWidth="1"/>
    <col min="7955" max="7955" width="9.42578125" style="1402" customWidth="1"/>
    <col min="7956" max="7960" width="3" style="1402" customWidth="1"/>
    <col min="7961" max="7961" width="11" style="1402" customWidth="1"/>
    <col min="7962" max="7968" width="3" style="1402" customWidth="1"/>
    <col min="7969" max="7969" width="6.5703125" style="1402" customWidth="1"/>
    <col min="7970" max="8192" width="9.140625" style="1402"/>
    <col min="8193" max="8202" width="3" style="1402" customWidth="1"/>
    <col min="8203" max="8203" width="5.140625" style="1402" customWidth="1"/>
    <col min="8204" max="8210" width="3" style="1402" customWidth="1"/>
    <col min="8211" max="8211" width="9.42578125" style="1402" customWidth="1"/>
    <col min="8212" max="8216" width="3" style="1402" customWidth="1"/>
    <col min="8217" max="8217" width="11" style="1402" customWidth="1"/>
    <col min="8218" max="8224" width="3" style="1402" customWidth="1"/>
    <col min="8225" max="8225" width="6.5703125" style="1402" customWidth="1"/>
    <col min="8226" max="8448" width="9.140625" style="1402"/>
    <col min="8449" max="8458" width="3" style="1402" customWidth="1"/>
    <col min="8459" max="8459" width="5.140625" style="1402" customWidth="1"/>
    <col min="8460" max="8466" width="3" style="1402" customWidth="1"/>
    <col min="8467" max="8467" width="9.42578125" style="1402" customWidth="1"/>
    <col min="8468" max="8472" width="3" style="1402" customWidth="1"/>
    <col min="8473" max="8473" width="11" style="1402" customWidth="1"/>
    <col min="8474" max="8480" width="3" style="1402" customWidth="1"/>
    <col min="8481" max="8481" width="6.5703125" style="1402" customWidth="1"/>
    <col min="8482" max="8704" width="9.140625" style="1402"/>
    <col min="8705" max="8714" width="3" style="1402" customWidth="1"/>
    <col min="8715" max="8715" width="5.140625" style="1402" customWidth="1"/>
    <col min="8716" max="8722" width="3" style="1402" customWidth="1"/>
    <col min="8723" max="8723" width="9.42578125" style="1402" customWidth="1"/>
    <col min="8724" max="8728" width="3" style="1402" customWidth="1"/>
    <col min="8729" max="8729" width="11" style="1402" customWidth="1"/>
    <col min="8730" max="8736" width="3" style="1402" customWidth="1"/>
    <col min="8737" max="8737" width="6.5703125" style="1402" customWidth="1"/>
    <col min="8738" max="8960" width="9.140625" style="1402"/>
    <col min="8961" max="8970" width="3" style="1402" customWidth="1"/>
    <col min="8971" max="8971" width="5.140625" style="1402" customWidth="1"/>
    <col min="8972" max="8978" width="3" style="1402" customWidth="1"/>
    <col min="8979" max="8979" width="9.42578125" style="1402" customWidth="1"/>
    <col min="8980" max="8984" width="3" style="1402" customWidth="1"/>
    <col min="8985" max="8985" width="11" style="1402" customWidth="1"/>
    <col min="8986" max="8992" width="3" style="1402" customWidth="1"/>
    <col min="8993" max="8993" width="6.5703125" style="1402" customWidth="1"/>
    <col min="8994" max="9216" width="9.140625" style="1402"/>
    <col min="9217" max="9226" width="3" style="1402" customWidth="1"/>
    <col min="9227" max="9227" width="5.140625" style="1402" customWidth="1"/>
    <col min="9228" max="9234" width="3" style="1402" customWidth="1"/>
    <col min="9235" max="9235" width="9.42578125" style="1402" customWidth="1"/>
    <col min="9236" max="9240" width="3" style="1402" customWidth="1"/>
    <col min="9241" max="9241" width="11" style="1402" customWidth="1"/>
    <col min="9242" max="9248" width="3" style="1402" customWidth="1"/>
    <col min="9249" max="9249" width="6.5703125" style="1402" customWidth="1"/>
    <col min="9250" max="9472" width="9.140625" style="1402"/>
    <col min="9473" max="9482" width="3" style="1402" customWidth="1"/>
    <col min="9483" max="9483" width="5.140625" style="1402" customWidth="1"/>
    <col min="9484" max="9490" width="3" style="1402" customWidth="1"/>
    <col min="9491" max="9491" width="9.42578125" style="1402" customWidth="1"/>
    <col min="9492" max="9496" width="3" style="1402" customWidth="1"/>
    <col min="9497" max="9497" width="11" style="1402" customWidth="1"/>
    <col min="9498" max="9504" width="3" style="1402" customWidth="1"/>
    <col min="9505" max="9505" width="6.5703125" style="1402" customWidth="1"/>
    <col min="9506" max="9728" width="9.140625" style="1402"/>
    <col min="9729" max="9738" width="3" style="1402" customWidth="1"/>
    <col min="9739" max="9739" width="5.140625" style="1402" customWidth="1"/>
    <col min="9740" max="9746" width="3" style="1402" customWidth="1"/>
    <col min="9747" max="9747" width="9.42578125" style="1402" customWidth="1"/>
    <col min="9748" max="9752" width="3" style="1402" customWidth="1"/>
    <col min="9753" max="9753" width="11" style="1402" customWidth="1"/>
    <col min="9754" max="9760" width="3" style="1402" customWidth="1"/>
    <col min="9761" max="9761" width="6.5703125" style="1402" customWidth="1"/>
    <col min="9762" max="9984" width="9.140625" style="1402"/>
    <col min="9985" max="9994" width="3" style="1402" customWidth="1"/>
    <col min="9995" max="9995" width="5.140625" style="1402" customWidth="1"/>
    <col min="9996" max="10002" width="3" style="1402" customWidth="1"/>
    <col min="10003" max="10003" width="9.42578125" style="1402" customWidth="1"/>
    <col min="10004" max="10008" width="3" style="1402" customWidth="1"/>
    <col min="10009" max="10009" width="11" style="1402" customWidth="1"/>
    <col min="10010" max="10016" width="3" style="1402" customWidth="1"/>
    <col min="10017" max="10017" width="6.5703125" style="1402" customWidth="1"/>
    <col min="10018" max="10240" width="9.140625" style="1402"/>
    <col min="10241" max="10250" width="3" style="1402" customWidth="1"/>
    <col min="10251" max="10251" width="5.140625" style="1402" customWidth="1"/>
    <col min="10252" max="10258" width="3" style="1402" customWidth="1"/>
    <col min="10259" max="10259" width="9.42578125" style="1402" customWidth="1"/>
    <col min="10260" max="10264" width="3" style="1402" customWidth="1"/>
    <col min="10265" max="10265" width="11" style="1402" customWidth="1"/>
    <col min="10266" max="10272" width="3" style="1402" customWidth="1"/>
    <col min="10273" max="10273" width="6.5703125" style="1402" customWidth="1"/>
    <col min="10274" max="10496" width="9.140625" style="1402"/>
    <col min="10497" max="10506" width="3" style="1402" customWidth="1"/>
    <col min="10507" max="10507" width="5.140625" style="1402" customWidth="1"/>
    <col min="10508" max="10514" width="3" style="1402" customWidth="1"/>
    <col min="10515" max="10515" width="9.42578125" style="1402" customWidth="1"/>
    <col min="10516" max="10520" width="3" style="1402" customWidth="1"/>
    <col min="10521" max="10521" width="11" style="1402" customWidth="1"/>
    <col min="10522" max="10528" width="3" style="1402" customWidth="1"/>
    <col min="10529" max="10529" width="6.5703125" style="1402" customWidth="1"/>
    <col min="10530" max="10752" width="9.140625" style="1402"/>
    <col min="10753" max="10762" width="3" style="1402" customWidth="1"/>
    <col min="10763" max="10763" width="5.140625" style="1402" customWidth="1"/>
    <col min="10764" max="10770" width="3" style="1402" customWidth="1"/>
    <col min="10771" max="10771" width="9.42578125" style="1402" customWidth="1"/>
    <col min="10772" max="10776" width="3" style="1402" customWidth="1"/>
    <col min="10777" max="10777" width="11" style="1402" customWidth="1"/>
    <col min="10778" max="10784" width="3" style="1402" customWidth="1"/>
    <col min="10785" max="10785" width="6.5703125" style="1402" customWidth="1"/>
    <col min="10786" max="11008" width="9.140625" style="1402"/>
    <col min="11009" max="11018" width="3" style="1402" customWidth="1"/>
    <col min="11019" max="11019" width="5.140625" style="1402" customWidth="1"/>
    <col min="11020" max="11026" width="3" style="1402" customWidth="1"/>
    <col min="11027" max="11027" width="9.42578125" style="1402" customWidth="1"/>
    <col min="11028" max="11032" width="3" style="1402" customWidth="1"/>
    <col min="11033" max="11033" width="11" style="1402" customWidth="1"/>
    <col min="11034" max="11040" width="3" style="1402" customWidth="1"/>
    <col min="11041" max="11041" width="6.5703125" style="1402" customWidth="1"/>
    <col min="11042" max="11264" width="9.140625" style="1402"/>
    <col min="11265" max="11274" width="3" style="1402" customWidth="1"/>
    <col min="11275" max="11275" width="5.140625" style="1402" customWidth="1"/>
    <col min="11276" max="11282" width="3" style="1402" customWidth="1"/>
    <col min="11283" max="11283" width="9.42578125" style="1402" customWidth="1"/>
    <col min="11284" max="11288" width="3" style="1402" customWidth="1"/>
    <col min="11289" max="11289" width="11" style="1402" customWidth="1"/>
    <col min="11290" max="11296" width="3" style="1402" customWidth="1"/>
    <col min="11297" max="11297" width="6.5703125" style="1402" customWidth="1"/>
    <col min="11298" max="11520" width="9.140625" style="1402"/>
    <col min="11521" max="11530" width="3" style="1402" customWidth="1"/>
    <col min="11531" max="11531" width="5.140625" style="1402" customWidth="1"/>
    <col min="11532" max="11538" width="3" style="1402" customWidth="1"/>
    <col min="11539" max="11539" width="9.42578125" style="1402" customWidth="1"/>
    <col min="11540" max="11544" width="3" style="1402" customWidth="1"/>
    <col min="11545" max="11545" width="11" style="1402" customWidth="1"/>
    <col min="11546" max="11552" width="3" style="1402" customWidth="1"/>
    <col min="11553" max="11553" width="6.5703125" style="1402" customWidth="1"/>
    <col min="11554" max="11776" width="9.140625" style="1402"/>
    <col min="11777" max="11786" width="3" style="1402" customWidth="1"/>
    <col min="11787" max="11787" width="5.140625" style="1402" customWidth="1"/>
    <col min="11788" max="11794" width="3" style="1402" customWidth="1"/>
    <col min="11795" max="11795" width="9.42578125" style="1402" customWidth="1"/>
    <col min="11796" max="11800" width="3" style="1402" customWidth="1"/>
    <col min="11801" max="11801" width="11" style="1402" customWidth="1"/>
    <col min="11802" max="11808" width="3" style="1402" customWidth="1"/>
    <col min="11809" max="11809" width="6.5703125" style="1402" customWidth="1"/>
    <col min="11810" max="12032" width="9.140625" style="1402"/>
    <col min="12033" max="12042" width="3" style="1402" customWidth="1"/>
    <col min="12043" max="12043" width="5.140625" style="1402" customWidth="1"/>
    <col min="12044" max="12050" width="3" style="1402" customWidth="1"/>
    <col min="12051" max="12051" width="9.42578125" style="1402" customWidth="1"/>
    <col min="12052" max="12056" width="3" style="1402" customWidth="1"/>
    <col min="12057" max="12057" width="11" style="1402" customWidth="1"/>
    <col min="12058" max="12064" width="3" style="1402" customWidth="1"/>
    <col min="12065" max="12065" width="6.5703125" style="1402" customWidth="1"/>
    <col min="12066" max="12288" width="9.140625" style="1402"/>
    <col min="12289" max="12298" width="3" style="1402" customWidth="1"/>
    <col min="12299" max="12299" width="5.140625" style="1402" customWidth="1"/>
    <col min="12300" max="12306" width="3" style="1402" customWidth="1"/>
    <col min="12307" max="12307" width="9.42578125" style="1402" customWidth="1"/>
    <col min="12308" max="12312" width="3" style="1402" customWidth="1"/>
    <col min="12313" max="12313" width="11" style="1402" customWidth="1"/>
    <col min="12314" max="12320" width="3" style="1402" customWidth="1"/>
    <col min="12321" max="12321" width="6.5703125" style="1402" customWidth="1"/>
    <col min="12322" max="12544" width="9.140625" style="1402"/>
    <col min="12545" max="12554" width="3" style="1402" customWidth="1"/>
    <col min="12555" max="12555" width="5.140625" style="1402" customWidth="1"/>
    <col min="12556" max="12562" width="3" style="1402" customWidth="1"/>
    <col min="12563" max="12563" width="9.42578125" style="1402" customWidth="1"/>
    <col min="12564" max="12568" width="3" style="1402" customWidth="1"/>
    <col min="12569" max="12569" width="11" style="1402" customWidth="1"/>
    <col min="12570" max="12576" width="3" style="1402" customWidth="1"/>
    <col min="12577" max="12577" width="6.5703125" style="1402" customWidth="1"/>
    <col min="12578" max="12800" width="9.140625" style="1402"/>
    <col min="12801" max="12810" width="3" style="1402" customWidth="1"/>
    <col min="12811" max="12811" width="5.140625" style="1402" customWidth="1"/>
    <col min="12812" max="12818" width="3" style="1402" customWidth="1"/>
    <col min="12819" max="12819" width="9.42578125" style="1402" customWidth="1"/>
    <col min="12820" max="12824" width="3" style="1402" customWidth="1"/>
    <col min="12825" max="12825" width="11" style="1402" customWidth="1"/>
    <col min="12826" max="12832" width="3" style="1402" customWidth="1"/>
    <col min="12833" max="12833" width="6.5703125" style="1402" customWidth="1"/>
    <col min="12834" max="13056" width="9.140625" style="1402"/>
    <col min="13057" max="13066" width="3" style="1402" customWidth="1"/>
    <col min="13067" max="13067" width="5.140625" style="1402" customWidth="1"/>
    <col min="13068" max="13074" width="3" style="1402" customWidth="1"/>
    <col min="13075" max="13075" width="9.42578125" style="1402" customWidth="1"/>
    <col min="13076" max="13080" width="3" style="1402" customWidth="1"/>
    <col min="13081" max="13081" width="11" style="1402" customWidth="1"/>
    <col min="13082" max="13088" width="3" style="1402" customWidth="1"/>
    <col min="13089" max="13089" width="6.5703125" style="1402" customWidth="1"/>
    <col min="13090" max="13312" width="9.140625" style="1402"/>
    <col min="13313" max="13322" width="3" style="1402" customWidth="1"/>
    <col min="13323" max="13323" width="5.140625" style="1402" customWidth="1"/>
    <col min="13324" max="13330" width="3" style="1402" customWidth="1"/>
    <col min="13331" max="13331" width="9.42578125" style="1402" customWidth="1"/>
    <col min="13332" max="13336" width="3" style="1402" customWidth="1"/>
    <col min="13337" max="13337" width="11" style="1402" customWidth="1"/>
    <col min="13338" max="13344" width="3" style="1402" customWidth="1"/>
    <col min="13345" max="13345" width="6.5703125" style="1402" customWidth="1"/>
    <col min="13346" max="13568" width="9.140625" style="1402"/>
    <col min="13569" max="13578" width="3" style="1402" customWidth="1"/>
    <col min="13579" max="13579" width="5.140625" style="1402" customWidth="1"/>
    <col min="13580" max="13586" width="3" style="1402" customWidth="1"/>
    <col min="13587" max="13587" width="9.42578125" style="1402" customWidth="1"/>
    <col min="13588" max="13592" width="3" style="1402" customWidth="1"/>
    <col min="13593" max="13593" width="11" style="1402" customWidth="1"/>
    <col min="13594" max="13600" width="3" style="1402" customWidth="1"/>
    <col min="13601" max="13601" width="6.5703125" style="1402" customWidth="1"/>
    <col min="13602" max="13824" width="9.140625" style="1402"/>
    <col min="13825" max="13834" width="3" style="1402" customWidth="1"/>
    <col min="13835" max="13835" width="5.140625" style="1402" customWidth="1"/>
    <col min="13836" max="13842" width="3" style="1402" customWidth="1"/>
    <col min="13843" max="13843" width="9.42578125" style="1402" customWidth="1"/>
    <col min="13844" max="13848" width="3" style="1402" customWidth="1"/>
    <col min="13849" max="13849" width="11" style="1402" customWidth="1"/>
    <col min="13850" max="13856" width="3" style="1402" customWidth="1"/>
    <col min="13857" max="13857" width="6.5703125" style="1402" customWidth="1"/>
    <col min="13858" max="14080" width="9.140625" style="1402"/>
    <col min="14081" max="14090" width="3" style="1402" customWidth="1"/>
    <col min="14091" max="14091" width="5.140625" style="1402" customWidth="1"/>
    <col min="14092" max="14098" width="3" style="1402" customWidth="1"/>
    <col min="14099" max="14099" width="9.42578125" style="1402" customWidth="1"/>
    <col min="14100" max="14104" width="3" style="1402" customWidth="1"/>
    <col min="14105" max="14105" width="11" style="1402" customWidth="1"/>
    <col min="14106" max="14112" width="3" style="1402" customWidth="1"/>
    <col min="14113" max="14113" width="6.5703125" style="1402" customWidth="1"/>
    <col min="14114" max="14336" width="9.140625" style="1402"/>
    <col min="14337" max="14346" width="3" style="1402" customWidth="1"/>
    <col min="14347" max="14347" width="5.140625" style="1402" customWidth="1"/>
    <col min="14348" max="14354" width="3" style="1402" customWidth="1"/>
    <col min="14355" max="14355" width="9.42578125" style="1402" customWidth="1"/>
    <col min="14356" max="14360" width="3" style="1402" customWidth="1"/>
    <col min="14361" max="14361" width="11" style="1402" customWidth="1"/>
    <col min="14362" max="14368" width="3" style="1402" customWidth="1"/>
    <col min="14369" max="14369" width="6.5703125" style="1402" customWidth="1"/>
    <col min="14370" max="14592" width="9.140625" style="1402"/>
    <col min="14593" max="14602" width="3" style="1402" customWidth="1"/>
    <col min="14603" max="14603" width="5.140625" style="1402" customWidth="1"/>
    <col min="14604" max="14610" width="3" style="1402" customWidth="1"/>
    <col min="14611" max="14611" width="9.42578125" style="1402" customWidth="1"/>
    <col min="14612" max="14616" width="3" style="1402" customWidth="1"/>
    <col min="14617" max="14617" width="11" style="1402" customWidth="1"/>
    <col min="14618" max="14624" width="3" style="1402" customWidth="1"/>
    <col min="14625" max="14625" width="6.5703125" style="1402" customWidth="1"/>
    <col min="14626" max="14848" width="9.140625" style="1402"/>
    <col min="14849" max="14858" width="3" style="1402" customWidth="1"/>
    <col min="14859" max="14859" width="5.140625" style="1402" customWidth="1"/>
    <col min="14860" max="14866" width="3" style="1402" customWidth="1"/>
    <col min="14867" max="14867" width="9.42578125" style="1402" customWidth="1"/>
    <col min="14868" max="14872" width="3" style="1402" customWidth="1"/>
    <col min="14873" max="14873" width="11" style="1402" customWidth="1"/>
    <col min="14874" max="14880" width="3" style="1402" customWidth="1"/>
    <col min="14881" max="14881" width="6.5703125" style="1402" customWidth="1"/>
    <col min="14882" max="15104" width="9.140625" style="1402"/>
    <col min="15105" max="15114" width="3" style="1402" customWidth="1"/>
    <col min="15115" max="15115" width="5.140625" style="1402" customWidth="1"/>
    <col min="15116" max="15122" width="3" style="1402" customWidth="1"/>
    <col min="15123" max="15123" width="9.42578125" style="1402" customWidth="1"/>
    <col min="15124" max="15128" width="3" style="1402" customWidth="1"/>
    <col min="15129" max="15129" width="11" style="1402" customWidth="1"/>
    <col min="15130" max="15136" width="3" style="1402" customWidth="1"/>
    <col min="15137" max="15137" width="6.5703125" style="1402" customWidth="1"/>
    <col min="15138" max="15360" width="9.140625" style="1402"/>
    <col min="15361" max="15370" width="3" style="1402" customWidth="1"/>
    <col min="15371" max="15371" width="5.140625" style="1402" customWidth="1"/>
    <col min="15372" max="15378" width="3" style="1402" customWidth="1"/>
    <col min="15379" max="15379" width="9.42578125" style="1402" customWidth="1"/>
    <col min="15380" max="15384" width="3" style="1402" customWidth="1"/>
    <col min="15385" max="15385" width="11" style="1402" customWidth="1"/>
    <col min="15386" max="15392" width="3" style="1402" customWidth="1"/>
    <col min="15393" max="15393" width="6.5703125" style="1402" customWidth="1"/>
    <col min="15394" max="15616" width="9.140625" style="1402"/>
    <col min="15617" max="15626" width="3" style="1402" customWidth="1"/>
    <col min="15627" max="15627" width="5.140625" style="1402" customWidth="1"/>
    <col min="15628" max="15634" width="3" style="1402" customWidth="1"/>
    <col min="15635" max="15635" width="9.42578125" style="1402" customWidth="1"/>
    <col min="15636" max="15640" width="3" style="1402" customWidth="1"/>
    <col min="15641" max="15641" width="11" style="1402" customWidth="1"/>
    <col min="15642" max="15648" width="3" style="1402" customWidth="1"/>
    <col min="15649" max="15649" width="6.5703125" style="1402" customWidth="1"/>
    <col min="15650" max="15872" width="9.140625" style="1402"/>
    <col min="15873" max="15882" width="3" style="1402" customWidth="1"/>
    <col min="15883" max="15883" width="5.140625" style="1402" customWidth="1"/>
    <col min="15884" max="15890" width="3" style="1402" customWidth="1"/>
    <col min="15891" max="15891" width="9.42578125" style="1402" customWidth="1"/>
    <col min="15892" max="15896" width="3" style="1402" customWidth="1"/>
    <col min="15897" max="15897" width="11" style="1402" customWidth="1"/>
    <col min="15898" max="15904" width="3" style="1402" customWidth="1"/>
    <col min="15905" max="15905" width="6.5703125" style="1402" customWidth="1"/>
    <col min="15906" max="16128" width="9.140625" style="1402"/>
    <col min="16129" max="16138" width="3" style="1402" customWidth="1"/>
    <col min="16139" max="16139" width="5.140625" style="1402" customWidth="1"/>
    <col min="16140" max="16146" width="3" style="1402" customWidth="1"/>
    <col min="16147" max="16147" width="9.42578125" style="1402" customWidth="1"/>
    <col min="16148" max="16152" width="3" style="1402" customWidth="1"/>
    <col min="16153" max="16153" width="11" style="1402" customWidth="1"/>
    <col min="16154" max="16160" width="3" style="1402" customWidth="1"/>
    <col min="16161" max="16161" width="6.5703125" style="1402" customWidth="1"/>
    <col min="16162" max="16384" width="9.140625" style="1402"/>
  </cols>
  <sheetData>
    <row r="1" spans="1:256" s="64" customFormat="1" ht="15" customHeight="1" x14ac:dyDescent="0.15">
      <c r="A1" s="1401"/>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2"/>
      <c r="Z1" s="43"/>
      <c r="AA1" s="43"/>
      <c r="AB1" s="43"/>
      <c r="AC1" s="43"/>
      <c r="AD1" s="1514" t="s">
        <v>1304</v>
      </c>
      <c r="AE1" s="43"/>
      <c r="AG1" s="43"/>
      <c r="AH1" s="1402"/>
      <c r="AI1" s="1402"/>
      <c r="AJ1" s="1402"/>
      <c r="AK1" s="1402"/>
      <c r="AL1" s="1402"/>
      <c r="AM1" s="1402"/>
      <c r="AN1" s="1402"/>
      <c r="AO1" s="1402"/>
      <c r="AP1" s="1402"/>
      <c r="AQ1" s="1402"/>
      <c r="AR1" s="1402"/>
      <c r="AS1" s="1402"/>
      <c r="AT1" s="1402"/>
      <c r="AU1" s="1402"/>
      <c r="AV1" s="1402"/>
      <c r="AW1" s="1402"/>
      <c r="AX1" s="1402"/>
      <c r="AY1" s="1402"/>
      <c r="AZ1" s="1402"/>
      <c r="BA1" s="1402"/>
      <c r="BB1" s="1402"/>
      <c r="BC1" s="1402"/>
      <c r="BD1" s="1402"/>
      <c r="BE1" s="1402"/>
      <c r="BF1" s="1402"/>
      <c r="BG1" s="1402"/>
      <c r="BH1" s="1402"/>
      <c r="BI1" s="1402"/>
      <c r="BJ1" s="1402"/>
      <c r="BK1" s="1402"/>
      <c r="BL1" s="1402"/>
      <c r="BM1" s="1402"/>
      <c r="BN1" s="1402"/>
      <c r="BO1" s="1402"/>
      <c r="BP1" s="1402"/>
      <c r="BQ1" s="1402"/>
      <c r="BR1" s="1402"/>
      <c r="BS1" s="1402"/>
      <c r="BT1" s="1402"/>
      <c r="BU1" s="1402"/>
      <c r="BV1" s="1402"/>
      <c r="BW1" s="1402"/>
      <c r="BX1" s="1402"/>
      <c r="BY1" s="1402"/>
      <c r="BZ1" s="1402"/>
      <c r="CA1" s="1402"/>
      <c r="CB1" s="1402"/>
      <c r="CC1" s="1402"/>
      <c r="CD1" s="1402"/>
      <c r="CE1" s="1402"/>
      <c r="CF1" s="1402"/>
      <c r="CG1" s="1402"/>
      <c r="CH1" s="1402"/>
      <c r="CI1" s="1402"/>
      <c r="CJ1" s="1402"/>
      <c r="CK1" s="1402"/>
      <c r="CL1" s="1402"/>
      <c r="CM1" s="1402"/>
      <c r="CN1" s="1402"/>
      <c r="CO1" s="1402"/>
      <c r="CP1" s="1402"/>
      <c r="CQ1" s="1402"/>
      <c r="CR1" s="1402"/>
      <c r="CS1" s="1402"/>
      <c r="CT1" s="1402"/>
      <c r="CU1" s="1402"/>
      <c r="CV1" s="1402"/>
      <c r="CW1" s="1402"/>
      <c r="CX1" s="1402"/>
      <c r="CY1" s="1402"/>
      <c r="CZ1" s="1402"/>
      <c r="DA1" s="1402"/>
      <c r="DB1" s="1402"/>
      <c r="DC1" s="1402"/>
      <c r="DD1" s="1402"/>
      <c r="DE1" s="1402"/>
      <c r="DF1" s="1402"/>
      <c r="DG1" s="1402"/>
      <c r="DH1" s="1402"/>
      <c r="DI1" s="1402"/>
      <c r="DJ1" s="1402"/>
      <c r="DK1" s="1402"/>
      <c r="DL1" s="1402"/>
      <c r="DM1" s="1402"/>
      <c r="DN1" s="1402"/>
      <c r="DO1" s="1402"/>
      <c r="DP1" s="1402"/>
      <c r="DQ1" s="1402"/>
      <c r="DR1" s="1402"/>
      <c r="DS1" s="1402"/>
      <c r="DT1" s="1402"/>
      <c r="DU1" s="1402"/>
      <c r="DV1" s="1402"/>
      <c r="DW1" s="1402"/>
      <c r="DX1" s="1402"/>
      <c r="DY1" s="1402"/>
      <c r="DZ1" s="1402"/>
      <c r="EA1" s="1402"/>
      <c r="EB1" s="1402"/>
      <c r="EC1" s="1402"/>
      <c r="ED1" s="1402"/>
      <c r="EE1" s="1402"/>
      <c r="EF1" s="1402"/>
      <c r="EG1" s="1402"/>
      <c r="EH1" s="1402"/>
      <c r="EI1" s="1402"/>
      <c r="EJ1" s="1402"/>
      <c r="EK1" s="1402"/>
      <c r="EL1" s="1402"/>
      <c r="EM1" s="1402"/>
      <c r="EN1" s="1402"/>
      <c r="EO1" s="1402"/>
      <c r="EP1" s="1402"/>
      <c r="EQ1" s="1402"/>
      <c r="ER1" s="1402"/>
      <c r="ES1" s="1402"/>
      <c r="ET1" s="1402"/>
      <c r="EU1" s="1402"/>
      <c r="EV1" s="1402"/>
      <c r="EW1" s="1402"/>
      <c r="EX1" s="1402"/>
      <c r="EY1" s="1402"/>
      <c r="EZ1" s="1402"/>
      <c r="FA1" s="1402"/>
      <c r="FB1" s="1402"/>
      <c r="FC1" s="1402"/>
      <c r="FD1" s="1402"/>
      <c r="FE1" s="1402"/>
      <c r="FF1" s="1402"/>
      <c r="FG1" s="1402"/>
      <c r="FH1" s="1402"/>
      <c r="FI1" s="1402"/>
      <c r="FJ1" s="1402"/>
      <c r="FK1" s="1402"/>
      <c r="FL1" s="1402"/>
      <c r="FM1" s="1402"/>
      <c r="FN1" s="1402"/>
      <c r="FO1" s="1402"/>
      <c r="FP1" s="1402"/>
      <c r="FQ1" s="1402"/>
      <c r="FR1" s="1402"/>
      <c r="FS1" s="1402"/>
      <c r="FT1" s="1402"/>
      <c r="FU1" s="1402"/>
      <c r="FV1" s="1402"/>
      <c r="FW1" s="1402"/>
      <c r="FX1" s="1402"/>
      <c r="FY1" s="1402"/>
      <c r="FZ1" s="1402"/>
      <c r="GA1" s="1402"/>
      <c r="GB1" s="1402"/>
      <c r="GC1" s="1402"/>
      <c r="GD1" s="1402"/>
      <c r="GE1" s="1402"/>
      <c r="GF1" s="1402"/>
      <c r="GG1" s="1402"/>
      <c r="GH1" s="1402"/>
      <c r="GI1" s="1402"/>
      <c r="GJ1" s="1402"/>
      <c r="GK1" s="1402"/>
      <c r="GL1" s="1402"/>
      <c r="GM1" s="1402"/>
      <c r="GN1" s="1402"/>
      <c r="GO1" s="1402"/>
      <c r="GP1" s="1402"/>
      <c r="GQ1" s="1402"/>
      <c r="GR1" s="1402"/>
      <c r="GS1" s="1402"/>
      <c r="GT1" s="1402"/>
      <c r="GU1" s="1402"/>
      <c r="GV1" s="1402"/>
      <c r="GW1" s="1402"/>
      <c r="GX1" s="1402"/>
      <c r="GY1" s="1402"/>
      <c r="GZ1" s="1402"/>
      <c r="HA1" s="1402"/>
      <c r="HB1" s="1402"/>
      <c r="HC1" s="1402"/>
      <c r="HD1" s="1402"/>
      <c r="HE1" s="1402"/>
      <c r="HF1" s="1402"/>
      <c r="HG1" s="1402"/>
      <c r="HH1" s="1402"/>
      <c r="HI1" s="1402"/>
      <c r="HJ1" s="1402"/>
      <c r="HK1" s="1402"/>
      <c r="HL1" s="1402"/>
      <c r="HM1" s="1402"/>
      <c r="HN1" s="1402"/>
      <c r="HO1" s="1402"/>
      <c r="HP1" s="1402"/>
      <c r="HQ1" s="1402"/>
      <c r="HR1" s="1402"/>
      <c r="HS1" s="1402"/>
      <c r="HT1" s="1402"/>
      <c r="HU1" s="1402"/>
      <c r="HV1" s="1402"/>
      <c r="HW1" s="1402"/>
      <c r="HX1" s="1402"/>
      <c r="HY1" s="1402"/>
      <c r="HZ1" s="1402"/>
      <c r="IA1" s="1402"/>
      <c r="IB1" s="1402"/>
      <c r="IC1" s="1402"/>
      <c r="ID1" s="1402"/>
      <c r="IE1" s="1402"/>
      <c r="IF1" s="1402"/>
      <c r="IG1" s="1402"/>
      <c r="IH1" s="1402"/>
      <c r="II1" s="1402"/>
      <c r="IJ1" s="1402"/>
      <c r="IK1" s="1402"/>
      <c r="IL1" s="1402"/>
      <c r="IM1" s="1402"/>
      <c r="IN1" s="1402"/>
      <c r="IO1" s="1402"/>
      <c r="IP1" s="1402"/>
      <c r="IQ1" s="1402"/>
      <c r="IR1" s="1402"/>
      <c r="IS1" s="1402"/>
      <c r="IT1" s="1402"/>
      <c r="IU1" s="1402"/>
      <c r="IV1" s="1402"/>
    </row>
    <row r="2" spans="1:256" s="64" customFormat="1" ht="15" customHeight="1" x14ac:dyDescent="0.15">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4"/>
      <c r="AC2" s="1404"/>
      <c r="AD2" s="1404"/>
      <c r="AE2" s="1404"/>
      <c r="AF2" s="1404"/>
      <c r="AG2" s="1404"/>
      <c r="AH2" s="1402"/>
      <c r="AI2" s="1402"/>
      <c r="AJ2" s="1402"/>
      <c r="AK2" s="1402"/>
      <c r="AL2" s="1402"/>
      <c r="AM2" s="1402"/>
      <c r="AN2" s="1402"/>
      <c r="AO2" s="1402"/>
      <c r="AP2" s="1402"/>
      <c r="AQ2" s="1402"/>
      <c r="AR2" s="1402"/>
      <c r="AS2" s="1402"/>
      <c r="AT2" s="1402"/>
      <c r="AU2" s="1402"/>
      <c r="AV2" s="1402"/>
      <c r="AW2" s="1402"/>
      <c r="AX2" s="1402"/>
      <c r="AY2" s="1402"/>
      <c r="AZ2" s="1402"/>
      <c r="BA2" s="1402"/>
      <c r="BB2" s="1402"/>
      <c r="BC2" s="1402"/>
      <c r="BD2" s="1402"/>
      <c r="BE2" s="1402"/>
      <c r="BF2" s="1402"/>
      <c r="BG2" s="1402"/>
      <c r="BH2" s="1402"/>
      <c r="BI2" s="1402"/>
      <c r="BJ2" s="1402"/>
      <c r="BK2" s="1402"/>
      <c r="BL2" s="1402"/>
      <c r="BM2" s="1402"/>
      <c r="BN2" s="1402"/>
      <c r="BO2" s="1402"/>
      <c r="BP2" s="1402"/>
      <c r="BQ2" s="1402"/>
      <c r="BR2" s="1402"/>
      <c r="BS2" s="1402"/>
      <c r="BT2" s="1402"/>
      <c r="BU2" s="1402"/>
      <c r="BV2" s="1402"/>
      <c r="BW2" s="1402"/>
      <c r="BX2" s="1402"/>
      <c r="BY2" s="1402"/>
      <c r="BZ2" s="1402"/>
      <c r="CA2" s="1402"/>
      <c r="CB2" s="1402"/>
      <c r="CC2" s="1402"/>
      <c r="CD2" s="1402"/>
      <c r="CE2" s="1402"/>
      <c r="CF2" s="1402"/>
      <c r="CG2" s="1402"/>
      <c r="CH2" s="1402"/>
      <c r="CI2" s="1402"/>
      <c r="CJ2" s="1402"/>
      <c r="CK2" s="1402"/>
      <c r="CL2" s="1402"/>
      <c r="CM2" s="1402"/>
      <c r="CN2" s="1402"/>
      <c r="CO2" s="1402"/>
      <c r="CP2" s="1402"/>
      <c r="CQ2" s="1402"/>
      <c r="CR2" s="1402"/>
      <c r="CS2" s="1402"/>
      <c r="CT2" s="1402"/>
      <c r="CU2" s="1402"/>
      <c r="CV2" s="1402"/>
      <c r="CW2" s="1402"/>
      <c r="CX2" s="1402"/>
      <c r="CY2" s="1402"/>
      <c r="CZ2" s="1402"/>
      <c r="DA2" s="1402"/>
      <c r="DB2" s="1402"/>
      <c r="DC2" s="1402"/>
      <c r="DD2" s="1402"/>
      <c r="DE2" s="1402"/>
      <c r="DF2" s="1402"/>
      <c r="DG2" s="1402"/>
      <c r="DH2" s="1402"/>
      <c r="DI2" s="1402"/>
      <c r="DJ2" s="1402"/>
      <c r="DK2" s="1402"/>
      <c r="DL2" s="1402"/>
      <c r="DM2" s="1402"/>
      <c r="DN2" s="1402"/>
      <c r="DO2" s="1402"/>
      <c r="DP2" s="1402"/>
      <c r="DQ2" s="1402"/>
      <c r="DR2" s="1402"/>
      <c r="DS2" s="1402"/>
      <c r="DT2" s="1402"/>
      <c r="DU2" s="1402"/>
      <c r="DV2" s="1402"/>
      <c r="DW2" s="1402"/>
      <c r="DX2" s="1402"/>
      <c r="DY2" s="1402"/>
      <c r="DZ2" s="1402"/>
      <c r="EA2" s="1402"/>
      <c r="EB2" s="1402"/>
      <c r="EC2" s="1402"/>
      <c r="ED2" s="1402"/>
      <c r="EE2" s="1402"/>
      <c r="EF2" s="1402"/>
      <c r="EG2" s="1402"/>
      <c r="EH2" s="1402"/>
      <c r="EI2" s="1402"/>
      <c r="EJ2" s="1402"/>
      <c r="EK2" s="1402"/>
      <c r="EL2" s="1402"/>
      <c r="EM2" s="1402"/>
      <c r="EN2" s="1402"/>
      <c r="EO2" s="1402"/>
      <c r="EP2" s="1402"/>
      <c r="EQ2" s="1402"/>
      <c r="ER2" s="1402"/>
      <c r="ES2" s="1402"/>
      <c r="ET2" s="1402"/>
      <c r="EU2" s="1402"/>
      <c r="EV2" s="1402"/>
      <c r="EW2" s="1402"/>
      <c r="EX2" s="1402"/>
      <c r="EY2" s="1402"/>
      <c r="EZ2" s="1402"/>
      <c r="FA2" s="1402"/>
      <c r="FB2" s="1402"/>
      <c r="FC2" s="1402"/>
      <c r="FD2" s="1402"/>
      <c r="FE2" s="1402"/>
      <c r="FF2" s="1402"/>
      <c r="FG2" s="1402"/>
      <c r="FH2" s="1402"/>
      <c r="FI2" s="1402"/>
      <c r="FJ2" s="1402"/>
      <c r="FK2" s="1402"/>
      <c r="FL2" s="1402"/>
      <c r="FM2" s="1402"/>
      <c r="FN2" s="1402"/>
      <c r="FO2" s="1402"/>
      <c r="FP2" s="1402"/>
      <c r="FQ2" s="1402"/>
      <c r="FR2" s="1402"/>
      <c r="FS2" s="1402"/>
      <c r="FT2" s="1402"/>
      <c r="FU2" s="1402"/>
      <c r="FV2" s="1402"/>
      <c r="FW2" s="1402"/>
      <c r="FX2" s="1402"/>
      <c r="FY2" s="1402"/>
      <c r="FZ2" s="1402"/>
      <c r="GA2" s="1402"/>
      <c r="GB2" s="1402"/>
      <c r="GC2" s="1402"/>
      <c r="GD2" s="1402"/>
      <c r="GE2" s="1402"/>
      <c r="GF2" s="1402"/>
      <c r="GG2" s="1402"/>
      <c r="GH2" s="1402"/>
      <c r="GI2" s="1402"/>
      <c r="GJ2" s="1402"/>
      <c r="GK2" s="1402"/>
      <c r="GL2" s="1402"/>
      <c r="GM2" s="1402"/>
      <c r="GN2" s="1402"/>
      <c r="GO2" s="1402"/>
      <c r="GP2" s="1402"/>
      <c r="GQ2" s="1402"/>
      <c r="GR2" s="1402"/>
      <c r="GS2" s="1402"/>
      <c r="GT2" s="1402"/>
      <c r="GU2" s="1402"/>
      <c r="GV2" s="1402"/>
      <c r="GW2" s="1402"/>
      <c r="GX2" s="1402"/>
      <c r="GY2" s="1402"/>
      <c r="GZ2" s="1402"/>
      <c r="HA2" s="1402"/>
      <c r="HB2" s="1402"/>
      <c r="HC2" s="1402"/>
      <c r="HD2" s="1402"/>
      <c r="HE2" s="1402"/>
      <c r="HF2" s="1402"/>
      <c r="HG2" s="1402"/>
      <c r="HH2" s="1402"/>
      <c r="HI2" s="1402"/>
      <c r="HJ2" s="1402"/>
      <c r="HK2" s="1402"/>
      <c r="HL2" s="1402"/>
      <c r="HM2" s="1402"/>
      <c r="HN2" s="1402"/>
      <c r="HO2" s="1402"/>
      <c r="HP2" s="1402"/>
      <c r="HQ2" s="1402"/>
      <c r="HR2" s="1402"/>
      <c r="HS2" s="1402"/>
      <c r="HT2" s="1402"/>
      <c r="HU2" s="1402"/>
      <c r="HV2" s="1402"/>
      <c r="HW2" s="1402"/>
      <c r="HX2" s="1402"/>
      <c r="HY2" s="1402"/>
      <c r="HZ2" s="1402"/>
      <c r="IA2" s="1402"/>
      <c r="IB2" s="1402"/>
      <c r="IC2" s="1402"/>
      <c r="ID2" s="1402"/>
      <c r="IE2" s="1402"/>
      <c r="IF2" s="1402"/>
      <c r="IG2" s="1402"/>
      <c r="IH2" s="1402"/>
      <c r="II2" s="1402"/>
      <c r="IJ2" s="1402"/>
      <c r="IK2" s="1402"/>
      <c r="IL2" s="1402"/>
      <c r="IM2" s="1402"/>
      <c r="IN2" s="1402"/>
      <c r="IO2" s="1402"/>
      <c r="IP2" s="1402"/>
      <c r="IQ2" s="1402"/>
      <c r="IR2" s="1402"/>
      <c r="IS2" s="1402"/>
      <c r="IT2" s="1402"/>
      <c r="IU2" s="1402"/>
      <c r="IV2" s="1402"/>
    </row>
    <row r="3" spans="1:256" s="64" customFormat="1" ht="15" customHeight="1" x14ac:dyDescent="0.15">
      <c r="A3" s="1401"/>
      <c r="B3" s="1401"/>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c r="BK3" s="1402"/>
      <c r="BL3" s="1402"/>
      <c r="BM3" s="1402"/>
      <c r="BN3" s="1402"/>
      <c r="BO3" s="1402"/>
      <c r="BP3" s="1402"/>
      <c r="BQ3" s="1402"/>
      <c r="BR3" s="1402"/>
      <c r="BS3" s="1402"/>
      <c r="BT3" s="1402"/>
      <c r="BU3" s="1402"/>
      <c r="BV3" s="1402"/>
      <c r="BW3" s="1402"/>
      <c r="BX3" s="1402"/>
      <c r="BY3" s="1402"/>
      <c r="BZ3" s="1402"/>
      <c r="CA3" s="1402"/>
      <c r="CB3" s="1402"/>
      <c r="CC3" s="1402"/>
      <c r="CD3" s="1402"/>
      <c r="CE3" s="1402"/>
      <c r="CF3" s="1402"/>
      <c r="CG3" s="1402"/>
      <c r="CH3" s="1402"/>
      <c r="CI3" s="1402"/>
      <c r="CJ3" s="1402"/>
      <c r="CK3" s="1402"/>
      <c r="CL3" s="1402"/>
      <c r="CM3" s="1402"/>
      <c r="CN3" s="1402"/>
      <c r="CO3" s="1402"/>
      <c r="CP3" s="1402"/>
      <c r="CQ3" s="1402"/>
      <c r="CR3" s="1402"/>
      <c r="CS3" s="1402"/>
      <c r="CT3" s="1402"/>
      <c r="CU3" s="1402"/>
      <c r="CV3" s="1402"/>
      <c r="CW3" s="1402"/>
      <c r="CX3" s="1402"/>
      <c r="CY3" s="1402"/>
      <c r="CZ3" s="1402"/>
      <c r="DA3" s="1402"/>
      <c r="DB3" s="1402"/>
      <c r="DC3" s="1402"/>
      <c r="DD3" s="1402"/>
      <c r="DE3" s="1402"/>
      <c r="DF3" s="1402"/>
      <c r="DG3" s="1402"/>
      <c r="DH3" s="1402"/>
      <c r="DI3" s="1402"/>
      <c r="DJ3" s="1402"/>
      <c r="DK3" s="1402"/>
      <c r="DL3" s="1402"/>
      <c r="DM3" s="1402"/>
      <c r="DN3" s="1402"/>
      <c r="DO3" s="1402"/>
      <c r="DP3" s="1402"/>
      <c r="DQ3" s="1402"/>
      <c r="DR3" s="1402"/>
      <c r="DS3" s="1402"/>
      <c r="DT3" s="1402"/>
      <c r="DU3" s="1402"/>
      <c r="DV3" s="1402"/>
      <c r="DW3" s="1402"/>
      <c r="DX3" s="1402"/>
      <c r="DY3" s="1402"/>
      <c r="DZ3" s="1402"/>
      <c r="EA3" s="1402"/>
      <c r="EB3" s="1402"/>
      <c r="EC3" s="1402"/>
      <c r="ED3" s="1402"/>
      <c r="EE3" s="1402"/>
      <c r="EF3" s="1402"/>
      <c r="EG3" s="1402"/>
      <c r="EH3" s="1402"/>
      <c r="EI3" s="1402"/>
      <c r="EJ3" s="1402"/>
      <c r="EK3" s="1402"/>
      <c r="EL3" s="1402"/>
      <c r="EM3" s="1402"/>
      <c r="EN3" s="1402"/>
      <c r="EO3" s="1402"/>
      <c r="EP3" s="1402"/>
      <c r="EQ3" s="1402"/>
      <c r="ER3" s="1402"/>
      <c r="ES3" s="1402"/>
      <c r="ET3" s="1402"/>
      <c r="EU3" s="1402"/>
      <c r="EV3" s="1402"/>
      <c r="EW3" s="1402"/>
      <c r="EX3" s="1402"/>
      <c r="EY3" s="1402"/>
      <c r="EZ3" s="1402"/>
      <c r="FA3" s="1402"/>
      <c r="FB3" s="1402"/>
      <c r="FC3" s="1402"/>
      <c r="FD3" s="1402"/>
      <c r="FE3" s="1402"/>
      <c r="FF3" s="1402"/>
      <c r="FG3" s="1402"/>
      <c r="FH3" s="1402"/>
      <c r="FI3" s="1402"/>
      <c r="FJ3" s="1402"/>
      <c r="FK3" s="1402"/>
      <c r="FL3" s="1402"/>
      <c r="FM3" s="1402"/>
      <c r="FN3" s="1402"/>
      <c r="FO3" s="1402"/>
      <c r="FP3" s="1402"/>
      <c r="FQ3" s="1402"/>
      <c r="FR3" s="1402"/>
      <c r="FS3" s="1402"/>
      <c r="FT3" s="1402"/>
      <c r="FU3" s="1402"/>
      <c r="FV3" s="1402"/>
      <c r="FW3" s="1402"/>
      <c r="FX3" s="1402"/>
      <c r="FY3" s="1402"/>
      <c r="FZ3" s="1402"/>
      <c r="GA3" s="1402"/>
      <c r="GB3" s="1402"/>
      <c r="GC3" s="1402"/>
      <c r="GD3" s="1402"/>
      <c r="GE3" s="1402"/>
      <c r="GF3" s="1402"/>
      <c r="GG3" s="1402"/>
      <c r="GH3" s="1402"/>
      <c r="GI3" s="1402"/>
      <c r="GJ3" s="1402"/>
      <c r="GK3" s="1402"/>
      <c r="GL3" s="1402"/>
      <c r="GM3" s="1402"/>
      <c r="GN3" s="1402"/>
      <c r="GO3" s="1402"/>
      <c r="GP3" s="1402"/>
      <c r="GQ3" s="1402"/>
      <c r="GR3" s="1402"/>
      <c r="GS3" s="1402"/>
      <c r="GT3" s="1402"/>
      <c r="GU3" s="1402"/>
      <c r="GV3" s="1402"/>
      <c r="GW3" s="1402"/>
      <c r="GX3" s="1402"/>
      <c r="GY3" s="1402"/>
      <c r="GZ3" s="1402"/>
      <c r="HA3" s="1402"/>
      <c r="HB3" s="1402"/>
      <c r="HC3" s="1402"/>
      <c r="HD3" s="1402"/>
      <c r="HE3" s="1402"/>
      <c r="HF3" s="1402"/>
      <c r="HG3" s="1402"/>
      <c r="HH3" s="1402"/>
      <c r="HI3" s="1402"/>
      <c r="HJ3" s="1402"/>
      <c r="HK3" s="1402"/>
      <c r="HL3" s="1402"/>
      <c r="HM3" s="1402"/>
      <c r="HN3" s="1402"/>
      <c r="HO3" s="1402"/>
      <c r="HP3" s="1402"/>
      <c r="HQ3" s="1402"/>
      <c r="HR3" s="1402"/>
      <c r="HS3" s="1402"/>
      <c r="HT3" s="1402"/>
      <c r="HU3" s="1402"/>
      <c r="HV3" s="1402"/>
      <c r="HW3" s="1402"/>
      <c r="HX3" s="1402"/>
      <c r="HY3" s="1402"/>
      <c r="HZ3" s="1402"/>
      <c r="IA3" s="1402"/>
      <c r="IB3" s="1402"/>
      <c r="IC3" s="1402"/>
      <c r="ID3" s="1402"/>
      <c r="IE3" s="1402"/>
      <c r="IF3" s="1402"/>
      <c r="IG3" s="1402"/>
      <c r="IH3" s="1402"/>
      <c r="II3" s="1402"/>
      <c r="IJ3" s="1402"/>
      <c r="IK3" s="1402"/>
      <c r="IL3" s="1402"/>
      <c r="IM3" s="1402"/>
      <c r="IN3" s="1402"/>
      <c r="IO3" s="1402"/>
      <c r="IP3" s="1402"/>
      <c r="IQ3" s="1402"/>
      <c r="IR3" s="1402"/>
      <c r="IS3" s="1402"/>
      <c r="IT3" s="1402"/>
      <c r="IU3" s="1402"/>
      <c r="IV3" s="1402"/>
    </row>
    <row r="4" spans="1:256" s="64" customFormat="1" ht="15" customHeight="1" x14ac:dyDescent="0.15">
      <c r="A4" s="2377" t="s">
        <v>1305</v>
      </c>
      <c r="B4" s="2377"/>
      <c r="C4" s="2377"/>
      <c r="D4" s="2377"/>
      <c r="E4" s="2377"/>
      <c r="F4" s="2377"/>
      <c r="G4" s="2377"/>
      <c r="H4" s="2377"/>
      <c r="I4" s="2377"/>
      <c r="J4" s="2377"/>
      <c r="K4" s="2377"/>
      <c r="L4" s="2377"/>
      <c r="M4" s="2377"/>
      <c r="N4" s="2377"/>
      <c r="O4" s="2377"/>
      <c r="P4" s="2377"/>
      <c r="Q4" s="2377"/>
      <c r="R4" s="2377"/>
      <c r="S4" s="2377"/>
      <c r="T4" s="2377"/>
      <c r="U4" s="2377"/>
      <c r="V4" s="2377"/>
      <c r="W4" s="2377"/>
      <c r="X4" s="2377"/>
      <c r="Y4" s="2377"/>
      <c r="Z4" s="2377"/>
      <c r="AA4" s="2377"/>
      <c r="AB4" s="2377"/>
      <c r="AC4" s="2377"/>
      <c r="AD4" s="2377"/>
      <c r="AE4" s="2377"/>
      <c r="AF4" s="2377"/>
      <c r="AG4" s="1405"/>
      <c r="AH4" s="1402"/>
      <c r="AI4" s="1402"/>
      <c r="AJ4" s="1402"/>
      <c r="AK4" s="1402"/>
      <c r="AL4" s="1402"/>
      <c r="AM4" s="1402"/>
      <c r="AN4" s="1402"/>
      <c r="AO4" s="1402"/>
      <c r="AP4" s="1402"/>
      <c r="AQ4" s="1402"/>
      <c r="AR4" s="1402"/>
      <c r="AS4" s="1402"/>
      <c r="AT4" s="1402"/>
      <c r="AU4" s="1402"/>
      <c r="AV4" s="1402"/>
      <c r="AW4" s="1402"/>
      <c r="AX4" s="1402"/>
      <c r="AY4" s="1402"/>
      <c r="AZ4" s="1402"/>
      <c r="BA4" s="1402"/>
      <c r="BB4" s="1402"/>
      <c r="BC4" s="1402"/>
      <c r="BD4" s="1402"/>
      <c r="BE4" s="1402"/>
      <c r="BF4" s="1402"/>
      <c r="BG4" s="1402"/>
      <c r="BH4" s="1402"/>
      <c r="BI4" s="1402"/>
      <c r="BJ4" s="1402"/>
      <c r="BK4" s="1402"/>
      <c r="BL4" s="1402"/>
      <c r="BM4" s="1402"/>
      <c r="BN4" s="1402"/>
      <c r="BO4" s="1402"/>
      <c r="BP4" s="1402"/>
      <c r="BQ4" s="1402"/>
      <c r="BR4" s="1402"/>
      <c r="BS4" s="1402"/>
      <c r="BT4" s="1402"/>
      <c r="BU4" s="1402"/>
      <c r="BV4" s="1402"/>
      <c r="BW4" s="1402"/>
      <c r="BX4" s="1402"/>
      <c r="BY4" s="1402"/>
      <c r="BZ4" s="1402"/>
      <c r="CA4" s="1402"/>
      <c r="CB4" s="1402"/>
      <c r="CC4" s="1402"/>
      <c r="CD4" s="1402"/>
      <c r="CE4" s="1402"/>
      <c r="CF4" s="1402"/>
      <c r="CG4" s="1402"/>
      <c r="CH4" s="1402"/>
      <c r="CI4" s="1402"/>
      <c r="CJ4" s="1402"/>
      <c r="CK4" s="1402"/>
      <c r="CL4" s="1402"/>
      <c r="CM4" s="1402"/>
      <c r="CN4" s="1402"/>
      <c r="CO4" s="1402"/>
      <c r="CP4" s="1402"/>
      <c r="CQ4" s="1402"/>
      <c r="CR4" s="1402"/>
      <c r="CS4" s="1402"/>
      <c r="CT4" s="1402"/>
      <c r="CU4" s="1402"/>
      <c r="CV4" s="1402"/>
      <c r="CW4" s="1402"/>
      <c r="CX4" s="1402"/>
      <c r="CY4" s="1402"/>
      <c r="CZ4" s="1402"/>
      <c r="DA4" s="1402"/>
      <c r="DB4" s="1402"/>
      <c r="DC4" s="1402"/>
      <c r="DD4" s="1402"/>
      <c r="DE4" s="1402"/>
      <c r="DF4" s="1402"/>
      <c r="DG4" s="1402"/>
      <c r="DH4" s="1402"/>
      <c r="DI4" s="1402"/>
      <c r="DJ4" s="1402"/>
      <c r="DK4" s="1402"/>
      <c r="DL4" s="1402"/>
      <c r="DM4" s="1402"/>
      <c r="DN4" s="1402"/>
      <c r="DO4" s="1402"/>
      <c r="DP4" s="1402"/>
      <c r="DQ4" s="1402"/>
      <c r="DR4" s="1402"/>
      <c r="DS4" s="1402"/>
      <c r="DT4" s="1402"/>
      <c r="DU4" s="1402"/>
      <c r="DV4" s="1402"/>
      <c r="DW4" s="1402"/>
      <c r="DX4" s="1402"/>
      <c r="DY4" s="1402"/>
      <c r="DZ4" s="1402"/>
      <c r="EA4" s="1402"/>
      <c r="EB4" s="1402"/>
      <c r="EC4" s="1402"/>
      <c r="ED4" s="1402"/>
      <c r="EE4" s="1402"/>
      <c r="EF4" s="1402"/>
      <c r="EG4" s="1402"/>
      <c r="EH4" s="1402"/>
      <c r="EI4" s="1402"/>
      <c r="EJ4" s="1402"/>
      <c r="EK4" s="1402"/>
      <c r="EL4" s="1402"/>
      <c r="EM4" s="1402"/>
      <c r="EN4" s="1402"/>
      <c r="EO4" s="1402"/>
      <c r="EP4" s="1402"/>
      <c r="EQ4" s="1402"/>
      <c r="ER4" s="1402"/>
      <c r="ES4" s="1402"/>
      <c r="ET4" s="1402"/>
      <c r="EU4" s="1402"/>
      <c r="EV4" s="1402"/>
      <c r="EW4" s="1402"/>
      <c r="EX4" s="1402"/>
      <c r="EY4" s="1402"/>
      <c r="EZ4" s="1402"/>
      <c r="FA4" s="1402"/>
      <c r="FB4" s="1402"/>
      <c r="FC4" s="1402"/>
      <c r="FD4" s="1402"/>
      <c r="FE4" s="1402"/>
      <c r="FF4" s="1402"/>
      <c r="FG4" s="1402"/>
      <c r="FH4" s="1402"/>
      <c r="FI4" s="1402"/>
      <c r="FJ4" s="1402"/>
      <c r="FK4" s="1402"/>
      <c r="FL4" s="1402"/>
      <c r="FM4" s="1402"/>
      <c r="FN4" s="1402"/>
      <c r="FO4" s="1402"/>
      <c r="FP4" s="1402"/>
      <c r="FQ4" s="1402"/>
      <c r="FR4" s="1402"/>
      <c r="FS4" s="1402"/>
      <c r="FT4" s="1402"/>
      <c r="FU4" s="1402"/>
      <c r="FV4" s="1402"/>
      <c r="FW4" s="1402"/>
      <c r="FX4" s="1402"/>
      <c r="FY4" s="1402"/>
      <c r="FZ4" s="1402"/>
      <c r="GA4" s="1402"/>
      <c r="GB4" s="1402"/>
      <c r="GC4" s="1402"/>
      <c r="GD4" s="1402"/>
      <c r="GE4" s="1402"/>
      <c r="GF4" s="1402"/>
      <c r="GG4" s="1402"/>
      <c r="GH4" s="1402"/>
      <c r="GI4" s="1402"/>
      <c r="GJ4" s="1402"/>
      <c r="GK4" s="1402"/>
      <c r="GL4" s="1402"/>
      <c r="GM4" s="1402"/>
      <c r="GN4" s="1402"/>
      <c r="GO4" s="1402"/>
      <c r="GP4" s="1402"/>
      <c r="GQ4" s="1402"/>
      <c r="GR4" s="1402"/>
      <c r="GS4" s="1402"/>
      <c r="GT4" s="1402"/>
      <c r="GU4" s="1402"/>
      <c r="GV4" s="1402"/>
      <c r="GW4" s="1402"/>
      <c r="GX4" s="1402"/>
      <c r="GY4" s="1402"/>
      <c r="GZ4" s="1402"/>
      <c r="HA4" s="1402"/>
      <c r="HB4" s="1402"/>
      <c r="HC4" s="1402"/>
      <c r="HD4" s="1402"/>
      <c r="HE4" s="1402"/>
      <c r="HF4" s="1402"/>
      <c r="HG4" s="1402"/>
      <c r="HH4" s="1402"/>
      <c r="HI4" s="1402"/>
      <c r="HJ4" s="1402"/>
      <c r="HK4" s="1402"/>
      <c r="HL4" s="1402"/>
      <c r="HM4" s="1402"/>
      <c r="HN4" s="1402"/>
      <c r="HO4" s="1402"/>
      <c r="HP4" s="1402"/>
      <c r="HQ4" s="1402"/>
      <c r="HR4" s="1402"/>
      <c r="HS4" s="1402"/>
      <c r="HT4" s="1402"/>
      <c r="HU4" s="1402"/>
      <c r="HV4" s="1402"/>
      <c r="HW4" s="1402"/>
      <c r="HX4" s="1402"/>
      <c r="HY4" s="1402"/>
      <c r="HZ4" s="1402"/>
      <c r="IA4" s="1402"/>
      <c r="IB4" s="1402"/>
      <c r="IC4" s="1402"/>
      <c r="ID4" s="1402"/>
      <c r="IE4" s="1402"/>
      <c r="IF4" s="1402"/>
      <c r="IG4" s="1402"/>
      <c r="IH4" s="1402"/>
      <c r="II4" s="1402"/>
      <c r="IJ4" s="1402"/>
      <c r="IK4" s="1402"/>
      <c r="IL4" s="1402"/>
      <c r="IM4" s="1402"/>
      <c r="IN4" s="1402"/>
      <c r="IO4" s="1402"/>
      <c r="IP4" s="1402"/>
      <c r="IQ4" s="1402"/>
      <c r="IR4" s="1402"/>
      <c r="IS4" s="1402"/>
      <c r="IT4" s="1402"/>
      <c r="IU4" s="1402"/>
      <c r="IV4" s="1402"/>
    </row>
    <row r="5" spans="1:256" s="64" customFormat="1" ht="15" customHeight="1" x14ac:dyDescent="0.15">
      <c r="A5" s="1401"/>
      <c r="B5" s="1401"/>
      <c r="C5" s="1401"/>
      <c r="D5" s="1406"/>
      <c r="E5" s="1406"/>
      <c r="F5" s="1406"/>
      <c r="G5" s="1406"/>
      <c r="H5" s="1406"/>
      <c r="I5" s="1406"/>
      <c r="J5" s="1406"/>
      <c r="K5" s="1406"/>
      <c r="L5" s="1406"/>
      <c r="M5" s="1406"/>
      <c r="N5" s="1406"/>
      <c r="O5" s="1406"/>
      <c r="P5" s="1406"/>
      <c r="Q5" s="1401"/>
      <c r="R5" s="1401"/>
      <c r="S5" s="1401"/>
      <c r="T5" s="1401"/>
      <c r="U5" s="1401"/>
      <c r="V5" s="1401"/>
      <c r="W5" s="1403"/>
      <c r="X5" s="1403"/>
      <c r="Y5" s="1403"/>
      <c r="Z5" s="1403"/>
      <c r="AA5" s="1403"/>
      <c r="AB5" s="1403"/>
      <c r="AC5" s="1403"/>
      <c r="AD5" s="1403"/>
      <c r="AE5" s="1403"/>
      <c r="AF5" s="1403"/>
      <c r="AG5" s="1403"/>
      <c r="AH5" s="1402"/>
      <c r="AI5" s="1402"/>
      <c r="AJ5" s="1402"/>
      <c r="AK5" s="1402"/>
      <c r="AL5" s="1402"/>
      <c r="AM5" s="1402"/>
      <c r="AN5" s="1402"/>
      <c r="AO5" s="1402"/>
      <c r="AP5" s="1402"/>
      <c r="AQ5" s="1402"/>
      <c r="AR5" s="1402"/>
      <c r="AS5" s="1402"/>
      <c r="AT5" s="1402"/>
      <c r="AU5" s="1402"/>
      <c r="AV5" s="1402"/>
      <c r="AW5" s="1402"/>
      <c r="AX5" s="1402"/>
      <c r="AY5" s="1402"/>
      <c r="AZ5" s="1402"/>
      <c r="BA5" s="1402"/>
      <c r="BB5" s="1402"/>
      <c r="BC5" s="1402"/>
      <c r="BD5" s="1402"/>
      <c r="BE5" s="1402"/>
      <c r="BF5" s="1402"/>
      <c r="BG5" s="1402"/>
      <c r="BH5" s="1402"/>
      <c r="BI5" s="1402"/>
      <c r="BJ5" s="1402"/>
      <c r="BK5" s="1402"/>
      <c r="BL5" s="1402"/>
      <c r="BM5" s="1402"/>
      <c r="BN5" s="1402"/>
      <c r="BO5" s="1402"/>
      <c r="BP5" s="1402"/>
      <c r="BQ5" s="1402"/>
      <c r="BR5" s="1402"/>
      <c r="BS5" s="1402"/>
      <c r="BT5" s="1402"/>
      <c r="BU5" s="1402"/>
      <c r="BV5" s="1402"/>
      <c r="BW5" s="1402"/>
      <c r="BX5" s="1402"/>
      <c r="BY5" s="1402"/>
      <c r="BZ5" s="1402"/>
      <c r="CA5" s="1402"/>
      <c r="CB5" s="1402"/>
      <c r="CC5" s="1402"/>
      <c r="CD5" s="1402"/>
      <c r="CE5" s="1402"/>
      <c r="CF5" s="1402"/>
      <c r="CG5" s="1402"/>
      <c r="CH5" s="1402"/>
      <c r="CI5" s="1402"/>
      <c r="CJ5" s="1402"/>
      <c r="CK5" s="1402"/>
      <c r="CL5" s="1402"/>
      <c r="CM5" s="1402"/>
      <c r="CN5" s="1402"/>
      <c r="CO5" s="1402"/>
      <c r="CP5" s="1402"/>
      <c r="CQ5" s="1402"/>
      <c r="CR5" s="1402"/>
      <c r="CS5" s="1402"/>
      <c r="CT5" s="1402"/>
      <c r="CU5" s="1402"/>
      <c r="CV5" s="1402"/>
      <c r="CW5" s="1402"/>
      <c r="CX5" s="1402"/>
      <c r="CY5" s="1402"/>
      <c r="CZ5" s="1402"/>
      <c r="DA5" s="1402"/>
      <c r="DB5" s="1402"/>
      <c r="DC5" s="1402"/>
      <c r="DD5" s="1402"/>
      <c r="DE5" s="1402"/>
      <c r="DF5" s="1402"/>
      <c r="DG5" s="1402"/>
      <c r="DH5" s="1402"/>
      <c r="DI5" s="1402"/>
      <c r="DJ5" s="1402"/>
      <c r="DK5" s="1402"/>
      <c r="DL5" s="1402"/>
      <c r="DM5" s="1402"/>
      <c r="DN5" s="1402"/>
      <c r="DO5" s="1402"/>
      <c r="DP5" s="1402"/>
      <c r="DQ5" s="1402"/>
      <c r="DR5" s="1402"/>
      <c r="DS5" s="1402"/>
      <c r="DT5" s="1402"/>
      <c r="DU5" s="1402"/>
      <c r="DV5" s="1402"/>
      <c r="DW5" s="1402"/>
      <c r="DX5" s="1402"/>
      <c r="DY5" s="1402"/>
      <c r="DZ5" s="1402"/>
      <c r="EA5" s="1402"/>
      <c r="EB5" s="1402"/>
      <c r="EC5" s="1402"/>
      <c r="ED5" s="1402"/>
      <c r="EE5" s="1402"/>
      <c r="EF5" s="1402"/>
      <c r="EG5" s="1402"/>
      <c r="EH5" s="1402"/>
      <c r="EI5" s="1402"/>
      <c r="EJ5" s="1402"/>
      <c r="EK5" s="1402"/>
      <c r="EL5" s="1402"/>
      <c r="EM5" s="1402"/>
      <c r="EN5" s="1402"/>
      <c r="EO5" s="1402"/>
      <c r="EP5" s="1402"/>
      <c r="EQ5" s="1402"/>
      <c r="ER5" s="1402"/>
      <c r="ES5" s="1402"/>
      <c r="ET5" s="1402"/>
      <c r="EU5" s="1402"/>
      <c r="EV5" s="1402"/>
      <c r="EW5" s="1402"/>
      <c r="EX5" s="1402"/>
      <c r="EY5" s="1402"/>
      <c r="EZ5" s="1402"/>
      <c r="FA5" s="1402"/>
      <c r="FB5" s="1402"/>
      <c r="FC5" s="1402"/>
      <c r="FD5" s="1402"/>
      <c r="FE5" s="1402"/>
      <c r="FF5" s="1402"/>
      <c r="FG5" s="1402"/>
      <c r="FH5" s="1402"/>
      <c r="FI5" s="1402"/>
      <c r="FJ5" s="1402"/>
      <c r="FK5" s="1402"/>
      <c r="FL5" s="1402"/>
      <c r="FM5" s="1402"/>
      <c r="FN5" s="1402"/>
      <c r="FO5" s="1402"/>
      <c r="FP5" s="1402"/>
      <c r="FQ5" s="1402"/>
      <c r="FR5" s="1402"/>
      <c r="FS5" s="1402"/>
      <c r="FT5" s="1402"/>
      <c r="FU5" s="1402"/>
      <c r="FV5" s="1402"/>
      <c r="FW5" s="1402"/>
      <c r="FX5" s="1402"/>
      <c r="FY5" s="1402"/>
      <c r="FZ5" s="1402"/>
      <c r="GA5" s="1402"/>
      <c r="GB5" s="1402"/>
      <c r="GC5" s="1402"/>
      <c r="GD5" s="1402"/>
      <c r="GE5" s="1402"/>
      <c r="GF5" s="1402"/>
      <c r="GG5" s="1402"/>
      <c r="GH5" s="1402"/>
      <c r="GI5" s="1402"/>
      <c r="GJ5" s="1402"/>
      <c r="GK5" s="1402"/>
      <c r="GL5" s="1402"/>
      <c r="GM5" s="1402"/>
      <c r="GN5" s="1402"/>
      <c r="GO5" s="1402"/>
      <c r="GP5" s="1402"/>
      <c r="GQ5" s="1402"/>
      <c r="GR5" s="1402"/>
      <c r="GS5" s="1402"/>
      <c r="GT5" s="1402"/>
      <c r="GU5" s="1402"/>
      <c r="GV5" s="1402"/>
      <c r="GW5" s="1402"/>
      <c r="GX5" s="1402"/>
      <c r="GY5" s="1402"/>
      <c r="GZ5" s="1402"/>
      <c r="HA5" s="1402"/>
      <c r="HB5" s="1402"/>
      <c r="HC5" s="1402"/>
      <c r="HD5" s="1402"/>
      <c r="HE5" s="1402"/>
      <c r="HF5" s="1402"/>
      <c r="HG5" s="1402"/>
      <c r="HH5" s="1402"/>
      <c r="HI5" s="1402"/>
      <c r="HJ5" s="1402"/>
      <c r="HK5" s="1402"/>
      <c r="HL5" s="1402"/>
      <c r="HM5" s="1402"/>
      <c r="HN5" s="1402"/>
      <c r="HO5" s="1402"/>
      <c r="HP5" s="1402"/>
      <c r="HQ5" s="1402"/>
      <c r="HR5" s="1402"/>
      <c r="HS5" s="1402"/>
      <c r="HT5" s="1402"/>
      <c r="HU5" s="1402"/>
      <c r="HV5" s="1402"/>
      <c r="HW5" s="1402"/>
      <c r="HX5" s="1402"/>
      <c r="HY5" s="1402"/>
      <c r="HZ5" s="1402"/>
      <c r="IA5" s="1402"/>
      <c r="IB5" s="1402"/>
      <c r="IC5" s="1402"/>
      <c r="ID5" s="1402"/>
      <c r="IE5" s="1402"/>
      <c r="IF5" s="1402"/>
      <c r="IG5" s="1402"/>
      <c r="IH5" s="1402"/>
      <c r="II5" s="1402"/>
      <c r="IJ5" s="1402"/>
      <c r="IK5" s="1402"/>
      <c r="IL5" s="1402"/>
      <c r="IM5" s="1402"/>
      <c r="IN5" s="1402"/>
      <c r="IO5" s="1402"/>
      <c r="IP5" s="1402"/>
      <c r="IQ5" s="1402"/>
      <c r="IR5" s="1402"/>
      <c r="IS5" s="1402"/>
      <c r="IT5" s="1402"/>
      <c r="IU5" s="1402"/>
      <c r="IV5" s="1402"/>
    </row>
    <row r="6" spans="1:256" s="64" customFormat="1" ht="15" customHeight="1" x14ac:dyDescent="0.15">
      <c r="A6" s="1401"/>
      <c r="B6" s="1401"/>
      <c r="C6" s="1401"/>
      <c r="D6" s="1406"/>
      <c r="E6" s="1406"/>
      <c r="F6" s="1406"/>
      <c r="G6" s="1406"/>
      <c r="H6" s="1406"/>
      <c r="I6" s="1406"/>
      <c r="J6" s="1406"/>
      <c r="K6" s="1406"/>
      <c r="L6" s="1406"/>
      <c r="M6" s="1406"/>
      <c r="N6" s="1406"/>
      <c r="O6" s="1406"/>
      <c r="P6" s="1406"/>
      <c r="Q6" s="1401"/>
      <c r="R6" s="1401"/>
      <c r="S6" s="1401"/>
      <c r="T6" s="1401"/>
      <c r="U6" s="1401"/>
      <c r="V6" s="1401"/>
      <c r="W6" s="1403"/>
      <c r="X6" s="1403"/>
      <c r="Y6" s="1403"/>
      <c r="Z6" s="1403"/>
      <c r="AA6" s="1403"/>
      <c r="AB6" s="1403"/>
      <c r="AC6" s="1403"/>
      <c r="AD6" s="1403"/>
      <c r="AE6" s="1403"/>
      <c r="AF6" s="1403"/>
      <c r="AG6" s="1403"/>
      <c r="AH6" s="1402"/>
      <c r="AI6" s="1402"/>
      <c r="AJ6" s="1402"/>
      <c r="AK6" s="1402"/>
      <c r="AL6" s="1402"/>
      <c r="AM6" s="1402"/>
      <c r="AN6" s="1402"/>
      <c r="AO6" s="1402"/>
      <c r="AP6" s="1402"/>
      <c r="AQ6" s="1402"/>
      <c r="AR6" s="1402"/>
      <c r="AS6" s="1402"/>
      <c r="AT6" s="1402"/>
      <c r="AU6" s="1402"/>
      <c r="AV6" s="1402"/>
      <c r="AW6" s="1402"/>
      <c r="AX6" s="1402"/>
      <c r="AY6" s="1402"/>
      <c r="AZ6" s="1402"/>
      <c r="BA6" s="1402"/>
      <c r="BB6" s="1402"/>
      <c r="BC6" s="1402"/>
      <c r="BD6" s="1402"/>
      <c r="BE6" s="1402"/>
      <c r="BF6" s="1402"/>
      <c r="BG6" s="1402"/>
      <c r="BH6" s="1402"/>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c r="CG6" s="1402"/>
      <c r="CH6" s="1402"/>
      <c r="CI6" s="1402"/>
      <c r="CJ6" s="1402"/>
      <c r="CK6" s="1402"/>
      <c r="CL6" s="1402"/>
      <c r="CM6" s="1402"/>
      <c r="CN6" s="1402"/>
      <c r="CO6" s="1402"/>
      <c r="CP6" s="1402"/>
      <c r="CQ6" s="1402"/>
      <c r="CR6" s="1402"/>
      <c r="CS6" s="1402"/>
      <c r="CT6" s="1402"/>
      <c r="CU6" s="1402"/>
      <c r="CV6" s="1402"/>
      <c r="CW6" s="1402"/>
      <c r="CX6" s="1402"/>
      <c r="CY6" s="1402"/>
      <c r="CZ6" s="1402"/>
      <c r="DA6" s="1402"/>
      <c r="DB6" s="1402"/>
      <c r="DC6" s="1402"/>
      <c r="DD6" s="1402"/>
      <c r="DE6" s="1402"/>
      <c r="DF6" s="1402"/>
      <c r="DG6" s="1402"/>
      <c r="DH6" s="1402"/>
      <c r="DI6" s="1402"/>
      <c r="DJ6" s="1402"/>
      <c r="DK6" s="1402"/>
      <c r="DL6" s="1402"/>
      <c r="DM6" s="1402"/>
      <c r="DN6" s="1402"/>
      <c r="DO6" s="1402"/>
      <c r="DP6" s="1402"/>
      <c r="DQ6" s="1402"/>
      <c r="DR6" s="1402"/>
      <c r="DS6" s="1402"/>
      <c r="DT6" s="1402"/>
      <c r="DU6" s="1402"/>
      <c r="DV6" s="1402"/>
      <c r="DW6" s="1402"/>
      <c r="DX6" s="1402"/>
      <c r="DY6" s="1402"/>
      <c r="DZ6" s="1402"/>
      <c r="EA6" s="1402"/>
      <c r="EB6" s="1402"/>
      <c r="EC6" s="1402"/>
      <c r="ED6" s="1402"/>
      <c r="EE6" s="1402"/>
      <c r="EF6" s="1402"/>
      <c r="EG6" s="1402"/>
      <c r="EH6" s="1402"/>
      <c r="EI6" s="1402"/>
      <c r="EJ6" s="1402"/>
      <c r="EK6" s="1402"/>
      <c r="EL6" s="1402"/>
      <c r="EM6" s="1402"/>
      <c r="EN6" s="1402"/>
      <c r="EO6" s="1402"/>
      <c r="EP6" s="1402"/>
      <c r="EQ6" s="1402"/>
      <c r="ER6" s="1402"/>
      <c r="ES6" s="1402"/>
      <c r="ET6" s="1402"/>
      <c r="EU6" s="1402"/>
      <c r="EV6" s="1402"/>
      <c r="EW6" s="1402"/>
      <c r="EX6" s="1402"/>
      <c r="EY6" s="1402"/>
      <c r="EZ6" s="1402"/>
      <c r="FA6" s="1402"/>
      <c r="FB6" s="1402"/>
      <c r="FC6" s="1402"/>
      <c r="FD6" s="1402"/>
      <c r="FE6" s="1402"/>
      <c r="FF6" s="1402"/>
      <c r="FG6" s="1402"/>
      <c r="FH6" s="1402"/>
      <c r="FI6" s="1402"/>
      <c r="FJ6" s="1402"/>
      <c r="FK6" s="1402"/>
      <c r="FL6" s="1402"/>
      <c r="FM6" s="1402"/>
      <c r="FN6" s="1402"/>
      <c r="FO6" s="1402"/>
      <c r="FP6" s="1402"/>
      <c r="FQ6" s="1402"/>
      <c r="FR6" s="1402"/>
      <c r="FS6" s="1402"/>
      <c r="FT6" s="1402"/>
      <c r="FU6" s="1402"/>
      <c r="FV6" s="1402"/>
      <c r="FW6" s="1402"/>
      <c r="FX6" s="1402"/>
      <c r="FY6" s="1402"/>
      <c r="FZ6" s="1402"/>
      <c r="GA6" s="1402"/>
      <c r="GB6" s="1402"/>
      <c r="GC6" s="1402"/>
      <c r="GD6" s="1402"/>
      <c r="GE6" s="1402"/>
      <c r="GF6" s="1402"/>
      <c r="GG6" s="1402"/>
      <c r="GH6" s="1402"/>
      <c r="GI6" s="1402"/>
      <c r="GJ6" s="1402"/>
      <c r="GK6" s="1402"/>
      <c r="GL6" s="1402"/>
      <c r="GM6" s="1402"/>
      <c r="GN6" s="1402"/>
      <c r="GO6" s="1402"/>
      <c r="GP6" s="1402"/>
      <c r="GQ6" s="1402"/>
      <c r="GR6" s="1402"/>
      <c r="GS6" s="1402"/>
      <c r="GT6" s="1402"/>
      <c r="GU6" s="1402"/>
      <c r="GV6" s="1402"/>
      <c r="GW6" s="1402"/>
      <c r="GX6" s="1402"/>
      <c r="GY6" s="1402"/>
      <c r="GZ6" s="1402"/>
      <c r="HA6" s="1402"/>
      <c r="HB6" s="1402"/>
      <c r="HC6" s="1402"/>
      <c r="HD6" s="1402"/>
      <c r="HE6" s="1402"/>
      <c r="HF6" s="1402"/>
      <c r="HG6" s="1402"/>
      <c r="HH6" s="1402"/>
      <c r="HI6" s="1402"/>
      <c r="HJ6" s="1402"/>
      <c r="HK6" s="1402"/>
      <c r="HL6" s="1402"/>
      <c r="HM6" s="1402"/>
      <c r="HN6" s="1402"/>
      <c r="HO6" s="1402"/>
      <c r="HP6" s="1402"/>
      <c r="HQ6" s="1402"/>
      <c r="HR6" s="1402"/>
      <c r="HS6" s="1402"/>
      <c r="HT6" s="1402"/>
      <c r="HU6" s="1402"/>
      <c r="HV6" s="1402"/>
      <c r="HW6" s="1402"/>
      <c r="HX6" s="1402"/>
      <c r="HY6" s="1402"/>
      <c r="HZ6" s="1402"/>
      <c r="IA6" s="1402"/>
      <c r="IB6" s="1402"/>
      <c r="IC6" s="1402"/>
      <c r="ID6" s="1402"/>
      <c r="IE6" s="1402"/>
      <c r="IF6" s="1402"/>
      <c r="IG6" s="1402"/>
      <c r="IH6" s="1402"/>
      <c r="II6" s="1402"/>
      <c r="IJ6" s="1402"/>
      <c r="IK6" s="1402"/>
      <c r="IL6" s="1402"/>
      <c r="IM6" s="1402"/>
      <c r="IN6" s="1402"/>
      <c r="IO6" s="1402"/>
      <c r="IP6" s="1402"/>
      <c r="IQ6" s="1402"/>
      <c r="IR6" s="1402"/>
      <c r="IS6" s="1402"/>
      <c r="IT6" s="1402"/>
      <c r="IU6" s="1402"/>
      <c r="IV6" s="1402"/>
    </row>
    <row r="7" spans="1:256" s="64" customFormat="1" ht="15" customHeight="1" x14ac:dyDescent="0.15">
      <c r="A7" s="1401"/>
      <c r="B7" s="1401"/>
      <c r="C7" s="1401" t="s">
        <v>1306</v>
      </c>
      <c r="D7" s="1406"/>
      <c r="E7" s="1406"/>
      <c r="F7" s="1406"/>
      <c r="G7" s="1406"/>
      <c r="H7" s="1406"/>
      <c r="I7" s="1406"/>
      <c r="J7" s="1406"/>
      <c r="K7" s="1406"/>
      <c r="L7" s="1406"/>
      <c r="M7" s="1406"/>
      <c r="N7" s="1406"/>
      <c r="O7" s="1406"/>
      <c r="P7" s="1406"/>
      <c r="Q7" s="1401"/>
      <c r="R7" s="1401"/>
      <c r="S7" s="1401"/>
      <c r="T7" s="1401"/>
      <c r="U7" s="1401"/>
      <c r="V7" s="1401"/>
      <c r="W7" s="1403"/>
      <c r="X7" s="1403"/>
      <c r="Y7" s="1403"/>
      <c r="Z7" s="1403"/>
      <c r="AA7" s="1403"/>
      <c r="AB7" s="1403"/>
      <c r="AC7" s="1403"/>
      <c r="AD7" s="1403"/>
      <c r="AE7" s="1403"/>
      <c r="AF7" s="1403"/>
      <c r="AG7" s="1403"/>
      <c r="AH7" s="1402"/>
      <c r="AI7" s="1402"/>
      <c r="AJ7" s="1402"/>
      <c r="AK7" s="1402"/>
      <c r="AL7" s="1402"/>
      <c r="AM7" s="1402"/>
      <c r="AN7" s="1402"/>
      <c r="AO7" s="1402"/>
      <c r="AP7" s="1402"/>
      <c r="AQ7" s="1402"/>
      <c r="AR7" s="1402"/>
      <c r="AS7" s="1402"/>
      <c r="AT7" s="1402"/>
      <c r="AU7" s="1402"/>
      <c r="AV7" s="1402"/>
      <c r="AW7" s="1402"/>
      <c r="AX7" s="1402"/>
      <c r="AY7" s="1402"/>
      <c r="AZ7" s="1402"/>
      <c r="BA7" s="1402"/>
      <c r="BB7" s="1402"/>
      <c r="BC7" s="1402"/>
      <c r="BD7" s="1402"/>
      <c r="BE7" s="1402"/>
      <c r="BF7" s="1402"/>
      <c r="BG7" s="1402"/>
      <c r="BH7" s="1402"/>
      <c r="BI7" s="1402"/>
      <c r="BJ7" s="1402"/>
      <c r="BK7" s="1402"/>
      <c r="BL7" s="1402"/>
      <c r="BM7" s="1402"/>
      <c r="BN7" s="1402"/>
      <c r="BO7" s="1402"/>
      <c r="BP7" s="1402"/>
      <c r="BQ7" s="1402"/>
      <c r="BR7" s="1402"/>
      <c r="BS7" s="1402"/>
      <c r="BT7" s="1402"/>
      <c r="BU7" s="1402"/>
      <c r="BV7" s="1402"/>
      <c r="BW7" s="1402"/>
      <c r="BX7" s="1402"/>
      <c r="BY7" s="1402"/>
      <c r="BZ7" s="1402"/>
      <c r="CA7" s="1402"/>
      <c r="CB7" s="1402"/>
      <c r="CC7" s="1402"/>
      <c r="CD7" s="1402"/>
      <c r="CE7" s="1402"/>
      <c r="CF7" s="1402"/>
      <c r="CG7" s="1402"/>
      <c r="CH7" s="1402"/>
      <c r="CI7" s="1402"/>
      <c r="CJ7" s="1402"/>
      <c r="CK7" s="1402"/>
      <c r="CL7" s="1402"/>
      <c r="CM7" s="1402"/>
      <c r="CN7" s="1402"/>
      <c r="CO7" s="1402"/>
      <c r="CP7" s="1402"/>
      <c r="CQ7" s="1402"/>
      <c r="CR7" s="1402"/>
      <c r="CS7" s="1402"/>
      <c r="CT7" s="1402"/>
      <c r="CU7" s="1402"/>
      <c r="CV7" s="1402"/>
      <c r="CW7" s="1402"/>
      <c r="CX7" s="1402"/>
      <c r="CY7" s="1402"/>
      <c r="CZ7" s="1402"/>
      <c r="DA7" s="1402"/>
      <c r="DB7" s="1402"/>
      <c r="DC7" s="1402"/>
      <c r="DD7" s="1402"/>
      <c r="DE7" s="1402"/>
      <c r="DF7" s="1402"/>
      <c r="DG7" s="1402"/>
      <c r="DH7" s="1402"/>
      <c r="DI7" s="1402"/>
      <c r="DJ7" s="1402"/>
      <c r="DK7" s="1402"/>
      <c r="DL7" s="1402"/>
      <c r="DM7" s="1402"/>
      <c r="DN7" s="1402"/>
      <c r="DO7" s="1402"/>
      <c r="DP7" s="1402"/>
      <c r="DQ7" s="1402"/>
      <c r="DR7" s="1402"/>
      <c r="DS7" s="1402"/>
      <c r="DT7" s="1402"/>
      <c r="DU7" s="1402"/>
      <c r="DV7" s="1402"/>
      <c r="DW7" s="1402"/>
      <c r="DX7" s="1402"/>
      <c r="DY7" s="1402"/>
      <c r="DZ7" s="1402"/>
      <c r="EA7" s="1402"/>
      <c r="EB7" s="1402"/>
      <c r="EC7" s="1402"/>
      <c r="ED7" s="1402"/>
      <c r="EE7" s="1402"/>
      <c r="EF7" s="1402"/>
      <c r="EG7" s="1402"/>
      <c r="EH7" s="1402"/>
      <c r="EI7" s="1402"/>
      <c r="EJ7" s="1402"/>
      <c r="EK7" s="1402"/>
      <c r="EL7" s="1402"/>
      <c r="EM7" s="1402"/>
      <c r="EN7" s="1402"/>
      <c r="EO7" s="1402"/>
      <c r="EP7" s="1402"/>
      <c r="EQ7" s="1402"/>
      <c r="ER7" s="1402"/>
      <c r="ES7" s="1402"/>
      <c r="ET7" s="1402"/>
      <c r="EU7" s="1402"/>
      <c r="EV7" s="1402"/>
      <c r="EW7" s="1402"/>
      <c r="EX7" s="1402"/>
      <c r="EY7" s="1402"/>
      <c r="EZ7" s="1402"/>
      <c r="FA7" s="1402"/>
      <c r="FB7" s="1402"/>
      <c r="FC7" s="1402"/>
      <c r="FD7" s="1402"/>
      <c r="FE7" s="1402"/>
      <c r="FF7" s="1402"/>
      <c r="FG7" s="1402"/>
      <c r="FH7" s="1402"/>
      <c r="FI7" s="1402"/>
      <c r="FJ7" s="1402"/>
      <c r="FK7" s="1402"/>
      <c r="FL7" s="1402"/>
      <c r="FM7" s="1402"/>
      <c r="FN7" s="1402"/>
      <c r="FO7" s="1402"/>
      <c r="FP7" s="1402"/>
      <c r="FQ7" s="1402"/>
      <c r="FR7" s="1402"/>
      <c r="FS7" s="1402"/>
      <c r="FT7" s="1402"/>
      <c r="FU7" s="1402"/>
      <c r="FV7" s="1402"/>
      <c r="FW7" s="1402"/>
      <c r="FX7" s="1402"/>
      <c r="FY7" s="1402"/>
      <c r="FZ7" s="1402"/>
      <c r="GA7" s="1402"/>
      <c r="GB7" s="1402"/>
      <c r="GC7" s="1402"/>
      <c r="GD7" s="1402"/>
      <c r="GE7" s="1402"/>
      <c r="GF7" s="1402"/>
      <c r="GG7" s="1402"/>
      <c r="GH7" s="1402"/>
      <c r="GI7" s="1402"/>
      <c r="GJ7" s="1402"/>
      <c r="GK7" s="1402"/>
      <c r="GL7" s="1402"/>
      <c r="GM7" s="1402"/>
      <c r="GN7" s="1402"/>
      <c r="GO7" s="1402"/>
      <c r="GP7" s="1402"/>
      <c r="GQ7" s="1402"/>
      <c r="GR7" s="1402"/>
      <c r="GS7" s="1402"/>
      <c r="GT7" s="1402"/>
      <c r="GU7" s="1402"/>
      <c r="GV7" s="1402"/>
      <c r="GW7" s="1402"/>
      <c r="GX7" s="1402"/>
      <c r="GY7" s="1402"/>
      <c r="GZ7" s="1402"/>
      <c r="HA7" s="1402"/>
      <c r="HB7" s="1402"/>
      <c r="HC7" s="1402"/>
      <c r="HD7" s="1402"/>
      <c r="HE7" s="1402"/>
      <c r="HF7" s="1402"/>
      <c r="HG7" s="1402"/>
      <c r="HH7" s="1402"/>
      <c r="HI7" s="1402"/>
      <c r="HJ7" s="1402"/>
      <c r="HK7" s="1402"/>
      <c r="HL7" s="1402"/>
      <c r="HM7" s="1402"/>
      <c r="HN7" s="1402"/>
      <c r="HO7" s="1402"/>
      <c r="HP7" s="1402"/>
      <c r="HQ7" s="1402"/>
      <c r="HR7" s="1402"/>
      <c r="HS7" s="1402"/>
      <c r="HT7" s="1402"/>
      <c r="HU7" s="1402"/>
      <c r="HV7" s="1402"/>
      <c r="HW7" s="1402"/>
      <c r="HX7" s="1402"/>
      <c r="HY7" s="1402"/>
      <c r="HZ7" s="1402"/>
      <c r="IA7" s="1402"/>
      <c r="IB7" s="1402"/>
      <c r="IC7" s="1402"/>
      <c r="ID7" s="1402"/>
      <c r="IE7" s="1402"/>
      <c r="IF7" s="1402"/>
      <c r="IG7" s="1402"/>
      <c r="IH7" s="1402"/>
      <c r="II7" s="1402"/>
      <c r="IJ7" s="1402"/>
      <c r="IK7" s="1402"/>
      <c r="IL7" s="1402"/>
      <c r="IM7" s="1402"/>
      <c r="IN7" s="1402"/>
      <c r="IO7" s="1402"/>
      <c r="IP7" s="1402"/>
      <c r="IQ7" s="1402"/>
      <c r="IR7" s="1402"/>
      <c r="IS7" s="1402"/>
      <c r="IT7" s="1402"/>
      <c r="IU7" s="1402"/>
      <c r="IV7" s="1402"/>
    </row>
    <row r="8" spans="1:256" s="64" customFormat="1" ht="15" customHeight="1" x14ac:dyDescent="0.15">
      <c r="A8" s="1401"/>
      <c r="B8" s="1401"/>
      <c r="C8" s="1401"/>
      <c r="D8" s="1401"/>
      <c r="E8" s="1401"/>
      <c r="F8" s="1401"/>
      <c r="G8" s="1401"/>
      <c r="H8" s="1401"/>
      <c r="I8" s="1401"/>
      <c r="J8" s="1401"/>
      <c r="K8" s="1401"/>
      <c r="L8" s="1401"/>
      <c r="M8" s="1401"/>
      <c r="N8" s="1401"/>
      <c r="O8" s="1401"/>
      <c r="P8" s="1401"/>
      <c r="Q8" s="1401"/>
      <c r="R8" s="1401"/>
      <c r="S8" s="1401"/>
      <c r="T8" s="1401"/>
      <c r="U8" s="1401"/>
      <c r="V8" s="1401"/>
      <c r="W8" s="1403"/>
      <c r="X8" s="1403"/>
      <c r="Y8" s="1403"/>
      <c r="Z8" s="1403"/>
      <c r="AA8" s="1403"/>
      <c r="AB8" s="1403"/>
      <c r="AC8" s="1403"/>
      <c r="AD8" s="1403"/>
      <c r="AE8" s="1403"/>
      <c r="AF8" s="1403"/>
      <c r="AG8" s="1403"/>
      <c r="AH8" s="1402"/>
      <c r="AI8" s="1402"/>
      <c r="AJ8" s="1402"/>
      <c r="AK8" s="1402"/>
      <c r="AL8" s="1402"/>
      <c r="AM8" s="1402"/>
      <c r="AN8" s="1402"/>
      <c r="AO8" s="1402"/>
      <c r="AP8" s="1402"/>
      <c r="AQ8" s="1402"/>
      <c r="AR8" s="1402"/>
      <c r="AS8" s="1402"/>
      <c r="AT8" s="1402"/>
      <c r="AU8" s="1402"/>
      <c r="AV8" s="1402"/>
      <c r="AW8" s="1402"/>
      <c r="AX8" s="1402"/>
      <c r="AY8" s="1402"/>
      <c r="AZ8" s="1402"/>
      <c r="BA8" s="1402"/>
      <c r="BB8" s="1402"/>
      <c r="BC8" s="1402"/>
      <c r="BD8" s="1402"/>
      <c r="BE8" s="1402"/>
      <c r="BF8" s="1402"/>
      <c r="BG8" s="1402"/>
      <c r="BH8" s="1402"/>
      <c r="BI8" s="1402"/>
      <c r="BJ8" s="1402"/>
      <c r="BK8" s="1402"/>
      <c r="BL8" s="1402"/>
      <c r="BM8" s="1402"/>
      <c r="BN8" s="1402"/>
      <c r="BO8" s="1402"/>
      <c r="BP8" s="1402"/>
      <c r="BQ8" s="1402"/>
      <c r="BR8" s="1402"/>
      <c r="BS8" s="1402"/>
      <c r="BT8" s="1402"/>
      <c r="BU8" s="1402"/>
      <c r="BV8" s="1402"/>
      <c r="BW8" s="1402"/>
      <c r="BX8" s="1402"/>
      <c r="BY8" s="1402"/>
      <c r="BZ8" s="1402"/>
      <c r="CA8" s="1402"/>
      <c r="CB8" s="1402"/>
      <c r="CC8" s="1402"/>
      <c r="CD8" s="1402"/>
      <c r="CE8" s="1402"/>
      <c r="CF8" s="1402"/>
      <c r="CG8" s="1402"/>
      <c r="CH8" s="1402"/>
      <c r="CI8" s="1402"/>
      <c r="CJ8" s="1402"/>
      <c r="CK8" s="1402"/>
      <c r="CL8" s="1402"/>
      <c r="CM8" s="1402"/>
      <c r="CN8" s="1402"/>
      <c r="CO8" s="1402"/>
      <c r="CP8" s="1402"/>
      <c r="CQ8" s="1402"/>
      <c r="CR8" s="1402"/>
      <c r="CS8" s="1402"/>
      <c r="CT8" s="1402"/>
      <c r="CU8" s="1402"/>
      <c r="CV8" s="1402"/>
      <c r="CW8" s="1402"/>
      <c r="CX8" s="1402"/>
      <c r="CY8" s="1402"/>
      <c r="CZ8" s="1402"/>
      <c r="DA8" s="1402"/>
      <c r="DB8" s="1402"/>
      <c r="DC8" s="1402"/>
      <c r="DD8" s="1402"/>
      <c r="DE8" s="1402"/>
      <c r="DF8" s="1402"/>
      <c r="DG8" s="1402"/>
      <c r="DH8" s="1402"/>
      <c r="DI8" s="1402"/>
      <c r="DJ8" s="1402"/>
      <c r="DK8" s="1402"/>
      <c r="DL8" s="1402"/>
      <c r="DM8" s="1402"/>
      <c r="DN8" s="1402"/>
      <c r="DO8" s="1402"/>
      <c r="DP8" s="1402"/>
      <c r="DQ8" s="1402"/>
      <c r="DR8" s="1402"/>
      <c r="DS8" s="1402"/>
      <c r="DT8" s="1402"/>
      <c r="DU8" s="1402"/>
      <c r="DV8" s="1402"/>
      <c r="DW8" s="1402"/>
      <c r="DX8" s="1402"/>
      <c r="DY8" s="1402"/>
      <c r="DZ8" s="1402"/>
      <c r="EA8" s="1402"/>
      <c r="EB8" s="1402"/>
      <c r="EC8" s="1402"/>
      <c r="ED8" s="1402"/>
      <c r="EE8" s="1402"/>
      <c r="EF8" s="1402"/>
      <c r="EG8" s="1402"/>
      <c r="EH8" s="1402"/>
      <c r="EI8" s="1402"/>
      <c r="EJ8" s="1402"/>
      <c r="EK8" s="1402"/>
      <c r="EL8" s="1402"/>
      <c r="EM8" s="1402"/>
      <c r="EN8" s="1402"/>
      <c r="EO8" s="1402"/>
      <c r="EP8" s="1402"/>
      <c r="EQ8" s="1402"/>
      <c r="ER8" s="1402"/>
      <c r="ES8" s="1402"/>
      <c r="ET8" s="1402"/>
      <c r="EU8" s="1402"/>
      <c r="EV8" s="1402"/>
      <c r="EW8" s="1402"/>
      <c r="EX8" s="1402"/>
      <c r="EY8" s="1402"/>
      <c r="EZ8" s="1402"/>
      <c r="FA8" s="1402"/>
      <c r="FB8" s="1402"/>
      <c r="FC8" s="1402"/>
      <c r="FD8" s="1402"/>
      <c r="FE8" s="1402"/>
      <c r="FF8" s="1402"/>
      <c r="FG8" s="1402"/>
      <c r="FH8" s="1402"/>
      <c r="FI8" s="1402"/>
      <c r="FJ8" s="1402"/>
      <c r="FK8" s="1402"/>
      <c r="FL8" s="1402"/>
      <c r="FM8" s="1402"/>
      <c r="FN8" s="1402"/>
      <c r="FO8" s="1402"/>
      <c r="FP8" s="1402"/>
      <c r="FQ8" s="1402"/>
      <c r="FR8" s="1402"/>
      <c r="FS8" s="1402"/>
      <c r="FT8" s="1402"/>
      <c r="FU8" s="1402"/>
      <c r="FV8" s="1402"/>
      <c r="FW8" s="1402"/>
      <c r="FX8" s="1402"/>
      <c r="FY8" s="1402"/>
      <c r="FZ8" s="1402"/>
      <c r="GA8" s="1402"/>
      <c r="GB8" s="1402"/>
      <c r="GC8" s="1402"/>
      <c r="GD8" s="1402"/>
      <c r="GE8" s="1402"/>
      <c r="GF8" s="1402"/>
      <c r="GG8" s="1402"/>
      <c r="GH8" s="1402"/>
      <c r="GI8" s="1402"/>
      <c r="GJ8" s="1402"/>
      <c r="GK8" s="1402"/>
      <c r="GL8" s="1402"/>
      <c r="GM8" s="1402"/>
      <c r="GN8" s="1402"/>
      <c r="GO8" s="1402"/>
      <c r="GP8" s="1402"/>
      <c r="GQ8" s="1402"/>
      <c r="GR8" s="1402"/>
      <c r="GS8" s="1402"/>
      <c r="GT8" s="1402"/>
      <c r="GU8" s="1402"/>
      <c r="GV8" s="1402"/>
      <c r="GW8" s="1402"/>
      <c r="GX8" s="1402"/>
      <c r="GY8" s="1402"/>
      <c r="GZ8" s="1402"/>
      <c r="HA8" s="1402"/>
      <c r="HB8" s="1402"/>
      <c r="HC8" s="1402"/>
      <c r="HD8" s="1402"/>
      <c r="HE8" s="1402"/>
      <c r="HF8" s="1402"/>
      <c r="HG8" s="1402"/>
      <c r="HH8" s="1402"/>
      <c r="HI8" s="1402"/>
      <c r="HJ8" s="1402"/>
      <c r="HK8" s="1402"/>
      <c r="HL8" s="1402"/>
      <c r="HM8" s="1402"/>
      <c r="HN8" s="1402"/>
      <c r="HO8" s="1402"/>
      <c r="HP8" s="1402"/>
      <c r="HQ8" s="1402"/>
      <c r="HR8" s="1402"/>
      <c r="HS8" s="1402"/>
      <c r="HT8" s="1402"/>
      <c r="HU8" s="1402"/>
      <c r="HV8" s="1402"/>
      <c r="HW8" s="1402"/>
      <c r="HX8" s="1402"/>
      <c r="HY8" s="1402"/>
      <c r="HZ8" s="1402"/>
      <c r="IA8" s="1402"/>
      <c r="IB8" s="1402"/>
      <c r="IC8" s="1402"/>
      <c r="ID8" s="1402"/>
      <c r="IE8" s="1402"/>
      <c r="IF8" s="1402"/>
      <c r="IG8" s="1402"/>
      <c r="IH8" s="1402"/>
      <c r="II8" s="1402"/>
      <c r="IJ8" s="1402"/>
      <c r="IK8" s="1402"/>
      <c r="IL8" s="1402"/>
      <c r="IM8" s="1402"/>
      <c r="IN8" s="1402"/>
      <c r="IO8" s="1402"/>
      <c r="IP8" s="1402"/>
      <c r="IQ8" s="1402"/>
      <c r="IR8" s="1402"/>
      <c r="IS8" s="1402"/>
      <c r="IT8" s="1402"/>
      <c r="IU8" s="1402"/>
      <c r="IV8" s="1402"/>
    </row>
    <row r="9" spans="1:256" s="64" customFormat="1" ht="15" customHeight="1" x14ac:dyDescent="0.15">
      <c r="A9" s="1401"/>
      <c r="B9" s="1401"/>
      <c r="C9" s="1407" t="s">
        <v>1307</v>
      </c>
      <c r="D9" s="1408"/>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8"/>
      <c r="AE9" s="1408"/>
      <c r="AF9" s="1408"/>
      <c r="AG9" s="1408"/>
      <c r="AH9" s="1402"/>
      <c r="AI9" s="1402"/>
      <c r="AJ9" s="1402"/>
      <c r="AK9" s="1402"/>
      <c r="AL9" s="1402"/>
      <c r="AM9" s="1402"/>
      <c r="AN9" s="1402"/>
      <c r="AO9" s="1402"/>
      <c r="AP9" s="1402"/>
      <c r="AQ9" s="1402"/>
      <c r="AR9" s="1402"/>
      <c r="AS9" s="1402"/>
      <c r="AT9" s="1402"/>
      <c r="AU9" s="1402"/>
      <c r="AV9" s="1402"/>
      <c r="AW9" s="1402"/>
      <c r="AX9" s="1402"/>
      <c r="AY9" s="1402"/>
      <c r="AZ9" s="1402"/>
      <c r="BA9" s="1402"/>
      <c r="BB9" s="1402"/>
      <c r="BC9" s="1402"/>
      <c r="BD9" s="1402"/>
      <c r="BE9" s="1402"/>
      <c r="BF9" s="1402"/>
      <c r="BG9" s="1402"/>
      <c r="BH9" s="1402"/>
      <c r="BI9" s="1402"/>
      <c r="BJ9" s="1402"/>
      <c r="BK9" s="1402"/>
      <c r="BL9" s="1402"/>
      <c r="BM9" s="1402"/>
      <c r="BN9" s="1402"/>
      <c r="BO9" s="1402"/>
      <c r="BP9" s="1402"/>
      <c r="BQ9" s="1402"/>
      <c r="BR9" s="1402"/>
      <c r="BS9" s="1402"/>
      <c r="BT9" s="1402"/>
      <c r="BU9" s="1402"/>
      <c r="BV9" s="1402"/>
      <c r="BW9" s="1402"/>
      <c r="BX9" s="1402"/>
      <c r="BY9" s="1402"/>
      <c r="BZ9" s="1402"/>
      <c r="CA9" s="1402"/>
      <c r="CB9" s="1402"/>
      <c r="CC9" s="1402"/>
      <c r="CD9" s="1402"/>
      <c r="CE9" s="1402"/>
      <c r="CF9" s="1402"/>
      <c r="CG9" s="1402"/>
      <c r="CH9" s="1402"/>
      <c r="CI9" s="1402"/>
      <c r="CJ9" s="1402"/>
      <c r="CK9" s="1402"/>
      <c r="CL9" s="1402"/>
      <c r="CM9" s="1402"/>
      <c r="CN9" s="1402"/>
      <c r="CO9" s="1402"/>
      <c r="CP9" s="1402"/>
      <c r="CQ9" s="1402"/>
      <c r="CR9" s="1402"/>
      <c r="CS9" s="1402"/>
      <c r="CT9" s="1402"/>
      <c r="CU9" s="1402"/>
      <c r="CV9" s="1402"/>
      <c r="CW9" s="1402"/>
      <c r="CX9" s="1402"/>
      <c r="CY9" s="1402"/>
      <c r="CZ9" s="1402"/>
      <c r="DA9" s="1402"/>
      <c r="DB9" s="1402"/>
      <c r="DC9" s="1402"/>
      <c r="DD9" s="1402"/>
      <c r="DE9" s="1402"/>
      <c r="DF9" s="1402"/>
      <c r="DG9" s="1402"/>
      <c r="DH9" s="1402"/>
      <c r="DI9" s="1402"/>
      <c r="DJ9" s="1402"/>
      <c r="DK9" s="1402"/>
      <c r="DL9" s="1402"/>
      <c r="DM9" s="1402"/>
      <c r="DN9" s="1402"/>
      <c r="DO9" s="1402"/>
      <c r="DP9" s="1402"/>
      <c r="DQ9" s="1402"/>
      <c r="DR9" s="1402"/>
      <c r="DS9" s="1402"/>
      <c r="DT9" s="1402"/>
      <c r="DU9" s="1402"/>
      <c r="DV9" s="1402"/>
      <c r="DW9" s="1402"/>
      <c r="DX9" s="1402"/>
      <c r="DY9" s="1402"/>
      <c r="DZ9" s="1402"/>
      <c r="EA9" s="1402"/>
      <c r="EB9" s="1402"/>
      <c r="EC9" s="1402"/>
      <c r="ED9" s="1402"/>
      <c r="EE9" s="1402"/>
      <c r="EF9" s="1402"/>
      <c r="EG9" s="1402"/>
      <c r="EH9" s="1402"/>
      <c r="EI9" s="1402"/>
      <c r="EJ9" s="1402"/>
      <c r="EK9" s="1402"/>
      <c r="EL9" s="1402"/>
      <c r="EM9" s="1402"/>
      <c r="EN9" s="1402"/>
      <c r="EO9" s="1402"/>
      <c r="EP9" s="1402"/>
      <c r="EQ9" s="1402"/>
      <c r="ER9" s="1402"/>
      <c r="ES9" s="1402"/>
      <c r="ET9" s="1402"/>
      <c r="EU9" s="1402"/>
      <c r="EV9" s="1402"/>
      <c r="EW9" s="1402"/>
      <c r="EX9" s="1402"/>
      <c r="EY9" s="1402"/>
      <c r="EZ9" s="1402"/>
      <c r="FA9" s="1402"/>
      <c r="FB9" s="1402"/>
      <c r="FC9" s="1402"/>
      <c r="FD9" s="1402"/>
      <c r="FE9" s="1402"/>
      <c r="FF9" s="1402"/>
      <c r="FG9" s="1402"/>
      <c r="FH9" s="1402"/>
      <c r="FI9" s="1402"/>
      <c r="FJ9" s="1402"/>
      <c r="FK9" s="1402"/>
      <c r="FL9" s="1402"/>
      <c r="FM9" s="1402"/>
      <c r="FN9" s="1402"/>
      <c r="FO9" s="1402"/>
      <c r="FP9" s="1402"/>
      <c r="FQ9" s="1402"/>
      <c r="FR9" s="1402"/>
      <c r="FS9" s="1402"/>
      <c r="FT9" s="1402"/>
      <c r="FU9" s="1402"/>
      <c r="FV9" s="1402"/>
      <c r="FW9" s="1402"/>
      <c r="FX9" s="1402"/>
      <c r="FY9" s="1402"/>
      <c r="FZ9" s="1402"/>
      <c r="GA9" s="1402"/>
      <c r="GB9" s="1402"/>
      <c r="GC9" s="1402"/>
      <c r="GD9" s="1402"/>
      <c r="GE9" s="1402"/>
      <c r="GF9" s="1402"/>
      <c r="GG9" s="1402"/>
      <c r="GH9" s="1402"/>
      <c r="GI9" s="1402"/>
      <c r="GJ9" s="1402"/>
      <c r="GK9" s="1402"/>
      <c r="GL9" s="1402"/>
      <c r="GM9" s="1402"/>
      <c r="GN9" s="1402"/>
      <c r="GO9" s="1402"/>
      <c r="GP9" s="1402"/>
      <c r="GQ9" s="1402"/>
      <c r="GR9" s="1402"/>
      <c r="GS9" s="1402"/>
      <c r="GT9" s="1402"/>
      <c r="GU9" s="1402"/>
      <c r="GV9" s="1402"/>
      <c r="GW9" s="1402"/>
      <c r="GX9" s="1402"/>
      <c r="GY9" s="1402"/>
      <c r="GZ9" s="1402"/>
      <c r="HA9" s="1402"/>
      <c r="HB9" s="1402"/>
      <c r="HC9" s="1402"/>
      <c r="HD9" s="1402"/>
      <c r="HE9" s="1402"/>
      <c r="HF9" s="1402"/>
      <c r="HG9" s="1402"/>
      <c r="HH9" s="1402"/>
      <c r="HI9" s="1402"/>
      <c r="HJ9" s="1402"/>
      <c r="HK9" s="1402"/>
      <c r="HL9" s="1402"/>
      <c r="HM9" s="1402"/>
      <c r="HN9" s="1402"/>
      <c r="HO9" s="1402"/>
      <c r="HP9" s="1402"/>
      <c r="HQ9" s="1402"/>
      <c r="HR9" s="1402"/>
      <c r="HS9" s="1402"/>
      <c r="HT9" s="1402"/>
      <c r="HU9" s="1402"/>
      <c r="HV9" s="1402"/>
      <c r="HW9" s="1402"/>
      <c r="HX9" s="1402"/>
      <c r="HY9" s="1402"/>
      <c r="HZ9" s="1402"/>
      <c r="IA9" s="1402"/>
      <c r="IB9" s="1402"/>
      <c r="IC9" s="1402"/>
      <c r="ID9" s="1402"/>
      <c r="IE9" s="1402"/>
      <c r="IF9" s="1402"/>
      <c r="IG9" s="1402"/>
      <c r="IH9" s="1402"/>
      <c r="II9" s="1402"/>
      <c r="IJ9" s="1402"/>
      <c r="IK9" s="1402"/>
      <c r="IL9" s="1402"/>
      <c r="IM9" s="1402"/>
      <c r="IN9" s="1402"/>
      <c r="IO9" s="1402"/>
      <c r="IP9" s="1402"/>
      <c r="IQ9" s="1402"/>
      <c r="IR9" s="1402"/>
      <c r="IS9" s="1402"/>
      <c r="IT9" s="1402"/>
      <c r="IU9" s="1402"/>
      <c r="IV9" s="1402"/>
    </row>
    <row r="10" spans="1:256" s="64" customFormat="1" ht="15" customHeight="1" x14ac:dyDescent="0.15">
      <c r="A10" s="1401"/>
      <c r="B10" s="1401"/>
      <c r="C10" s="1407"/>
      <c r="D10" s="1408"/>
      <c r="E10" s="1408"/>
      <c r="F10" s="1408"/>
      <c r="G10" s="1408"/>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1408"/>
      <c r="AD10" s="1408"/>
      <c r="AE10" s="1408"/>
      <c r="AF10" s="1408"/>
      <c r="AG10" s="1408"/>
      <c r="AH10" s="1402"/>
      <c r="AI10" s="1402"/>
      <c r="AJ10" s="1402"/>
      <c r="AK10" s="1402"/>
      <c r="AL10" s="1402"/>
      <c r="AM10" s="1402"/>
      <c r="AN10" s="1402"/>
      <c r="AO10" s="1402"/>
      <c r="AP10" s="1402"/>
      <c r="AQ10" s="1402"/>
      <c r="AR10" s="1402"/>
      <c r="AS10" s="1402"/>
      <c r="AT10" s="1402"/>
      <c r="AU10" s="1402"/>
      <c r="AV10" s="1402"/>
      <c r="AW10" s="1402"/>
      <c r="AX10" s="1402"/>
      <c r="AY10" s="1402"/>
      <c r="AZ10" s="1402"/>
      <c r="BA10" s="1402"/>
      <c r="BB10" s="1402"/>
      <c r="BC10" s="1402"/>
      <c r="BD10" s="1402"/>
      <c r="BE10" s="1402"/>
      <c r="BF10" s="1402"/>
      <c r="BG10" s="1402"/>
      <c r="BH10" s="1402"/>
      <c r="BI10" s="1402"/>
      <c r="BJ10" s="1402"/>
      <c r="BK10" s="1402"/>
      <c r="BL10" s="1402"/>
      <c r="BM10" s="1402"/>
      <c r="BN10" s="1402"/>
      <c r="BO10" s="1402"/>
      <c r="BP10" s="1402"/>
      <c r="BQ10" s="1402"/>
      <c r="BR10" s="1402"/>
      <c r="BS10" s="1402"/>
      <c r="BT10" s="1402"/>
      <c r="BU10" s="1402"/>
      <c r="BV10" s="1402"/>
      <c r="BW10" s="1402"/>
      <c r="BX10" s="1402"/>
      <c r="BY10" s="1402"/>
      <c r="BZ10" s="1402"/>
      <c r="CA10" s="1402"/>
      <c r="CB10" s="1402"/>
      <c r="CC10" s="1402"/>
      <c r="CD10" s="1402"/>
      <c r="CE10" s="1402"/>
      <c r="CF10" s="1402"/>
      <c r="CG10" s="1402"/>
      <c r="CH10" s="1402"/>
      <c r="CI10" s="1402"/>
      <c r="CJ10" s="1402"/>
      <c r="CK10" s="1402"/>
      <c r="CL10" s="1402"/>
      <c r="CM10" s="1402"/>
      <c r="CN10" s="1402"/>
      <c r="CO10" s="1402"/>
      <c r="CP10" s="1402"/>
      <c r="CQ10" s="1402"/>
      <c r="CR10" s="1402"/>
      <c r="CS10" s="1402"/>
      <c r="CT10" s="1402"/>
      <c r="CU10" s="1402"/>
      <c r="CV10" s="1402"/>
      <c r="CW10" s="1402"/>
      <c r="CX10" s="1402"/>
      <c r="CY10" s="1402"/>
      <c r="CZ10" s="1402"/>
      <c r="DA10" s="1402"/>
      <c r="DB10" s="1402"/>
      <c r="DC10" s="1402"/>
      <c r="DD10" s="1402"/>
      <c r="DE10" s="1402"/>
      <c r="DF10" s="1402"/>
      <c r="DG10" s="1402"/>
      <c r="DH10" s="1402"/>
      <c r="DI10" s="1402"/>
      <c r="DJ10" s="1402"/>
      <c r="DK10" s="1402"/>
      <c r="DL10" s="1402"/>
      <c r="DM10" s="1402"/>
      <c r="DN10" s="1402"/>
      <c r="DO10" s="1402"/>
      <c r="DP10" s="1402"/>
      <c r="DQ10" s="1402"/>
      <c r="DR10" s="1402"/>
      <c r="DS10" s="1402"/>
      <c r="DT10" s="1402"/>
      <c r="DU10" s="1402"/>
      <c r="DV10" s="1402"/>
      <c r="DW10" s="1402"/>
      <c r="DX10" s="1402"/>
      <c r="DY10" s="1402"/>
      <c r="DZ10" s="1402"/>
      <c r="EA10" s="1402"/>
      <c r="EB10" s="1402"/>
      <c r="EC10" s="1402"/>
      <c r="ED10" s="1402"/>
      <c r="EE10" s="1402"/>
      <c r="EF10" s="1402"/>
      <c r="EG10" s="1402"/>
      <c r="EH10" s="1402"/>
      <c r="EI10" s="1402"/>
      <c r="EJ10" s="1402"/>
      <c r="EK10" s="1402"/>
      <c r="EL10" s="1402"/>
      <c r="EM10" s="1402"/>
      <c r="EN10" s="1402"/>
      <c r="EO10" s="1402"/>
      <c r="EP10" s="1402"/>
      <c r="EQ10" s="1402"/>
      <c r="ER10" s="1402"/>
      <c r="ES10" s="1402"/>
      <c r="ET10" s="1402"/>
      <c r="EU10" s="1402"/>
      <c r="EV10" s="1402"/>
      <c r="EW10" s="1402"/>
      <c r="EX10" s="1402"/>
      <c r="EY10" s="1402"/>
      <c r="EZ10" s="1402"/>
      <c r="FA10" s="1402"/>
      <c r="FB10" s="1402"/>
      <c r="FC10" s="1402"/>
      <c r="FD10" s="1402"/>
      <c r="FE10" s="1402"/>
      <c r="FF10" s="1402"/>
      <c r="FG10" s="1402"/>
      <c r="FH10" s="1402"/>
      <c r="FI10" s="1402"/>
      <c r="FJ10" s="1402"/>
      <c r="FK10" s="1402"/>
      <c r="FL10" s="1402"/>
      <c r="FM10" s="1402"/>
      <c r="FN10" s="1402"/>
      <c r="FO10" s="1402"/>
      <c r="FP10" s="1402"/>
      <c r="FQ10" s="1402"/>
      <c r="FR10" s="1402"/>
      <c r="FS10" s="1402"/>
      <c r="FT10" s="1402"/>
      <c r="FU10" s="1402"/>
      <c r="FV10" s="1402"/>
      <c r="FW10" s="1402"/>
      <c r="FX10" s="1402"/>
      <c r="FY10" s="1402"/>
      <c r="FZ10" s="1402"/>
      <c r="GA10" s="1402"/>
      <c r="GB10" s="1402"/>
      <c r="GC10" s="1402"/>
      <c r="GD10" s="1402"/>
      <c r="GE10" s="1402"/>
      <c r="GF10" s="1402"/>
      <c r="GG10" s="1402"/>
      <c r="GH10" s="1402"/>
      <c r="GI10" s="1402"/>
      <c r="GJ10" s="1402"/>
      <c r="GK10" s="1402"/>
      <c r="GL10" s="1402"/>
      <c r="GM10" s="1402"/>
      <c r="GN10" s="1402"/>
      <c r="GO10" s="1402"/>
      <c r="GP10" s="1402"/>
      <c r="GQ10" s="1402"/>
      <c r="GR10" s="1402"/>
      <c r="GS10" s="1402"/>
      <c r="GT10" s="1402"/>
      <c r="GU10" s="1402"/>
      <c r="GV10" s="1402"/>
      <c r="GW10" s="1402"/>
      <c r="GX10" s="1402"/>
      <c r="GY10" s="1402"/>
      <c r="GZ10" s="1402"/>
      <c r="HA10" s="1402"/>
      <c r="HB10" s="1402"/>
      <c r="HC10" s="1402"/>
      <c r="HD10" s="1402"/>
      <c r="HE10" s="1402"/>
      <c r="HF10" s="1402"/>
      <c r="HG10" s="1402"/>
      <c r="HH10" s="1402"/>
      <c r="HI10" s="1402"/>
      <c r="HJ10" s="1402"/>
      <c r="HK10" s="1402"/>
      <c r="HL10" s="1402"/>
      <c r="HM10" s="1402"/>
      <c r="HN10" s="1402"/>
      <c r="HO10" s="1402"/>
      <c r="HP10" s="1402"/>
      <c r="HQ10" s="1402"/>
      <c r="HR10" s="1402"/>
      <c r="HS10" s="1402"/>
      <c r="HT10" s="1402"/>
      <c r="HU10" s="1402"/>
      <c r="HV10" s="1402"/>
      <c r="HW10" s="1402"/>
      <c r="HX10" s="1402"/>
      <c r="HY10" s="1402"/>
      <c r="HZ10" s="1402"/>
      <c r="IA10" s="1402"/>
      <c r="IB10" s="1402"/>
      <c r="IC10" s="1402"/>
      <c r="ID10" s="1402"/>
      <c r="IE10" s="1402"/>
      <c r="IF10" s="1402"/>
      <c r="IG10" s="1402"/>
      <c r="IH10" s="1402"/>
      <c r="II10" s="1402"/>
      <c r="IJ10" s="1402"/>
      <c r="IK10" s="1402"/>
      <c r="IL10" s="1402"/>
      <c r="IM10" s="1402"/>
      <c r="IN10" s="1402"/>
      <c r="IO10" s="1402"/>
      <c r="IP10" s="1402"/>
      <c r="IQ10" s="1402"/>
      <c r="IR10" s="1402"/>
      <c r="IS10" s="1402"/>
      <c r="IT10" s="1402"/>
      <c r="IU10" s="1402"/>
      <c r="IV10" s="1402"/>
    </row>
    <row r="11" spans="1:256" s="64" customFormat="1" ht="15" customHeight="1" x14ac:dyDescent="0.15">
      <c r="A11" s="1401"/>
      <c r="B11" s="1401"/>
      <c r="C11" s="1409" t="s">
        <v>1308</v>
      </c>
      <c r="D11" s="1409"/>
      <c r="E11" s="1409"/>
      <c r="F11" s="1409"/>
      <c r="G11" s="1410"/>
      <c r="H11" s="1410"/>
      <c r="I11" s="1410"/>
      <c r="J11" s="1410"/>
      <c r="K11" s="1410"/>
      <c r="L11" s="1410"/>
      <c r="M11" s="1410"/>
      <c r="N11" s="1410"/>
      <c r="O11" s="1410"/>
      <c r="P11" s="1410"/>
      <c r="Q11" s="1410"/>
      <c r="R11" s="1410"/>
      <c r="S11" s="1410"/>
      <c r="T11" s="1410"/>
      <c r="U11" s="1410"/>
      <c r="V11" s="1410"/>
      <c r="W11" s="1410"/>
      <c r="X11" s="1410"/>
      <c r="Y11" s="1410"/>
      <c r="Z11" s="1410"/>
      <c r="AA11" s="1410"/>
      <c r="AB11" s="1410"/>
      <c r="AC11" s="1410"/>
      <c r="AD11" s="1410"/>
      <c r="AE11" s="1410"/>
      <c r="AF11" s="1410"/>
      <c r="AG11" s="1410"/>
      <c r="AH11" s="1402"/>
      <c r="AI11" s="1402"/>
      <c r="AJ11" s="1402"/>
      <c r="AK11" s="1402"/>
      <c r="AL11" s="1402"/>
      <c r="AM11" s="1402"/>
      <c r="AN11" s="1402"/>
      <c r="AO11" s="1402"/>
      <c r="AP11" s="1402"/>
      <c r="AQ11" s="1402"/>
      <c r="AR11" s="1402"/>
      <c r="AS11" s="1402"/>
      <c r="AT11" s="1402"/>
      <c r="AU11" s="1402"/>
      <c r="AV11" s="1402"/>
      <c r="AW11" s="1402"/>
      <c r="AX11" s="1402"/>
      <c r="AY11" s="1402"/>
      <c r="AZ11" s="1402"/>
      <c r="BA11" s="1402"/>
      <c r="BB11" s="1402"/>
      <c r="BC11" s="1402"/>
      <c r="BD11" s="1402"/>
      <c r="BE11" s="1402"/>
      <c r="BF11" s="1402"/>
      <c r="BG11" s="1402"/>
      <c r="BH11" s="1402"/>
      <c r="BI11" s="1402"/>
      <c r="BJ11" s="1402"/>
      <c r="BK11" s="1402"/>
      <c r="BL11" s="1402"/>
      <c r="BM11" s="1402"/>
      <c r="BN11" s="1402"/>
      <c r="BO11" s="1402"/>
      <c r="BP11" s="1402"/>
      <c r="BQ11" s="1402"/>
      <c r="BR11" s="1402"/>
      <c r="BS11" s="1402"/>
      <c r="BT11" s="1402"/>
      <c r="BU11" s="1402"/>
      <c r="BV11" s="1402"/>
      <c r="BW11" s="1402"/>
      <c r="BX11" s="1402"/>
      <c r="BY11" s="1402"/>
      <c r="BZ11" s="1402"/>
      <c r="CA11" s="1402"/>
      <c r="CB11" s="1402"/>
      <c r="CC11" s="1402"/>
      <c r="CD11" s="1402"/>
      <c r="CE11" s="1402"/>
      <c r="CF11" s="1402"/>
      <c r="CG11" s="1402"/>
      <c r="CH11" s="1402"/>
      <c r="CI11" s="1402"/>
      <c r="CJ11" s="1402"/>
      <c r="CK11" s="1402"/>
      <c r="CL11" s="1402"/>
      <c r="CM11" s="1402"/>
      <c r="CN11" s="1402"/>
      <c r="CO11" s="1402"/>
      <c r="CP11" s="1402"/>
      <c r="CQ11" s="1402"/>
      <c r="CR11" s="1402"/>
      <c r="CS11" s="1402"/>
      <c r="CT11" s="1402"/>
      <c r="CU11" s="1402"/>
      <c r="CV11" s="1402"/>
      <c r="CW11" s="1402"/>
      <c r="CX11" s="1402"/>
      <c r="CY11" s="1402"/>
      <c r="CZ11" s="1402"/>
      <c r="DA11" s="1402"/>
      <c r="DB11" s="1402"/>
      <c r="DC11" s="1402"/>
      <c r="DD11" s="1402"/>
      <c r="DE11" s="1402"/>
      <c r="DF11" s="1402"/>
      <c r="DG11" s="1402"/>
      <c r="DH11" s="1402"/>
      <c r="DI11" s="1402"/>
      <c r="DJ11" s="1402"/>
      <c r="DK11" s="1402"/>
      <c r="DL11" s="1402"/>
      <c r="DM11" s="1402"/>
      <c r="DN11" s="1402"/>
      <c r="DO11" s="1402"/>
      <c r="DP11" s="1402"/>
      <c r="DQ11" s="1402"/>
      <c r="DR11" s="1402"/>
      <c r="DS11" s="1402"/>
      <c r="DT11" s="1402"/>
      <c r="DU11" s="1402"/>
      <c r="DV11" s="1402"/>
      <c r="DW11" s="1402"/>
      <c r="DX11" s="1402"/>
      <c r="DY11" s="1402"/>
      <c r="DZ11" s="1402"/>
      <c r="EA11" s="1402"/>
      <c r="EB11" s="1402"/>
      <c r="EC11" s="1402"/>
      <c r="ED11" s="1402"/>
      <c r="EE11" s="1402"/>
      <c r="EF11" s="1402"/>
      <c r="EG11" s="1402"/>
      <c r="EH11" s="1402"/>
      <c r="EI11" s="1402"/>
      <c r="EJ11" s="1402"/>
      <c r="EK11" s="1402"/>
      <c r="EL11" s="1402"/>
      <c r="EM11" s="1402"/>
      <c r="EN11" s="1402"/>
      <c r="EO11" s="1402"/>
      <c r="EP11" s="1402"/>
      <c r="EQ11" s="1402"/>
      <c r="ER11" s="1402"/>
      <c r="ES11" s="1402"/>
      <c r="ET11" s="1402"/>
      <c r="EU11" s="1402"/>
      <c r="EV11" s="1402"/>
      <c r="EW11" s="1402"/>
      <c r="EX11" s="1402"/>
      <c r="EY11" s="1402"/>
      <c r="EZ11" s="1402"/>
      <c r="FA11" s="1402"/>
      <c r="FB11" s="1402"/>
      <c r="FC11" s="1402"/>
      <c r="FD11" s="1402"/>
      <c r="FE11" s="1402"/>
      <c r="FF11" s="1402"/>
      <c r="FG11" s="1402"/>
      <c r="FH11" s="1402"/>
      <c r="FI11" s="1402"/>
      <c r="FJ11" s="1402"/>
      <c r="FK11" s="1402"/>
      <c r="FL11" s="1402"/>
      <c r="FM11" s="1402"/>
      <c r="FN11" s="1402"/>
      <c r="FO11" s="1402"/>
      <c r="FP11" s="1402"/>
      <c r="FQ11" s="1402"/>
      <c r="FR11" s="1402"/>
      <c r="FS11" s="1402"/>
      <c r="FT11" s="1402"/>
      <c r="FU11" s="1402"/>
      <c r="FV11" s="1402"/>
      <c r="FW11" s="1402"/>
      <c r="FX11" s="1402"/>
      <c r="FY11" s="1402"/>
      <c r="FZ11" s="1402"/>
      <c r="GA11" s="1402"/>
      <c r="GB11" s="1402"/>
      <c r="GC11" s="1402"/>
      <c r="GD11" s="1402"/>
      <c r="GE11" s="1402"/>
      <c r="GF11" s="1402"/>
      <c r="GG11" s="1402"/>
      <c r="GH11" s="1402"/>
      <c r="GI11" s="1402"/>
      <c r="GJ11" s="1402"/>
      <c r="GK11" s="1402"/>
      <c r="GL11" s="1402"/>
      <c r="GM11" s="1402"/>
      <c r="GN11" s="1402"/>
      <c r="GO11" s="1402"/>
      <c r="GP11" s="1402"/>
      <c r="GQ11" s="1402"/>
      <c r="GR11" s="1402"/>
      <c r="GS11" s="1402"/>
      <c r="GT11" s="1402"/>
      <c r="GU11" s="1402"/>
      <c r="GV11" s="1402"/>
      <c r="GW11" s="1402"/>
      <c r="GX11" s="1402"/>
      <c r="GY11" s="1402"/>
      <c r="GZ11" s="1402"/>
      <c r="HA11" s="1402"/>
      <c r="HB11" s="1402"/>
      <c r="HC11" s="1402"/>
      <c r="HD11" s="1402"/>
      <c r="HE11" s="1402"/>
      <c r="HF11" s="1402"/>
      <c r="HG11" s="1402"/>
      <c r="HH11" s="1402"/>
      <c r="HI11" s="1402"/>
      <c r="HJ11" s="1402"/>
      <c r="HK11" s="1402"/>
      <c r="HL11" s="1402"/>
      <c r="HM11" s="1402"/>
      <c r="HN11" s="1402"/>
      <c r="HO11" s="1402"/>
      <c r="HP11" s="1402"/>
      <c r="HQ11" s="1402"/>
      <c r="HR11" s="1402"/>
      <c r="HS11" s="1402"/>
      <c r="HT11" s="1402"/>
      <c r="HU11" s="1402"/>
      <c r="HV11" s="1402"/>
      <c r="HW11" s="1402"/>
      <c r="HX11" s="1402"/>
      <c r="HY11" s="1402"/>
      <c r="HZ11" s="1402"/>
      <c r="IA11" s="1402"/>
      <c r="IB11" s="1402"/>
      <c r="IC11" s="1402"/>
      <c r="ID11" s="1402"/>
      <c r="IE11" s="1402"/>
      <c r="IF11" s="1402"/>
      <c r="IG11" s="1402"/>
      <c r="IH11" s="1402"/>
      <c r="II11" s="1402"/>
      <c r="IJ11" s="1402"/>
      <c r="IK11" s="1402"/>
      <c r="IL11" s="1402"/>
      <c r="IM11" s="1402"/>
      <c r="IN11" s="1402"/>
      <c r="IO11" s="1402"/>
      <c r="IP11" s="1402"/>
      <c r="IQ11" s="1402"/>
      <c r="IR11" s="1402"/>
      <c r="IS11" s="1402"/>
      <c r="IT11" s="1402"/>
      <c r="IU11" s="1402"/>
      <c r="IV11" s="1402"/>
    </row>
    <row r="12" spans="1:256" s="64" customFormat="1" ht="15" customHeight="1" x14ac:dyDescent="0.15">
      <c r="A12" s="1401"/>
      <c r="B12" s="1401"/>
      <c r="C12" s="1401" t="s">
        <v>1309</v>
      </c>
      <c r="D12" s="1401"/>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1"/>
      <c r="AH12" s="1402"/>
      <c r="AI12" s="1402"/>
      <c r="AJ12" s="1402"/>
      <c r="AK12" s="1402"/>
      <c r="AL12" s="1402"/>
      <c r="AM12" s="1402"/>
      <c r="AN12" s="1402"/>
      <c r="AO12" s="1402"/>
      <c r="AP12" s="1402"/>
      <c r="AQ12" s="1402"/>
      <c r="AR12" s="1402"/>
      <c r="AS12" s="1402"/>
      <c r="AT12" s="1402"/>
      <c r="AU12" s="1402"/>
      <c r="AV12" s="1402"/>
      <c r="AW12" s="1402"/>
      <c r="AX12" s="1402"/>
      <c r="AY12" s="1402"/>
      <c r="AZ12" s="1402"/>
      <c r="BA12" s="1402"/>
      <c r="BB12" s="1402"/>
      <c r="BC12" s="1402"/>
      <c r="BD12" s="1402"/>
      <c r="BE12" s="1402"/>
      <c r="BF12" s="1402"/>
      <c r="BG12" s="1402"/>
      <c r="BH12" s="1402"/>
      <c r="BI12" s="1402"/>
      <c r="BJ12" s="1402"/>
      <c r="BK12" s="1402"/>
      <c r="BL12" s="1402"/>
      <c r="BM12" s="1402"/>
      <c r="BN12" s="1402"/>
      <c r="BO12" s="1402"/>
      <c r="BP12" s="1402"/>
      <c r="BQ12" s="1402"/>
      <c r="BR12" s="1402"/>
      <c r="BS12" s="1402"/>
      <c r="BT12" s="1402"/>
      <c r="BU12" s="1402"/>
      <c r="BV12" s="1402"/>
      <c r="BW12" s="1402"/>
      <c r="BX12" s="1402"/>
      <c r="BY12" s="1402"/>
      <c r="BZ12" s="1402"/>
      <c r="CA12" s="1402"/>
      <c r="CB12" s="1402"/>
      <c r="CC12" s="1402"/>
      <c r="CD12" s="1402"/>
      <c r="CE12" s="1402"/>
      <c r="CF12" s="1402"/>
      <c r="CG12" s="1402"/>
      <c r="CH12" s="1402"/>
      <c r="CI12" s="1402"/>
      <c r="CJ12" s="1402"/>
      <c r="CK12" s="1402"/>
      <c r="CL12" s="1402"/>
      <c r="CM12" s="1402"/>
      <c r="CN12" s="1402"/>
      <c r="CO12" s="1402"/>
      <c r="CP12" s="1402"/>
      <c r="CQ12" s="1402"/>
      <c r="CR12" s="1402"/>
      <c r="CS12" s="1402"/>
      <c r="CT12" s="1402"/>
      <c r="CU12" s="1402"/>
      <c r="CV12" s="1402"/>
      <c r="CW12" s="1402"/>
      <c r="CX12" s="1402"/>
      <c r="CY12" s="1402"/>
      <c r="CZ12" s="1402"/>
      <c r="DA12" s="1402"/>
      <c r="DB12" s="1402"/>
      <c r="DC12" s="1402"/>
      <c r="DD12" s="1402"/>
      <c r="DE12" s="1402"/>
      <c r="DF12" s="1402"/>
      <c r="DG12" s="1402"/>
      <c r="DH12" s="1402"/>
      <c r="DI12" s="1402"/>
      <c r="DJ12" s="1402"/>
      <c r="DK12" s="1402"/>
      <c r="DL12" s="1402"/>
      <c r="DM12" s="1402"/>
      <c r="DN12" s="1402"/>
      <c r="DO12" s="1402"/>
      <c r="DP12" s="1402"/>
      <c r="DQ12" s="1402"/>
      <c r="DR12" s="1402"/>
      <c r="DS12" s="1402"/>
      <c r="DT12" s="1402"/>
      <c r="DU12" s="1402"/>
      <c r="DV12" s="1402"/>
      <c r="DW12" s="1402"/>
      <c r="DX12" s="1402"/>
      <c r="DY12" s="1402"/>
      <c r="DZ12" s="1402"/>
      <c r="EA12" s="1402"/>
      <c r="EB12" s="1402"/>
      <c r="EC12" s="1402"/>
      <c r="ED12" s="1402"/>
      <c r="EE12" s="1402"/>
      <c r="EF12" s="1402"/>
      <c r="EG12" s="1402"/>
      <c r="EH12" s="1402"/>
      <c r="EI12" s="1402"/>
      <c r="EJ12" s="1402"/>
      <c r="EK12" s="1402"/>
      <c r="EL12" s="1402"/>
      <c r="EM12" s="1402"/>
      <c r="EN12" s="1402"/>
      <c r="EO12" s="1402"/>
      <c r="EP12" s="1402"/>
      <c r="EQ12" s="1402"/>
      <c r="ER12" s="1402"/>
      <c r="ES12" s="1402"/>
      <c r="ET12" s="1402"/>
      <c r="EU12" s="1402"/>
      <c r="EV12" s="1402"/>
      <c r="EW12" s="1402"/>
      <c r="EX12" s="1402"/>
      <c r="EY12" s="1402"/>
      <c r="EZ12" s="1402"/>
      <c r="FA12" s="1402"/>
      <c r="FB12" s="1402"/>
      <c r="FC12" s="1402"/>
      <c r="FD12" s="1402"/>
      <c r="FE12" s="1402"/>
      <c r="FF12" s="1402"/>
      <c r="FG12" s="1402"/>
      <c r="FH12" s="1402"/>
      <c r="FI12" s="1402"/>
      <c r="FJ12" s="1402"/>
      <c r="FK12" s="1402"/>
      <c r="FL12" s="1402"/>
      <c r="FM12" s="1402"/>
      <c r="FN12" s="1402"/>
      <c r="FO12" s="1402"/>
      <c r="FP12" s="1402"/>
      <c r="FQ12" s="1402"/>
      <c r="FR12" s="1402"/>
      <c r="FS12" s="1402"/>
      <c r="FT12" s="1402"/>
      <c r="FU12" s="1402"/>
      <c r="FV12" s="1402"/>
      <c r="FW12" s="1402"/>
      <c r="FX12" s="1402"/>
      <c r="FY12" s="1402"/>
      <c r="FZ12" s="1402"/>
      <c r="GA12" s="1402"/>
      <c r="GB12" s="1402"/>
      <c r="GC12" s="1402"/>
      <c r="GD12" s="1402"/>
      <c r="GE12" s="1402"/>
      <c r="GF12" s="1402"/>
      <c r="GG12" s="1402"/>
      <c r="GH12" s="1402"/>
      <c r="GI12" s="1402"/>
      <c r="GJ12" s="1402"/>
      <c r="GK12" s="1402"/>
      <c r="GL12" s="1402"/>
      <c r="GM12" s="1402"/>
      <c r="GN12" s="1402"/>
      <c r="GO12" s="1402"/>
      <c r="GP12" s="1402"/>
      <c r="GQ12" s="1402"/>
      <c r="GR12" s="1402"/>
      <c r="GS12" s="1402"/>
      <c r="GT12" s="1402"/>
      <c r="GU12" s="1402"/>
      <c r="GV12" s="1402"/>
      <c r="GW12" s="1402"/>
      <c r="GX12" s="1402"/>
      <c r="GY12" s="1402"/>
      <c r="GZ12" s="1402"/>
      <c r="HA12" s="1402"/>
      <c r="HB12" s="1402"/>
      <c r="HC12" s="1402"/>
      <c r="HD12" s="1402"/>
      <c r="HE12" s="1402"/>
      <c r="HF12" s="1402"/>
      <c r="HG12" s="1402"/>
      <c r="HH12" s="1402"/>
      <c r="HI12" s="1402"/>
      <c r="HJ12" s="1402"/>
      <c r="HK12" s="1402"/>
      <c r="HL12" s="1402"/>
      <c r="HM12" s="1402"/>
      <c r="HN12" s="1402"/>
      <c r="HO12" s="1402"/>
      <c r="HP12" s="1402"/>
      <c r="HQ12" s="1402"/>
      <c r="HR12" s="1402"/>
      <c r="HS12" s="1402"/>
      <c r="HT12" s="1402"/>
      <c r="HU12" s="1402"/>
      <c r="HV12" s="1402"/>
      <c r="HW12" s="1402"/>
      <c r="HX12" s="1402"/>
      <c r="HY12" s="1402"/>
      <c r="HZ12" s="1402"/>
      <c r="IA12" s="1402"/>
      <c r="IB12" s="1402"/>
      <c r="IC12" s="1402"/>
      <c r="ID12" s="1402"/>
      <c r="IE12" s="1402"/>
      <c r="IF12" s="1402"/>
      <c r="IG12" s="1402"/>
      <c r="IH12" s="1402"/>
      <c r="II12" s="1402"/>
      <c r="IJ12" s="1402"/>
      <c r="IK12" s="1402"/>
      <c r="IL12" s="1402"/>
      <c r="IM12" s="1402"/>
      <c r="IN12" s="1402"/>
      <c r="IO12" s="1402"/>
      <c r="IP12" s="1402"/>
      <c r="IQ12" s="1402"/>
      <c r="IR12" s="1402"/>
      <c r="IS12" s="1402"/>
      <c r="IT12" s="1402"/>
      <c r="IU12" s="1402"/>
      <c r="IV12" s="1402"/>
    </row>
    <row r="13" spans="1:256" s="64" customFormat="1" ht="15" customHeight="1" x14ac:dyDescent="0.15">
      <c r="A13" s="1401"/>
      <c r="B13" s="1401"/>
      <c r="C13" s="1401"/>
      <c r="D13" s="1401"/>
      <c r="E13" s="1401" t="s">
        <v>1310</v>
      </c>
      <c r="F13" s="1401"/>
      <c r="G13" s="1401"/>
      <c r="H13" s="1401"/>
      <c r="I13" s="1401"/>
      <c r="J13" s="1401"/>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2"/>
      <c r="AI13" s="1402"/>
      <c r="AJ13" s="1402"/>
      <c r="AK13" s="1402"/>
      <c r="AL13" s="1402"/>
      <c r="AM13" s="1402"/>
      <c r="AN13" s="1402"/>
      <c r="AO13" s="1402"/>
      <c r="AP13" s="1402"/>
      <c r="AQ13" s="1402"/>
      <c r="AR13" s="1402"/>
      <c r="AS13" s="1402"/>
      <c r="AT13" s="1402"/>
      <c r="AU13" s="1402"/>
      <c r="AV13" s="1402"/>
      <c r="AW13" s="1402"/>
      <c r="AX13" s="1402"/>
      <c r="AY13" s="1402"/>
      <c r="AZ13" s="1402"/>
      <c r="BA13" s="1402"/>
      <c r="BB13" s="1402"/>
      <c r="BC13" s="1402"/>
      <c r="BD13" s="1402"/>
      <c r="BE13" s="1402"/>
      <c r="BF13" s="1402"/>
      <c r="BG13" s="1402"/>
      <c r="BH13" s="1402"/>
      <c r="BI13" s="1402"/>
      <c r="BJ13" s="1402"/>
      <c r="BK13" s="1402"/>
      <c r="BL13" s="1402"/>
      <c r="BM13" s="1402"/>
      <c r="BN13" s="1402"/>
      <c r="BO13" s="1402"/>
      <c r="BP13" s="1402"/>
      <c r="BQ13" s="1402"/>
      <c r="BR13" s="1402"/>
      <c r="BS13" s="1402"/>
      <c r="BT13" s="1402"/>
      <c r="BU13" s="1402"/>
      <c r="BV13" s="1402"/>
      <c r="BW13" s="1402"/>
      <c r="BX13" s="1402"/>
      <c r="BY13" s="1402"/>
      <c r="BZ13" s="1402"/>
      <c r="CA13" s="1402"/>
      <c r="CB13" s="1402"/>
      <c r="CC13" s="1402"/>
      <c r="CD13" s="1402"/>
      <c r="CE13" s="1402"/>
      <c r="CF13" s="1402"/>
      <c r="CG13" s="1402"/>
      <c r="CH13" s="1402"/>
      <c r="CI13" s="1402"/>
      <c r="CJ13" s="1402"/>
      <c r="CK13" s="1402"/>
      <c r="CL13" s="1402"/>
      <c r="CM13" s="1402"/>
      <c r="CN13" s="1402"/>
      <c r="CO13" s="1402"/>
      <c r="CP13" s="1402"/>
      <c r="CQ13" s="1402"/>
      <c r="CR13" s="1402"/>
      <c r="CS13" s="1402"/>
      <c r="CT13" s="1402"/>
      <c r="CU13" s="1402"/>
      <c r="CV13" s="1402"/>
      <c r="CW13" s="1402"/>
      <c r="CX13" s="1402"/>
      <c r="CY13" s="1402"/>
      <c r="CZ13" s="1402"/>
      <c r="DA13" s="1402"/>
      <c r="DB13" s="1402"/>
      <c r="DC13" s="1402"/>
      <c r="DD13" s="1402"/>
      <c r="DE13" s="1402"/>
      <c r="DF13" s="1402"/>
      <c r="DG13" s="1402"/>
      <c r="DH13" s="1402"/>
      <c r="DI13" s="1402"/>
      <c r="DJ13" s="1402"/>
      <c r="DK13" s="1402"/>
      <c r="DL13" s="1402"/>
      <c r="DM13" s="1402"/>
      <c r="DN13" s="1402"/>
      <c r="DO13" s="1402"/>
      <c r="DP13" s="1402"/>
      <c r="DQ13" s="1402"/>
      <c r="DR13" s="1402"/>
      <c r="DS13" s="1402"/>
      <c r="DT13" s="1402"/>
      <c r="DU13" s="1402"/>
      <c r="DV13" s="1402"/>
      <c r="DW13" s="1402"/>
      <c r="DX13" s="1402"/>
      <c r="DY13" s="1402"/>
      <c r="DZ13" s="1402"/>
      <c r="EA13" s="1402"/>
      <c r="EB13" s="1402"/>
      <c r="EC13" s="1402"/>
      <c r="ED13" s="1402"/>
      <c r="EE13" s="1402"/>
      <c r="EF13" s="1402"/>
      <c r="EG13" s="1402"/>
      <c r="EH13" s="1402"/>
      <c r="EI13" s="1402"/>
      <c r="EJ13" s="1402"/>
      <c r="EK13" s="1402"/>
      <c r="EL13" s="1402"/>
      <c r="EM13" s="1402"/>
      <c r="EN13" s="1402"/>
      <c r="EO13" s="1402"/>
      <c r="EP13" s="1402"/>
      <c r="EQ13" s="1402"/>
      <c r="ER13" s="1402"/>
      <c r="ES13" s="1402"/>
      <c r="ET13" s="1402"/>
      <c r="EU13" s="1402"/>
      <c r="EV13" s="1402"/>
      <c r="EW13" s="1402"/>
      <c r="EX13" s="1402"/>
      <c r="EY13" s="1402"/>
      <c r="EZ13" s="1402"/>
      <c r="FA13" s="1402"/>
      <c r="FB13" s="1402"/>
      <c r="FC13" s="1402"/>
      <c r="FD13" s="1402"/>
      <c r="FE13" s="1402"/>
      <c r="FF13" s="1402"/>
      <c r="FG13" s="1402"/>
      <c r="FH13" s="1402"/>
      <c r="FI13" s="1402"/>
      <c r="FJ13" s="1402"/>
      <c r="FK13" s="1402"/>
      <c r="FL13" s="1402"/>
      <c r="FM13" s="1402"/>
      <c r="FN13" s="1402"/>
      <c r="FO13" s="1402"/>
      <c r="FP13" s="1402"/>
      <c r="FQ13" s="1402"/>
      <c r="FR13" s="1402"/>
      <c r="FS13" s="1402"/>
      <c r="FT13" s="1402"/>
      <c r="FU13" s="1402"/>
      <c r="FV13" s="1402"/>
      <c r="FW13" s="1402"/>
      <c r="FX13" s="1402"/>
      <c r="FY13" s="1402"/>
      <c r="FZ13" s="1402"/>
      <c r="GA13" s="1402"/>
      <c r="GB13" s="1402"/>
      <c r="GC13" s="1402"/>
      <c r="GD13" s="1402"/>
      <c r="GE13" s="1402"/>
      <c r="GF13" s="1402"/>
      <c r="GG13" s="1402"/>
      <c r="GH13" s="1402"/>
      <c r="GI13" s="1402"/>
      <c r="GJ13" s="1402"/>
      <c r="GK13" s="1402"/>
      <c r="GL13" s="1402"/>
      <c r="GM13" s="1402"/>
      <c r="GN13" s="1402"/>
      <c r="GO13" s="1402"/>
      <c r="GP13" s="1402"/>
      <c r="GQ13" s="1402"/>
      <c r="GR13" s="1402"/>
      <c r="GS13" s="1402"/>
      <c r="GT13" s="1402"/>
      <c r="GU13" s="1402"/>
      <c r="GV13" s="1402"/>
      <c r="GW13" s="1402"/>
      <c r="GX13" s="1402"/>
      <c r="GY13" s="1402"/>
      <c r="GZ13" s="1402"/>
      <c r="HA13" s="1402"/>
      <c r="HB13" s="1402"/>
      <c r="HC13" s="1402"/>
      <c r="HD13" s="1402"/>
      <c r="HE13" s="1402"/>
      <c r="HF13" s="1402"/>
      <c r="HG13" s="1402"/>
      <c r="HH13" s="1402"/>
      <c r="HI13" s="1402"/>
      <c r="HJ13" s="1402"/>
      <c r="HK13" s="1402"/>
      <c r="HL13" s="1402"/>
      <c r="HM13" s="1402"/>
      <c r="HN13" s="1402"/>
      <c r="HO13" s="1402"/>
      <c r="HP13" s="1402"/>
      <c r="HQ13" s="1402"/>
      <c r="HR13" s="1402"/>
      <c r="HS13" s="1402"/>
      <c r="HT13" s="1402"/>
      <c r="HU13" s="1402"/>
      <c r="HV13" s="1402"/>
      <c r="HW13" s="1402"/>
      <c r="HX13" s="1402"/>
      <c r="HY13" s="1402"/>
      <c r="HZ13" s="1402"/>
      <c r="IA13" s="1402"/>
      <c r="IB13" s="1402"/>
      <c r="IC13" s="1402"/>
      <c r="ID13" s="1402"/>
      <c r="IE13" s="1402"/>
      <c r="IF13" s="1402"/>
      <c r="IG13" s="1402"/>
      <c r="IH13" s="1402"/>
      <c r="II13" s="1402"/>
      <c r="IJ13" s="1402"/>
      <c r="IK13" s="1402"/>
      <c r="IL13" s="1402"/>
      <c r="IM13" s="1402"/>
      <c r="IN13" s="1402"/>
      <c r="IO13" s="1402"/>
      <c r="IP13" s="1402"/>
      <c r="IQ13" s="1402"/>
      <c r="IR13" s="1402"/>
      <c r="IS13" s="1402"/>
      <c r="IT13" s="1402"/>
      <c r="IU13" s="1402"/>
      <c r="IV13" s="1402"/>
    </row>
    <row r="14" spans="1:256" s="156" customFormat="1" ht="15" customHeight="1" x14ac:dyDescent="0.15">
      <c r="A14" s="1401"/>
      <c r="B14" s="1401"/>
      <c r="C14" s="1401" t="s">
        <v>1311</v>
      </c>
      <c r="D14" s="1401"/>
      <c r="E14" s="1401"/>
      <c r="F14" s="1401"/>
      <c r="G14" s="1401"/>
      <c r="H14" s="1401"/>
      <c r="I14" s="1401"/>
      <c r="J14" s="1401"/>
      <c r="K14" s="1401"/>
      <c r="L14" s="1401"/>
      <c r="M14" s="1401"/>
      <c r="N14" s="1401"/>
      <c r="O14" s="1401"/>
      <c r="P14" s="1401"/>
      <c r="Q14" s="1401"/>
      <c r="R14" s="1401"/>
      <c r="S14" s="1401"/>
      <c r="T14" s="1401"/>
      <c r="U14" s="1401"/>
      <c r="V14" s="1401"/>
      <c r="W14" s="1401"/>
      <c r="X14" s="1401"/>
      <c r="Y14" s="1401"/>
      <c r="Z14" s="1401"/>
      <c r="AA14" s="1401"/>
      <c r="AB14" s="1401"/>
      <c r="AC14" s="1401"/>
      <c r="AD14" s="1401"/>
      <c r="AE14" s="1401"/>
      <c r="AF14" s="1401"/>
      <c r="AG14" s="1401"/>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2"/>
      <c r="BD14" s="1402"/>
      <c r="BE14" s="1402"/>
      <c r="BF14" s="1402"/>
      <c r="BG14" s="1402"/>
      <c r="BH14" s="1402"/>
      <c r="BI14" s="1402"/>
      <c r="BJ14" s="1402"/>
      <c r="BK14" s="1402"/>
      <c r="BL14" s="1402"/>
      <c r="BM14" s="1402"/>
      <c r="BN14" s="1402"/>
      <c r="BO14" s="1402"/>
      <c r="BP14" s="1402"/>
      <c r="BQ14" s="1402"/>
      <c r="BR14" s="1402"/>
      <c r="BS14" s="1402"/>
      <c r="BT14" s="1402"/>
      <c r="BU14" s="1402"/>
      <c r="BV14" s="1402"/>
      <c r="BW14" s="1402"/>
      <c r="BX14" s="1402"/>
      <c r="BY14" s="1402"/>
      <c r="BZ14" s="1402"/>
      <c r="CA14" s="1402"/>
      <c r="CB14" s="1402"/>
      <c r="CC14" s="1402"/>
      <c r="CD14" s="1402"/>
      <c r="CE14" s="1402"/>
      <c r="CF14" s="1402"/>
      <c r="CG14" s="1402"/>
      <c r="CH14" s="1402"/>
      <c r="CI14" s="1402"/>
      <c r="CJ14" s="1402"/>
      <c r="CK14" s="1402"/>
      <c r="CL14" s="1402"/>
      <c r="CM14" s="1402"/>
      <c r="CN14" s="1402"/>
      <c r="CO14" s="1402"/>
      <c r="CP14" s="1402"/>
      <c r="CQ14" s="1402"/>
      <c r="CR14" s="1402"/>
      <c r="CS14" s="1402"/>
      <c r="CT14" s="1402"/>
      <c r="CU14" s="1402"/>
      <c r="CV14" s="1402"/>
      <c r="CW14" s="1402"/>
      <c r="CX14" s="1402"/>
      <c r="CY14" s="1402"/>
      <c r="CZ14" s="1402"/>
      <c r="DA14" s="1402"/>
      <c r="DB14" s="1402"/>
      <c r="DC14" s="1402"/>
      <c r="DD14" s="1402"/>
      <c r="DE14" s="1402"/>
      <c r="DF14" s="1402"/>
      <c r="DG14" s="1402"/>
      <c r="DH14" s="1402"/>
      <c r="DI14" s="1402"/>
      <c r="DJ14" s="1402"/>
      <c r="DK14" s="1402"/>
      <c r="DL14" s="1402"/>
      <c r="DM14" s="1402"/>
      <c r="DN14" s="1402"/>
      <c r="DO14" s="1402"/>
      <c r="DP14" s="1402"/>
      <c r="DQ14" s="1402"/>
      <c r="DR14" s="1402"/>
      <c r="DS14" s="1402"/>
      <c r="DT14" s="1402"/>
      <c r="DU14" s="1402"/>
      <c r="DV14" s="1402"/>
      <c r="DW14" s="1402"/>
      <c r="DX14" s="1402"/>
      <c r="DY14" s="1402"/>
      <c r="DZ14" s="1402"/>
      <c r="EA14" s="1402"/>
      <c r="EB14" s="1402"/>
      <c r="EC14" s="1402"/>
      <c r="ED14" s="1402"/>
      <c r="EE14" s="1402"/>
      <c r="EF14" s="1402"/>
      <c r="EG14" s="1402"/>
      <c r="EH14" s="1402"/>
      <c r="EI14" s="1402"/>
      <c r="EJ14" s="1402"/>
      <c r="EK14" s="1402"/>
      <c r="EL14" s="1402"/>
      <c r="EM14" s="1402"/>
      <c r="EN14" s="1402"/>
      <c r="EO14" s="1402"/>
      <c r="EP14" s="1402"/>
      <c r="EQ14" s="1402"/>
      <c r="ER14" s="1402"/>
      <c r="ES14" s="1402"/>
      <c r="ET14" s="1402"/>
      <c r="EU14" s="1402"/>
      <c r="EV14" s="1402"/>
      <c r="EW14" s="1402"/>
      <c r="EX14" s="1402"/>
      <c r="EY14" s="1402"/>
      <c r="EZ14" s="1402"/>
      <c r="FA14" s="1402"/>
      <c r="FB14" s="1402"/>
      <c r="FC14" s="1402"/>
      <c r="FD14" s="1402"/>
      <c r="FE14" s="1402"/>
      <c r="FF14" s="1402"/>
      <c r="FG14" s="1402"/>
      <c r="FH14" s="1402"/>
      <c r="FI14" s="1402"/>
      <c r="FJ14" s="1402"/>
      <c r="FK14" s="1402"/>
      <c r="FL14" s="1402"/>
      <c r="FM14" s="1402"/>
      <c r="FN14" s="1402"/>
      <c r="FO14" s="1402"/>
      <c r="FP14" s="1402"/>
      <c r="FQ14" s="1402"/>
      <c r="FR14" s="1402"/>
      <c r="FS14" s="1402"/>
      <c r="FT14" s="1402"/>
      <c r="FU14" s="1402"/>
      <c r="FV14" s="1402"/>
      <c r="FW14" s="1402"/>
      <c r="FX14" s="1402"/>
      <c r="FY14" s="1402"/>
      <c r="FZ14" s="1402"/>
      <c r="GA14" s="1402"/>
      <c r="GB14" s="1402"/>
      <c r="GC14" s="1402"/>
      <c r="GD14" s="1402"/>
      <c r="GE14" s="1402"/>
      <c r="GF14" s="1402"/>
      <c r="GG14" s="1402"/>
      <c r="GH14" s="1402"/>
      <c r="GI14" s="1402"/>
      <c r="GJ14" s="1402"/>
      <c r="GK14" s="1402"/>
      <c r="GL14" s="1402"/>
      <c r="GM14" s="1402"/>
      <c r="GN14" s="1402"/>
      <c r="GO14" s="1402"/>
      <c r="GP14" s="1402"/>
      <c r="GQ14" s="1402"/>
      <c r="GR14" s="1402"/>
      <c r="GS14" s="1402"/>
      <c r="GT14" s="1402"/>
      <c r="GU14" s="1402"/>
      <c r="GV14" s="1402"/>
      <c r="GW14" s="1402"/>
      <c r="GX14" s="1402"/>
      <c r="GY14" s="1402"/>
      <c r="GZ14" s="1402"/>
      <c r="HA14" s="1402"/>
      <c r="HB14" s="1402"/>
      <c r="HC14" s="1402"/>
      <c r="HD14" s="1402"/>
      <c r="HE14" s="1402"/>
      <c r="HF14" s="1402"/>
      <c r="HG14" s="1402"/>
      <c r="HH14" s="1402"/>
      <c r="HI14" s="1402"/>
      <c r="HJ14" s="1402"/>
      <c r="HK14" s="1402"/>
      <c r="HL14" s="1402"/>
      <c r="HM14" s="1402"/>
      <c r="HN14" s="1402"/>
      <c r="HO14" s="1402"/>
      <c r="HP14" s="1402"/>
      <c r="HQ14" s="1402"/>
      <c r="HR14" s="1402"/>
      <c r="HS14" s="1402"/>
      <c r="HT14" s="1402"/>
      <c r="HU14" s="1402"/>
      <c r="HV14" s="1402"/>
      <c r="HW14" s="1402"/>
      <c r="HX14" s="1402"/>
      <c r="HY14" s="1402"/>
      <c r="HZ14" s="1402"/>
      <c r="IA14" s="1402"/>
      <c r="IB14" s="1402"/>
      <c r="IC14" s="1402"/>
      <c r="ID14" s="1402"/>
      <c r="IE14" s="1402"/>
      <c r="IF14" s="1402"/>
      <c r="IG14" s="1402"/>
      <c r="IH14" s="1402"/>
      <c r="II14" s="1402"/>
      <c r="IJ14" s="1402"/>
      <c r="IK14" s="1402"/>
      <c r="IL14" s="1402"/>
      <c r="IM14" s="1402"/>
      <c r="IN14" s="1402"/>
      <c r="IO14" s="1402"/>
      <c r="IP14" s="1402"/>
      <c r="IQ14" s="1402"/>
      <c r="IR14" s="1402"/>
      <c r="IS14" s="1402"/>
      <c r="IT14" s="1402"/>
      <c r="IU14" s="1402"/>
      <c r="IV14" s="1402"/>
    </row>
    <row r="15" spans="1:256" s="156" customFormat="1" ht="15" customHeight="1" x14ac:dyDescent="0.15">
      <c r="A15" s="1401"/>
      <c r="B15" s="1401"/>
      <c r="C15" s="1409"/>
      <c r="D15" s="1409"/>
      <c r="E15" s="1409"/>
      <c r="F15" s="1409"/>
      <c r="G15" s="1410"/>
      <c r="H15" s="1410"/>
      <c r="I15" s="1410"/>
      <c r="J15" s="1410"/>
      <c r="K15" s="1410"/>
      <c r="L15" s="1410"/>
      <c r="M15" s="1410"/>
      <c r="N15" s="1410"/>
      <c r="O15" s="1410"/>
      <c r="P15" s="1410"/>
      <c r="Q15" s="1410"/>
      <c r="R15" s="1410"/>
      <c r="S15" s="1410"/>
      <c r="T15" s="1410"/>
      <c r="U15" s="1410"/>
      <c r="V15" s="1410"/>
      <c r="W15" s="1410"/>
      <c r="X15" s="1410"/>
      <c r="Y15" s="1410"/>
      <c r="Z15" s="1410"/>
      <c r="AA15" s="1410"/>
      <c r="AB15" s="1410"/>
      <c r="AC15" s="1410"/>
      <c r="AD15" s="1410"/>
      <c r="AE15" s="1410"/>
      <c r="AF15" s="1410"/>
      <c r="AG15" s="1410"/>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2"/>
      <c r="BD15" s="1402"/>
      <c r="BE15" s="1402"/>
      <c r="BF15" s="1402"/>
      <c r="BG15" s="1402"/>
      <c r="BH15" s="1402"/>
      <c r="BI15" s="1402"/>
      <c r="BJ15" s="1402"/>
      <c r="BK15" s="1402"/>
      <c r="BL15" s="1402"/>
      <c r="BM15" s="1402"/>
      <c r="BN15" s="1402"/>
      <c r="BO15" s="1402"/>
      <c r="BP15" s="1402"/>
      <c r="BQ15" s="1402"/>
      <c r="BR15" s="1402"/>
      <c r="BS15" s="1402"/>
      <c r="BT15" s="1402"/>
      <c r="BU15" s="1402"/>
      <c r="BV15" s="1402"/>
      <c r="BW15" s="1402"/>
      <c r="BX15" s="1402"/>
      <c r="BY15" s="1402"/>
      <c r="BZ15" s="1402"/>
      <c r="CA15" s="1402"/>
      <c r="CB15" s="1402"/>
      <c r="CC15" s="1402"/>
      <c r="CD15" s="1402"/>
      <c r="CE15" s="1402"/>
      <c r="CF15" s="1402"/>
      <c r="CG15" s="1402"/>
      <c r="CH15" s="1402"/>
      <c r="CI15" s="1402"/>
      <c r="CJ15" s="1402"/>
      <c r="CK15" s="1402"/>
      <c r="CL15" s="1402"/>
      <c r="CM15" s="1402"/>
      <c r="CN15" s="1402"/>
      <c r="CO15" s="1402"/>
      <c r="CP15" s="1402"/>
      <c r="CQ15" s="1402"/>
      <c r="CR15" s="1402"/>
      <c r="CS15" s="1402"/>
      <c r="CT15" s="1402"/>
      <c r="CU15" s="1402"/>
      <c r="CV15" s="1402"/>
      <c r="CW15" s="1402"/>
      <c r="CX15" s="1402"/>
      <c r="CY15" s="1402"/>
      <c r="CZ15" s="1402"/>
      <c r="DA15" s="1402"/>
      <c r="DB15" s="1402"/>
      <c r="DC15" s="1402"/>
      <c r="DD15" s="1402"/>
      <c r="DE15" s="1402"/>
      <c r="DF15" s="1402"/>
      <c r="DG15" s="1402"/>
      <c r="DH15" s="1402"/>
      <c r="DI15" s="1402"/>
      <c r="DJ15" s="1402"/>
      <c r="DK15" s="1402"/>
      <c r="DL15" s="1402"/>
      <c r="DM15" s="1402"/>
      <c r="DN15" s="1402"/>
      <c r="DO15" s="1402"/>
      <c r="DP15" s="1402"/>
      <c r="DQ15" s="1402"/>
      <c r="DR15" s="1402"/>
      <c r="DS15" s="1402"/>
      <c r="DT15" s="1402"/>
      <c r="DU15" s="1402"/>
      <c r="DV15" s="1402"/>
      <c r="DW15" s="1402"/>
      <c r="DX15" s="1402"/>
      <c r="DY15" s="1402"/>
      <c r="DZ15" s="1402"/>
      <c r="EA15" s="1402"/>
      <c r="EB15" s="1402"/>
      <c r="EC15" s="1402"/>
      <c r="ED15" s="1402"/>
      <c r="EE15" s="1402"/>
      <c r="EF15" s="1402"/>
      <c r="EG15" s="1402"/>
      <c r="EH15" s="1402"/>
      <c r="EI15" s="1402"/>
      <c r="EJ15" s="1402"/>
      <c r="EK15" s="1402"/>
      <c r="EL15" s="1402"/>
      <c r="EM15" s="1402"/>
      <c r="EN15" s="1402"/>
      <c r="EO15" s="1402"/>
      <c r="EP15" s="1402"/>
      <c r="EQ15" s="1402"/>
      <c r="ER15" s="1402"/>
      <c r="ES15" s="1402"/>
      <c r="ET15" s="1402"/>
      <c r="EU15" s="1402"/>
      <c r="EV15" s="1402"/>
      <c r="EW15" s="1402"/>
      <c r="EX15" s="1402"/>
      <c r="EY15" s="1402"/>
      <c r="EZ15" s="1402"/>
      <c r="FA15" s="1402"/>
      <c r="FB15" s="1402"/>
      <c r="FC15" s="1402"/>
      <c r="FD15" s="1402"/>
      <c r="FE15" s="1402"/>
      <c r="FF15" s="1402"/>
      <c r="FG15" s="1402"/>
      <c r="FH15" s="1402"/>
      <c r="FI15" s="1402"/>
      <c r="FJ15" s="1402"/>
      <c r="FK15" s="1402"/>
      <c r="FL15" s="1402"/>
      <c r="FM15" s="1402"/>
      <c r="FN15" s="1402"/>
      <c r="FO15" s="1402"/>
      <c r="FP15" s="1402"/>
      <c r="FQ15" s="1402"/>
      <c r="FR15" s="1402"/>
      <c r="FS15" s="1402"/>
      <c r="FT15" s="1402"/>
      <c r="FU15" s="1402"/>
      <c r="FV15" s="1402"/>
      <c r="FW15" s="1402"/>
      <c r="FX15" s="1402"/>
      <c r="FY15" s="1402"/>
      <c r="FZ15" s="1402"/>
      <c r="GA15" s="1402"/>
      <c r="GB15" s="1402"/>
      <c r="GC15" s="1402"/>
      <c r="GD15" s="1402"/>
      <c r="GE15" s="1402"/>
      <c r="GF15" s="1402"/>
      <c r="GG15" s="1402"/>
      <c r="GH15" s="1402"/>
      <c r="GI15" s="1402"/>
      <c r="GJ15" s="1402"/>
      <c r="GK15" s="1402"/>
      <c r="GL15" s="1402"/>
      <c r="GM15" s="1402"/>
      <c r="GN15" s="1402"/>
      <c r="GO15" s="1402"/>
      <c r="GP15" s="1402"/>
      <c r="GQ15" s="1402"/>
      <c r="GR15" s="1402"/>
      <c r="GS15" s="1402"/>
      <c r="GT15" s="1402"/>
      <c r="GU15" s="1402"/>
      <c r="GV15" s="1402"/>
      <c r="GW15" s="1402"/>
      <c r="GX15" s="1402"/>
      <c r="GY15" s="1402"/>
      <c r="GZ15" s="1402"/>
      <c r="HA15" s="1402"/>
      <c r="HB15" s="1402"/>
      <c r="HC15" s="1402"/>
      <c r="HD15" s="1402"/>
      <c r="HE15" s="1402"/>
      <c r="HF15" s="1402"/>
      <c r="HG15" s="1402"/>
      <c r="HH15" s="1402"/>
      <c r="HI15" s="1402"/>
      <c r="HJ15" s="1402"/>
      <c r="HK15" s="1402"/>
      <c r="HL15" s="1402"/>
      <c r="HM15" s="1402"/>
      <c r="HN15" s="1402"/>
      <c r="HO15" s="1402"/>
      <c r="HP15" s="1402"/>
      <c r="HQ15" s="1402"/>
      <c r="HR15" s="1402"/>
      <c r="HS15" s="1402"/>
      <c r="HT15" s="1402"/>
      <c r="HU15" s="1402"/>
      <c r="HV15" s="1402"/>
      <c r="HW15" s="1402"/>
      <c r="HX15" s="1402"/>
      <c r="HY15" s="1402"/>
      <c r="HZ15" s="1402"/>
      <c r="IA15" s="1402"/>
      <c r="IB15" s="1402"/>
      <c r="IC15" s="1402"/>
      <c r="ID15" s="1402"/>
      <c r="IE15" s="1402"/>
      <c r="IF15" s="1402"/>
      <c r="IG15" s="1402"/>
      <c r="IH15" s="1402"/>
      <c r="II15" s="1402"/>
      <c r="IJ15" s="1402"/>
      <c r="IK15" s="1402"/>
      <c r="IL15" s="1402"/>
      <c r="IM15" s="1402"/>
      <c r="IN15" s="1402"/>
      <c r="IO15" s="1402"/>
      <c r="IP15" s="1402"/>
      <c r="IQ15" s="1402"/>
      <c r="IR15" s="1402"/>
      <c r="IS15" s="1402"/>
      <c r="IT15" s="1402"/>
      <c r="IU15" s="1402"/>
      <c r="IV15" s="1402"/>
    </row>
    <row r="16" spans="1:256" s="156" customFormat="1" ht="15" customHeight="1" x14ac:dyDescent="0.15">
      <c r="A16" s="1401"/>
      <c r="B16" s="1401"/>
      <c r="C16" s="1409"/>
      <c r="D16" s="1409"/>
      <c r="E16" s="1409" t="s">
        <v>1312</v>
      </c>
      <c r="F16" s="1409"/>
      <c r="G16" s="1410"/>
      <c r="H16" s="1410"/>
      <c r="I16" s="1410"/>
      <c r="J16" s="1410"/>
      <c r="K16" s="1410"/>
      <c r="L16" s="1410"/>
      <c r="M16" s="1410"/>
      <c r="N16" s="1410"/>
      <c r="O16" s="1410"/>
      <c r="P16" s="1410"/>
      <c r="Q16" s="1410"/>
      <c r="R16" s="1410"/>
      <c r="S16" s="1410"/>
      <c r="T16" s="1410"/>
      <c r="U16" s="1410"/>
      <c r="V16" s="1410"/>
      <c r="W16" s="1410"/>
      <c r="X16" s="1410"/>
      <c r="Y16" s="1410"/>
      <c r="Z16" s="1411" t="s">
        <v>134</v>
      </c>
      <c r="AA16" s="1410"/>
      <c r="AB16" s="1410"/>
      <c r="AC16" s="1410"/>
      <c r="AD16" s="1410"/>
      <c r="AE16" s="1410"/>
      <c r="AF16" s="1410"/>
      <c r="AG16" s="1410"/>
      <c r="AH16" s="1412" t="s">
        <v>134</v>
      </c>
      <c r="AI16" s="1402"/>
      <c r="AJ16" s="1402"/>
      <c r="AK16" s="1402"/>
      <c r="AL16" s="1402"/>
      <c r="AM16" s="1402"/>
      <c r="AN16" s="1402"/>
      <c r="AO16" s="1402"/>
      <c r="AP16" s="1402"/>
      <c r="AQ16" s="1402"/>
      <c r="AR16" s="1402"/>
      <c r="AS16" s="1402"/>
      <c r="AT16" s="1402"/>
      <c r="AU16" s="1402"/>
      <c r="AV16" s="1402"/>
      <c r="AW16" s="1402"/>
      <c r="AX16" s="1402"/>
      <c r="AY16" s="1402"/>
      <c r="AZ16" s="1402"/>
      <c r="BA16" s="1402"/>
      <c r="BB16" s="1402"/>
      <c r="BC16" s="1402"/>
      <c r="BD16" s="1402"/>
      <c r="BE16" s="1402"/>
      <c r="BF16" s="1402"/>
      <c r="BG16" s="1402"/>
      <c r="BH16" s="1402"/>
      <c r="BI16" s="1402"/>
      <c r="BJ16" s="1402"/>
      <c r="BK16" s="1402"/>
      <c r="BL16" s="1402"/>
      <c r="BM16" s="1402"/>
      <c r="BN16" s="1402"/>
      <c r="BO16" s="1402"/>
      <c r="BP16" s="1402"/>
      <c r="BQ16" s="1402"/>
      <c r="BR16" s="1402"/>
      <c r="BS16" s="1402"/>
      <c r="BT16" s="1402"/>
      <c r="BU16" s="1402"/>
      <c r="BV16" s="1402"/>
      <c r="BW16" s="1402"/>
      <c r="BX16" s="1402"/>
      <c r="BY16" s="1402"/>
      <c r="BZ16" s="1402"/>
      <c r="CA16" s="1402"/>
      <c r="CB16" s="1402"/>
      <c r="CC16" s="1402"/>
      <c r="CD16" s="1402"/>
      <c r="CE16" s="1402"/>
      <c r="CF16" s="1402"/>
      <c r="CG16" s="1402"/>
      <c r="CH16" s="1402"/>
      <c r="CI16" s="1402"/>
      <c r="CJ16" s="1402"/>
      <c r="CK16" s="1402"/>
      <c r="CL16" s="1402"/>
      <c r="CM16" s="1402"/>
      <c r="CN16" s="1402"/>
      <c r="CO16" s="1402"/>
      <c r="CP16" s="1402"/>
      <c r="CQ16" s="1402"/>
      <c r="CR16" s="1402"/>
      <c r="CS16" s="1402"/>
      <c r="CT16" s="1402"/>
      <c r="CU16" s="1402"/>
      <c r="CV16" s="1402"/>
      <c r="CW16" s="1402"/>
      <c r="CX16" s="1402"/>
      <c r="CY16" s="1402"/>
      <c r="CZ16" s="1402"/>
      <c r="DA16" s="1402"/>
      <c r="DB16" s="1402"/>
      <c r="DC16" s="1402"/>
      <c r="DD16" s="1402"/>
      <c r="DE16" s="1402"/>
      <c r="DF16" s="1402"/>
      <c r="DG16" s="1402"/>
      <c r="DH16" s="1402"/>
      <c r="DI16" s="1402"/>
      <c r="DJ16" s="1402"/>
      <c r="DK16" s="1402"/>
      <c r="DL16" s="1402"/>
      <c r="DM16" s="1402"/>
      <c r="DN16" s="1402"/>
      <c r="DO16" s="1402"/>
      <c r="DP16" s="1402"/>
      <c r="DQ16" s="1402"/>
      <c r="DR16" s="1402"/>
      <c r="DS16" s="1402"/>
      <c r="DT16" s="1402"/>
      <c r="DU16" s="1402"/>
      <c r="DV16" s="1402"/>
      <c r="DW16" s="1402"/>
      <c r="DX16" s="1402"/>
      <c r="DY16" s="1402"/>
      <c r="DZ16" s="1402"/>
      <c r="EA16" s="1402"/>
      <c r="EB16" s="1402"/>
      <c r="EC16" s="1402"/>
      <c r="ED16" s="1402"/>
      <c r="EE16" s="1402"/>
      <c r="EF16" s="1402"/>
      <c r="EG16" s="1402"/>
      <c r="EH16" s="1402"/>
      <c r="EI16" s="1402"/>
      <c r="EJ16" s="1402"/>
      <c r="EK16" s="1402"/>
      <c r="EL16" s="1402"/>
      <c r="EM16" s="1402"/>
      <c r="EN16" s="1402"/>
      <c r="EO16" s="1402"/>
      <c r="EP16" s="1402"/>
      <c r="EQ16" s="1402"/>
      <c r="ER16" s="1402"/>
      <c r="ES16" s="1402"/>
      <c r="ET16" s="1402"/>
      <c r="EU16" s="1402"/>
      <c r="EV16" s="1402"/>
      <c r="EW16" s="1402"/>
      <c r="EX16" s="1402"/>
      <c r="EY16" s="1402"/>
      <c r="EZ16" s="1402"/>
      <c r="FA16" s="1402"/>
      <c r="FB16" s="1402"/>
      <c r="FC16" s="1402"/>
      <c r="FD16" s="1402"/>
      <c r="FE16" s="1402"/>
      <c r="FF16" s="1402"/>
      <c r="FG16" s="1402"/>
      <c r="FH16" s="1402"/>
      <c r="FI16" s="1402"/>
      <c r="FJ16" s="1402"/>
      <c r="FK16" s="1402"/>
      <c r="FL16" s="1402"/>
      <c r="FM16" s="1402"/>
      <c r="FN16" s="1402"/>
      <c r="FO16" s="1402"/>
      <c r="FP16" s="1402"/>
      <c r="FQ16" s="1402"/>
      <c r="FR16" s="1402"/>
      <c r="FS16" s="1402"/>
      <c r="FT16" s="1402"/>
      <c r="FU16" s="1402"/>
      <c r="FV16" s="1402"/>
      <c r="FW16" s="1402"/>
      <c r="FX16" s="1402"/>
      <c r="FY16" s="1402"/>
      <c r="FZ16" s="1402"/>
      <c r="GA16" s="1402"/>
      <c r="GB16" s="1402"/>
      <c r="GC16" s="1402"/>
      <c r="GD16" s="1402"/>
      <c r="GE16" s="1402"/>
      <c r="GF16" s="1402"/>
      <c r="GG16" s="1402"/>
      <c r="GH16" s="1402"/>
      <c r="GI16" s="1402"/>
      <c r="GJ16" s="1402"/>
      <c r="GK16" s="1402"/>
      <c r="GL16" s="1402"/>
      <c r="GM16" s="1402"/>
      <c r="GN16" s="1402"/>
      <c r="GO16" s="1402"/>
      <c r="GP16" s="1402"/>
      <c r="GQ16" s="1402"/>
      <c r="GR16" s="1402"/>
      <c r="GS16" s="1402"/>
      <c r="GT16" s="1402"/>
      <c r="GU16" s="1402"/>
      <c r="GV16" s="1402"/>
      <c r="GW16" s="1402"/>
      <c r="GX16" s="1402"/>
      <c r="GY16" s="1402"/>
      <c r="GZ16" s="1402"/>
      <c r="HA16" s="1402"/>
      <c r="HB16" s="1402"/>
      <c r="HC16" s="1402"/>
      <c r="HD16" s="1402"/>
      <c r="HE16" s="1402"/>
      <c r="HF16" s="1402"/>
      <c r="HG16" s="1402"/>
      <c r="HH16" s="1402"/>
      <c r="HI16" s="1402"/>
      <c r="HJ16" s="1402"/>
      <c r="HK16" s="1402"/>
      <c r="HL16" s="1402"/>
      <c r="HM16" s="1402"/>
      <c r="HN16" s="1402"/>
      <c r="HO16" s="1402"/>
      <c r="HP16" s="1402"/>
      <c r="HQ16" s="1402"/>
      <c r="HR16" s="1402"/>
      <c r="HS16" s="1402"/>
      <c r="HT16" s="1402"/>
      <c r="HU16" s="1402"/>
      <c r="HV16" s="1402"/>
      <c r="HW16" s="1402"/>
      <c r="HX16" s="1402"/>
      <c r="HY16" s="1402"/>
      <c r="HZ16" s="1402"/>
      <c r="IA16" s="1402"/>
      <c r="IB16" s="1402"/>
      <c r="IC16" s="1402"/>
      <c r="ID16" s="1402"/>
      <c r="IE16" s="1402"/>
      <c r="IF16" s="1402"/>
      <c r="IG16" s="1402"/>
      <c r="IH16" s="1402"/>
      <c r="II16" s="1402"/>
      <c r="IJ16" s="1402"/>
      <c r="IK16" s="1402"/>
      <c r="IL16" s="1402"/>
      <c r="IM16" s="1402"/>
      <c r="IN16" s="1402"/>
      <c r="IO16" s="1402"/>
      <c r="IP16" s="1402"/>
      <c r="IQ16" s="1402"/>
      <c r="IR16" s="1402"/>
      <c r="IS16" s="1402"/>
      <c r="IT16" s="1402"/>
      <c r="IU16" s="1402"/>
      <c r="IV16" s="1402"/>
    </row>
    <row r="17" spans="1:256" s="156" customFormat="1" ht="15" customHeight="1" x14ac:dyDescent="0.15">
      <c r="A17" s="1401"/>
      <c r="B17" s="1401"/>
      <c r="C17" s="1401"/>
      <c r="D17" s="1401"/>
      <c r="E17" s="1401" t="s">
        <v>1313</v>
      </c>
      <c r="F17" s="1401"/>
      <c r="G17" s="1401"/>
      <c r="H17" s="1401"/>
      <c r="I17" s="1401"/>
      <c r="J17" s="1401"/>
      <c r="K17" s="1401"/>
      <c r="L17" s="1401"/>
      <c r="M17" s="1401"/>
      <c r="N17" s="1401"/>
      <c r="O17" s="1401"/>
      <c r="P17" s="1401"/>
      <c r="Q17" s="1401"/>
      <c r="R17" s="1401"/>
      <c r="S17" s="1401"/>
      <c r="T17" s="1401"/>
      <c r="U17" s="1401"/>
      <c r="V17" s="1401"/>
      <c r="W17" s="1401"/>
      <c r="X17" s="1401"/>
      <c r="Y17" s="1401"/>
      <c r="Z17" s="1411" t="s">
        <v>134</v>
      </c>
      <c r="AA17" s="1401"/>
      <c r="AB17" s="1401"/>
      <c r="AC17" s="1401"/>
      <c r="AD17" s="1401"/>
      <c r="AE17" s="1401"/>
      <c r="AF17" s="1401"/>
      <c r="AG17" s="1401"/>
      <c r="AH17" s="1412" t="s">
        <v>1130</v>
      </c>
      <c r="AI17" s="1402"/>
      <c r="AJ17" s="1402"/>
      <c r="AK17" s="1402"/>
      <c r="AL17" s="1402"/>
      <c r="AM17" s="1402"/>
      <c r="AN17" s="1402"/>
      <c r="AO17" s="1402"/>
      <c r="AP17" s="1402"/>
      <c r="AQ17" s="1402"/>
      <c r="AR17" s="1402"/>
      <c r="AS17" s="1402"/>
      <c r="AT17" s="1402"/>
      <c r="AU17" s="1402"/>
      <c r="AV17" s="1402"/>
      <c r="AW17" s="1402"/>
      <c r="AX17" s="1402"/>
      <c r="AY17" s="1402"/>
      <c r="AZ17" s="1402"/>
      <c r="BA17" s="1402"/>
      <c r="BB17" s="1402"/>
      <c r="BC17" s="1402"/>
      <c r="BD17" s="1402"/>
      <c r="BE17" s="1402"/>
      <c r="BF17" s="1402"/>
      <c r="BG17" s="1402"/>
      <c r="BH17" s="1402"/>
      <c r="BI17" s="1402"/>
      <c r="BJ17" s="1402"/>
      <c r="BK17" s="1402"/>
      <c r="BL17" s="1402"/>
      <c r="BM17" s="1402"/>
      <c r="BN17" s="1402"/>
      <c r="BO17" s="1402"/>
      <c r="BP17" s="1402"/>
      <c r="BQ17" s="1402"/>
      <c r="BR17" s="1402"/>
      <c r="BS17" s="1402"/>
      <c r="BT17" s="1402"/>
      <c r="BU17" s="1402"/>
      <c r="BV17" s="1402"/>
      <c r="BW17" s="1402"/>
      <c r="BX17" s="1402"/>
      <c r="BY17" s="1402"/>
      <c r="BZ17" s="1402"/>
      <c r="CA17" s="1402"/>
      <c r="CB17" s="1402"/>
      <c r="CC17" s="1402"/>
      <c r="CD17" s="1402"/>
      <c r="CE17" s="1402"/>
      <c r="CF17" s="1402"/>
      <c r="CG17" s="1402"/>
      <c r="CH17" s="1402"/>
      <c r="CI17" s="1402"/>
      <c r="CJ17" s="1402"/>
      <c r="CK17" s="1402"/>
      <c r="CL17" s="1402"/>
      <c r="CM17" s="1402"/>
      <c r="CN17" s="1402"/>
      <c r="CO17" s="1402"/>
      <c r="CP17" s="1402"/>
      <c r="CQ17" s="1402"/>
      <c r="CR17" s="1402"/>
      <c r="CS17" s="1402"/>
      <c r="CT17" s="1402"/>
      <c r="CU17" s="1402"/>
      <c r="CV17" s="1402"/>
      <c r="CW17" s="1402"/>
      <c r="CX17" s="1402"/>
      <c r="CY17" s="1402"/>
      <c r="CZ17" s="1402"/>
      <c r="DA17" s="1402"/>
      <c r="DB17" s="1402"/>
      <c r="DC17" s="1402"/>
      <c r="DD17" s="1402"/>
      <c r="DE17" s="1402"/>
      <c r="DF17" s="1402"/>
      <c r="DG17" s="1402"/>
      <c r="DH17" s="1402"/>
      <c r="DI17" s="1402"/>
      <c r="DJ17" s="1402"/>
      <c r="DK17" s="1402"/>
      <c r="DL17" s="1402"/>
      <c r="DM17" s="1402"/>
      <c r="DN17" s="1402"/>
      <c r="DO17" s="1402"/>
      <c r="DP17" s="1402"/>
      <c r="DQ17" s="1402"/>
      <c r="DR17" s="1402"/>
      <c r="DS17" s="1402"/>
      <c r="DT17" s="1402"/>
      <c r="DU17" s="1402"/>
      <c r="DV17" s="1402"/>
      <c r="DW17" s="1402"/>
      <c r="DX17" s="1402"/>
      <c r="DY17" s="1402"/>
      <c r="DZ17" s="1402"/>
      <c r="EA17" s="1402"/>
      <c r="EB17" s="1402"/>
      <c r="EC17" s="1402"/>
      <c r="ED17" s="1402"/>
      <c r="EE17" s="1402"/>
      <c r="EF17" s="1402"/>
      <c r="EG17" s="1402"/>
      <c r="EH17" s="1402"/>
      <c r="EI17" s="1402"/>
      <c r="EJ17" s="1402"/>
      <c r="EK17" s="1402"/>
      <c r="EL17" s="1402"/>
      <c r="EM17" s="1402"/>
      <c r="EN17" s="1402"/>
      <c r="EO17" s="1402"/>
      <c r="EP17" s="1402"/>
      <c r="EQ17" s="1402"/>
      <c r="ER17" s="1402"/>
      <c r="ES17" s="1402"/>
      <c r="ET17" s="1402"/>
      <c r="EU17" s="1402"/>
      <c r="EV17" s="1402"/>
      <c r="EW17" s="1402"/>
      <c r="EX17" s="1402"/>
      <c r="EY17" s="1402"/>
      <c r="EZ17" s="1402"/>
      <c r="FA17" s="1402"/>
      <c r="FB17" s="1402"/>
      <c r="FC17" s="1402"/>
      <c r="FD17" s="1402"/>
      <c r="FE17" s="1402"/>
      <c r="FF17" s="1402"/>
      <c r="FG17" s="1402"/>
      <c r="FH17" s="1402"/>
      <c r="FI17" s="1402"/>
      <c r="FJ17" s="1402"/>
      <c r="FK17" s="1402"/>
      <c r="FL17" s="1402"/>
      <c r="FM17" s="1402"/>
      <c r="FN17" s="1402"/>
      <c r="FO17" s="1402"/>
      <c r="FP17" s="1402"/>
      <c r="FQ17" s="1402"/>
      <c r="FR17" s="1402"/>
      <c r="FS17" s="1402"/>
      <c r="FT17" s="1402"/>
      <c r="FU17" s="1402"/>
      <c r="FV17" s="1402"/>
      <c r="FW17" s="1402"/>
      <c r="FX17" s="1402"/>
      <c r="FY17" s="1402"/>
      <c r="FZ17" s="1402"/>
      <c r="GA17" s="1402"/>
      <c r="GB17" s="1402"/>
      <c r="GC17" s="1402"/>
      <c r="GD17" s="1402"/>
      <c r="GE17" s="1402"/>
      <c r="GF17" s="1402"/>
      <c r="GG17" s="1402"/>
      <c r="GH17" s="1402"/>
      <c r="GI17" s="1402"/>
      <c r="GJ17" s="1402"/>
      <c r="GK17" s="1402"/>
      <c r="GL17" s="1402"/>
      <c r="GM17" s="1402"/>
      <c r="GN17" s="1402"/>
      <c r="GO17" s="1402"/>
      <c r="GP17" s="1402"/>
      <c r="GQ17" s="1402"/>
      <c r="GR17" s="1402"/>
      <c r="GS17" s="1402"/>
      <c r="GT17" s="1402"/>
      <c r="GU17" s="1402"/>
      <c r="GV17" s="1402"/>
      <c r="GW17" s="1402"/>
      <c r="GX17" s="1402"/>
      <c r="GY17" s="1402"/>
      <c r="GZ17" s="1402"/>
      <c r="HA17" s="1402"/>
      <c r="HB17" s="1402"/>
      <c r="HC17" s="1402"/>
      <c r="HD17" s="1402"/>
      <c r="HE17" s="1402"/>
      <c r="HF17" s="1402"/>
      <c r="HG17" s="1402"/>
      <c r="HH17" s="1402"/>
      <c r="HI17" s="1402"/>
      <c r="HJ17" s="1402"/>
      <c r="HK17" s="1402"/>
      <c r="HL17" s="1402"/>
      <c r="HM17" s="1402"/>
      <c r="HN17" s="1402"/>
      <c r="HO17" s="1402"/>
      <c r="HP17" s="1402"/>
      <c r="HQ17" s="1402"/>
      <c r="HR17" s="1402"/>
      <c r="HS17" s="1402"/>
      <c r="HT17" s="1402"/>
      <c r="HU17" s="1402"/>
      <c r="HV17" s="1402"/>
      <c r="HW17" s="1402"/>
      <c r="HX17" s="1402"/>
      <c r="HY17" s="1402"/>
      <c r="HZ17" s="1402"/>
      <c r="IA17" s="1402"/>
      <c r="IB17" s="1402"/>
      <c r="IC17" s="1402"/>
      <c r="ID17" s="1402"/>
      <c r="IE17" s="1402"/>
      <c r="IF17" s="1402"/>
      <c r="IG17" s="1402"/>
      <c r="IH17" s="1402"/>
      <c r="II17" s="1402"/>
      <c r="IJ17" s="1402"/>
      <c r="IK17" s="1402"/>
      <c r="IL17" s="1402"/>
      <c r="IM17" s="1402"/>
      <c r="IN17" s="1402"/>
      <c r="IO17" s="1402"/>
      <c r="IP17" s="1402"/>
      <c r="IQ17" s="1402"/>
      <c r="IR17" s="1402"/>
      <c r="IS17" s="1402"/>
      <c r="IT17" s="1402"/>
      <c r="IU17" s="1402"/>
      <c r="IV17" s="1402"/>
    </row>
    <row r="18" spans="1:256" s="156" customFormat="1" ht="15" customHeight="1" x14ac:dyDescent="0.15">
      <c r="A18" s="1401"/>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D18" s="1402"/>
      <c r="BE18" s="1402"/>
      <c r="BF18" s="1402"/>
      <c r="BG18" s="1402"/>
      <c r="BH18" s="1402"/>
      <c r="BI18" s="1402"/>
      <c r="BJ18" s="1402"/>
      <c r="BK18" s="1402"/>
      <c r="BL18" s="1402"/>
      <c r="BM18" s="1402"/>
      <c r="BN18" s="1402"/>
      <c r="BO18" s="1402"/>
      <c r="BP18" s="1402"/>
      <c r="BQ18" s="1402"/>
      <c r="BR18" s="1402"/>
      <c r="BS18" s="1402"/>
      <c r="BT18" s="1402"/>
      <c r="BU18" s="1402"/>
      <c r="BV18" s="1402"/>
      <c r="BW18" s="1402"/>
      <c r="BX18" s="1402"/>
      <c r="BY18" s="1402"/>
      <c r="BZ18" s="1402"/>
      <c r="CA18" s="1402"/>
      <c r="CB18" s="1402"/>
      <c r="CC18" s="1402"/>
      <c r="CD18" s="1402"/>
      <c r="CE18" s="1402"/>
      <c r="CF18" s="1402"/>
      <c r="CG18" s="1402"/>
      <c r="CH18" s="1402"/>
      <c r="CI18" s="1402"/>
      <c r="CJ18" s="1402"/>
      <c r="CK18" s="1402"/>
      <c r="CL18" s="1402"/>
      <c r="CM18" s="1402"/>
      <c r="CN18" s="1402"/>
      <c r="CO18" s="1402"/>
      <c r="CP18" s="1402"/>
      <c r="CQ18" s="1402"/>
      <c r="CR18" s="1402"/>
      <c r="CS18" s="1402"/>
      <c r="CT18" s="1402"/>
      <c r="CU18" s="1402"/>
      <c r="CV18" s="1402"/>
      <c r="CW18" s="1402"/>
      <c r="CX18" s="1402"/>
      <c r="CY18" s="1402"/>
      <c r="CZ18" s="1402"/>
      <c r="DA18" s="1402"/>
      <c r="DB18" s="1402"/>
      <c r="DC18" s="1402"/>
      <c r="DD18" s="1402"/>
      <c r="DE18" s="1402"/>
      <c r="DF18" s="1402"/>
      <c r="DG18" s="1402"/>
      <c r="DH18" s="1402"/>
      <c r="DI18" s="1402"/>
      <c r="DJ18" s="1402"/>
      <c r="DK18" s="1402"/>
      <c r="DL18" s="1402"/>
      <c r="DM18" s="1402"/>
      <c r="DN18" s="1402"/>
      <c r="DO18" s="1402"/>
      <c r="DP18" s="1402"/>
      <c r="DQ18" s="1402"/>
      <c r="DR18" s="1402"/>
      <c r="DS18" s="1402"/>
      <c r="DT18" s="1402"/>
      <c r="DU18" s="1402"/>
      <c r="DV18" s="1402"/>
      <c r="DW18" s="1402"/>
      <c r="DX18" s="1402"/>
      <c r="DY18" s="1402"/>
      <c r="DZ18" s="1402"/>
      <c r="EA18" s="1402"/>
      <c r="EB18" s="1402"/>
      <c r="EC18" s="1402"/>
      <c r="ED18" s="1402"/>
      <c r="EE18" s="1402"/>
      <c r="EF18" s="1402"/>
      <c r="EG18" s="1402"/>
      <c r="EH18" s="1402"/>
      <c r="EI18" s="1402"/>
      <c r="EJ18" s="1402"/>
      <c r="EK18" s="1402"/>
      <c r="EL18" s="1402"/>
      <c r="EM18" s="1402"/>
      <c r="EN18" s="1402"/>
      <c r="EO18" s="1402"/>
      <c r="EP18" s="1402"/>
      <c r="EQ18" s="1402"/>
      <c r="ER18" s="1402"/>
      <c r="ES18" s="1402"/>
      <c r="ET18" s="1402"/>
      <c r="EU18" s="1402"/>
      <c r="EV18" s="1402"/>
      <c r="EW18" s="1402"/>
      <c r="EX18" s="1402"/>
      <c r="EY18" s="1402"/>
      <c r="EZ18" s="1402"/>
      <c r="FA18" s="1402"/>
      <c r="FB18" s="1402"/>
      <c r="FC18" s="1402"/>
      <c r="FD18" s="1402"/>
      <c r="FE18" s="1402"/>
      <c r="FF18" s="1402"/>
      <c r="FG18" s="1402"/>
      <c r="FH18" s="1402"/>
      <c r="FI18" s="1402"/>
      <c r="FJ18" s="1402"/>
      <c r="FK18" s="1402"/>
      <c r="FL18" s="1402"/>
      <c r="FM18" s="1402"/>
      <c r="FN18" s="1402"/>
      <c r="FO18" s="1402"/>
      <c r="FP18" s="1402"/>
      <c r="FQ18" s="1402"/>
      <c r="FR18" s="1402"/>
      <c r="FS18" s="1402"/>
      <c r="FT18" s="1402"/>
      <c r="FU18" s="1402"/>
      <c r="FV18" s="1402"/>
      <c r="FW18" s="1402"/>
      <c r="FX18" s="1402"/>
      <c r="FY18" s="1402"/>
      <c r="FZ18" s="1402"/>
      <c r="GA18" s="1402"/>
      <c r="GB18" s="1402"/>
      <c r="GC18" s="1402"/>
      <c r="GD18" s="1402"/>
      <c r="GE18" s="1402"/>
      <c r="GF18" s="1402"/>
      <c r="GG18" s="1402"/>
      <c r="GH18" s="1402"/>
      <c r="GI18" s="1402"/>
      <c r="GJ18" s="1402"/>
      <c r="GK18" s="1402"/>
      <c r="GL18" s="1402"/>
      <c r="GM18" s="1402"/>
      <c r="GN18" s="1402"/>
      <c r="GO18" s="1402"/>
      <c r="GP18" s="1402"/>
      <c r="GQ18" s="1402"/>
      <c r="GR18" s="1402"/>
      <c r="GS18" s="1402"/>
      <c r="GT18" s="1402"/>
      <c r="GU18" s="1402"/>
      <c r="GV18" s="1402"/>
      <c r="GW18" s="1402"/>
      <c r="GX18" s="1402"/>
      <c r="GY18" s="1402"/>
      <c r="GZ18" s="1402"/>
      <c r="HA18" s="1402"/>
      <c r="HB18" s="1402"/>
      <c r="HC18" s="1402"/>
      <c r="HD18" s="1402"/>
      <c r="HE18" s="1402"/>
      <c r="HF18" s="1402"/>
      <c r="HG18" s="1402"/>
      <c r="HH18" s="1402"/>
      <c r="HI18" s="1402"/>
      <c r="HJ18" s="1402"/>
      <c r="HK18" s="1402"/>
      <c r="HL18" s="1402"/>
      <c r="HM18" s="1402"/>
      <c r="HN18" s="1402"/>
      <c r="HO18" s="1402"/>
      <c r="HP18" s="1402"/>
      <c r="HQ18" s="1402"/>
      <c r="HR18" s="1402"/>
      <c r="HS18" s="1402"/>
      <c r="HT18" s="1402"/>
      <c r="HU18" s="1402"/>
      <c r="HV18" s="1402"/>
      <c r="HW18" s="1402"/>
      <c r="HX18" s="1402"/>
      <c r="HY18" s="1402"/>
      <c r="HZ18" s="1402"/>
      <c r="IA18" s="1402"/>
      <c r="IB18" s="1402"/>
      <c r="IC18" s="1402"/>
      <c r="ID18" s="1402"/>
      <c r="IE18" s="1402"/>
      <c r="IF18" s="1402"/>
      <c r="IG18" s="1402"/>
      <c r="IH18" s="1402"/>
      <c r="II18" s="1402"/>
      <c r="IJ18" s="1402"/>
      <c r="IK18" s="1402"/>
      <c r="IL18" s="1402"/>
      <c r="IM18" s="1402"/>
      <c r="IN18" s="1402"/>
      <c r="IO18" s="1402"/>
      <c r="IP18" s="1402"/>
      <c r="IQ18" s="1402"/>
      <c r="IR18" s="1402"/>
      <c r="IS18" s="1402"/>
      <c r="IT18" s="1402"/>
      <c r="IU18" s="1402"/>
      <c r="IV18" s="1402"/>
    </row>
    <row r="19" spans="1:256" s="156" customFormat="1" ht="15" customHeight="1" x14ac:dyDescent="0.15">
      <c r="A19" s="1401"/>
      <c r="B19" s="1401"/>
      <c r="C19" s="1413"/>
      <c r="D19" s="1407" t="s">
        <v>1314</v>
      </c>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402"/>
      <c r="BT19" s="1402"/>
      <c r="BU19" s="1402"/>
      <c r="BV19" s="1402"/>
      <c r="BW19" s="1402"/>
      <c r="BX19" s="1402"/>
      <c r="BY19" s="1402"/>
      <c r="BZ19" s="1402"/>
      <c r="CA19" s="1402"/>
      <c r="CB19" s="1402"/>
      <c r="CC19" s="1402"/>
      <c r="CD19" s="1402"/>
      <c r="CE19" s="1402"/>
      <c r="CF19" s="1402"/>
      <c r="CG19" s="1402"/>
      <c r="CH19" s="1402"/>
      <c r="CI19" s="1402"/>
      <c r="CJ19" s="1402"/>
      <c r="CK19" s="1402"/>
      <c r="CL19" s="1402"/>
      <c r="CM19" s="1402"/>
      <c r="CN19" s="1402"/>
      <c r="CO19" s="1402"/>
      <c r="CP19" s="1402"/>
      <c r="CQ19" s="1402"/>
      <c r="CR19" s="1402"/>
      <c r="CS19" s="1402"/>
      <c r="CT19" s="1402"/>
      <c r="CU19" s="1402"/>
      <c r="CV19" s="1402"/>
      <c r="CW19" s="1402"/>
      <c r="CX19" s="1402"/>
      <c r="CY19" s="1402"/>
      <c r="CZ19" s="1402"/>
      <c r="DA19" s="1402"/>
      <c r="DB19" s="1402"/>
      <c r="DC19" s="1402"/>
      <c r="DD19" s="1402"/>
      <c r="DE19" s="1402"/>
      <c r="DF19" s="1402"/>
      <c r="DG19" s="1402"/>
      <c r="DH19" s="1402"/>
      <c r="DI19" s="1402"/>
      <c r="DJ19" s="1402"/>
      <c r="DK19" s="1402"/>
      <c r="DL19" s="1402"/>
      <c r="DM19" s="1402"/>
      <c r="DN19" s="1402"/>
      <c r="DO19" s="1402"/>
      <c r="DP19" s="1402"/>
      <c r="DQ19" s="1402"/>
      <c r="DR19" s="1402"/>
      <c r="DS19" s="1402"/>
      <c r="DT19" s="1402"/>
      <c r="DU19" s="1402"/>
      <c r="DV19" s="1402"/>
      <c r="DW19" s="1402"/>
      <c r="DX19" s="1402"/>
      <c r="DY19" s="1402"/>
      <c r="DZ19" s="1402"/>
      <c r="EA19" s="1402"/>
      <c r="EB19" s="1402"/>
      <c r="EC19" s="1402"/>
      <c r="ED19" s="1402"/>
      <c r="EE19" s="1402"/>
      <c r="EF19" s="1402"/>
      <c r="EG19" s="1402"/>
      <c r="EH19" s="1402"/>
      <c r="EI19" s="1402"/>
      <c r="EJ19" s="1402"/>
      <c r="EK19" s="1402"/>
      <c r="EL19" s="1402"/>
      <c r="EM19" s="1402"/>
      <c r="EN19" s="1402"/>
      <c r="EO19" s="1402"/>
      <c r="EP19" s="1402"/>
      <c r="EQ19" s="1402"/>
      <c r="ER19" s="1402"/>
      <c r="ES19" s="1402"/>
      <c r="ET19" s="1402"/>
      <c r="EU19" s="1402"/>
      <c r="EV19" s="1402"/>
      <c r="EW19" s="1402"/>
      <c r="EX19" s="1402"/>
      <c r="EY19" s="1402"/>
      <c r="EZ19" s="1402"/>
      <c r="FA19" s="1402"/>
      <c r="FB19" s="1402"/>
      <c r="FC19" s="1402"/>
      <c r="FD19" s="1402"/>
      <c r="FE19" s="1402"/>
      <c r="FF19" s="1402"/>
      <c r="FG19" s="1402"/>
      <c r="FH19" s="1402"/>
      <c r="FI19" s="1402"/>
      <c r="FJ19" s="1402"/>
      <c r="FK19" s="1402"/>
      <c r="FL19" s="1402"/>
      <c r="FM19" s="1402"/>
      <c r="FN19" s="1402"/>
      <c r="FO19" s="1402"/>
      <c r="FP19" s="1402"/>
      <c r="FQ19" s="1402"/>
      <c r="FR19" s="1402"/>
      <c r="FS19" s="1402"/>
      <c r="FT19" s="1402"/>
      <c r="FU19" s="1402"/>
      <c r="FV19" s="1402"/>
      <c r="FW19" s="1402"/>
      <c r="FX19" s="1402"/>
      <c r="FY19" s="1402"/>
      <c r="FZ19" s="1402"/>
      <c r="GA19" s="1402"/>
      <c r="GB19" s="1402"/>
      <c r="GC19" s="1402"/>
      <c r="GD19" s="1402"/>
      <c r="GE19" s="1402"/>
      <c r="GF19" s="1402"/>
      <c r="GG19" s="1402"/>
      <c r="GH19" s="1402"/>
      <c r="GI19" s="1402"/>
      <c r="GJ19" s="1402"/>
      <c r="GK19" s="1402"/>
      <c r="GL19" s="1402"/>
      <c r="GM19" s="1402"/>
      <c r="GN19" s="1402"/>
      <c r="GO19" s="1402"/>
      <c r="GP19" s="1402"/>
      <c r="GQ19" s="1402"/>
      <c r="GR19" s="1402"/>
      <c r="GS19" s="1402"/>
      <c r="GT19" s="1402"/>
      <c r="GU19" s="1402"/>
      <c r="GV19" s="1402"/>
      <c r="GW19" s="1402"/>
      <c r="GX19" s="1402"/>
      <c r="GY19" s="1402"/>
      <c r="GZ19" s="1402"/>
      <c r="HA19" s="1402"/>
      <c r="HB19" s="1402"/>
      <c r="HC19" s="1402"/>
      <c r="HD19" s="1402"/>
      <c r="HE19" s="1402"/>
      <c r="HF19" s="1402"/>
      <c r="HG19" s="1402"/>
      <c r="HH19" s="1402"/>
      <c r="HI19" s="1402"/>
      <c r="HJ19" s="1402"/>
      <c r="HK19" s="1402"/>
      <c r="HL19" s="1402"/>
      <c r="HM19" s="1402"/>
      <c r="HN19" s="1402"/>
      <c r="HO19" s="1402"/>
      <c r="HP19" s="1402"/>
      <c r="HQ19" s="1402"/>
      <c r="HR19" s="1402"/>
      <c r="HS19" s="1402"/>
      <c r="HT19" s="1402"/>
      <c r="HU19" s="1402"/>
      <c r="HV19" s="1402"/>
      <c r="HW19" s="1402"/>
      <c r="HX19" s="1402"/>
      <c r="HY19" s="1402"/>
      <c r="HZ19" s="1402"/>
      <c r="IA19" s="1402"/>
      <c r="IB19" s="1402"/>
      <c r="IC19" s="1402"/>
      <c r="ID19" s="1402"/>
      <c r="IE19" s="1402"/>
      <c r="IF19" s="1402"/>
      <c r="IG19" s="1402"/>
      <c r="IH19" s="1402"/>
      <c r="II19" s="1402"/>
      <c r="IJ19" s="1402"/>
      <c r="IK19" s="1402"/>
      <c r="IL19" s="1402"/>
      <c r="IM19" s="1402"/>
      <c r="IN19" s="1402"/>
      <c r="IO19" s="1402"/>
      <c r="IP19" s="1402"/>
      <c r="IQ19" s="1402"/>
      <c r="IR19" s="1402"/>
      <c r="IS19" s="1402"/>
      <c r="IT19" s="1402"/>
      <c r="IU19" s="1402"/>
      <c r="IV19" s="1402"/>
    </row>
    <row r="20" spans="1:256" s="156" customFormat="1" ht="15" customHeight="1" x14ac:dyDescent="0.15">
      <c r="A20" s="1401"/>
      <c r="B20" s="1401"/>
      <c r="C20" s="1413"/>
      <c r="D20" s="1407" t="s">
        <v>1315</v>
      </c>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02"/>
      <c r="AI20" s="1402"/>
      <c r="AJ20" s="1402"/>
      <c r="AK20" s="1402"/>
      <c r="AL20" s="1402"/>
      <c r="AM20" s="1402"/>
      <c r="AN20" s="1402"/>
      <c r="AO20" s="1402"/>
      <c r="AP20" s="1402"/>
      <c r="AQ20" s="1402"/>
      <c r="AR20" s="1402"/>
      <c r="AS20" s="1402"/>
      <c r="AT20" s="1402"/>
      <c r="AU20" s="1402"/>
      <c r="AV20" s="1402"/>
      <c r="AW20" s="1402"/>
      <c r="AX20" s="1402"/>
      <c r="AY20" s="1402"/>
      <c r="AZ20" s="1402"/>
      <c r="BA20" s="1402"/>
      <c r="BB20" s="1402"/>
      <c r="BC20" s="1402"/>
      <c r="BD20" s="1402"/>
      <c r="BE20" s="1402"/>
      <c r="BF20" s="1402"/>
      <c r="BG20" s="1402"/>
      <c r="BH20" s="1402"/>
      <c r="BI20" s="1402"/>
      <c r="BJ20" s="1402"/>
      <c r="BK20" s="1402"/>
      <c r="BL20" s="1402"/>
      <c r="BM20" s="1402"/>
      <c r="BN20" s="1402"/>
      <c r="BO20" s="1402"/>
      <c r="BP20" s="1402"/>
      <c r="BQ20" s="1402"/>
      <c r="BR20" s="1402"/>
      <c r="BS20" s="1402"/>
      <c r="BT20" s="1402"/>
      <c r="BU20" s="1402"/>
      <c r="BV20" s="1402"/>
      <c r="BW20" s="1402"/>
      <c r="BX20" s="1402"/>
      <c r="BY20" s="1402"/>
      <c r="BZ20" s="1402"/>
      <c r="CA20" s="1402"/>
      <c r="CB20" s="1402"/>
      <c r="CC20" s="1402"/>
      <c r="CD20" s="1402"/>
      <c r="CE20" s="1402"/>
      <c r="CF20" s="1402"/>
      <c r="CG20" s="1402"/>
      <c r="CH20" s="1402"/>
      <c r="CI20" s="1402"/>
      <c r="CJ20" s="1402"/>
      <c r="CK20" s="1402"/>
      <c r="CL20" s="1402"/>
      <c r="CM20" s="1402"/>
      <c r="CN20" s="1402"/>
      <c r="CO20" s="1402"/>
      <c r="CP20" s="1402"/>
      <c r="CQ20" s="1402"/>
      <c r="CR20" s="1402"/>
      <c r="CS20" s="1402"/>
      <c r="CT20" s="1402"/>
      <c r="CU20" s="1402"/>
      <c r="CV20" s="1402"/>
      <c r="CW20" s="1402"/>
      <c r="CX20" s="1402"/>
      <c r="CY20" s="1402"/>
      <c r="CZ20" s="1402"/>
      <c r="DA20" s="1402"/>
      <c r="DB20" s="1402"/>
      <c r="DC20" s="1402"/>
      <c r="DD20" s="1402"/>
      <c r="DE20" s="1402"/>
      <c r="DF20" s="1402"/>
      <c r="DG20" s="1402"/>
      <c r="DH20" s="1402"/>
      <c r="DI20" s="1402"/>
      <c r="DJ20" s="1402"/>
      <c r="DK20" s="1402"/>
      <c r="DL20" s="1402"/>
      <c r="DM20" s="1402"/>
      <c r="DN20" s="1402"/>
      <c r="DO20" s="1402"/>
      <c r="DP20" s="1402"/>
      <c r="DQ20" s="1402"/>
      <c r="DR20" s="1402"/>
      <c r="DS20" s="1402"/>
      <c r="DT20" s="1402"/>
      <c r="DU20" s="1402"/>
      <c r="DV20" s="1402"/>
      <c r="DW20" s="1402"/>
      <c r="DX20" s="1402"/>
      <c r="DY20" s="1402"/>
      <c r="DZ20" s="1402"/>
      <c r="EA20" s="1402"/>
      <c r="EB20" s="1402"/>
      <c r="EC20" s="1402"/>
      <c r="ED20" s="1402"/>
      <c r="EE20" s="1402"/>
      <c r="EF20" s="1402"/>
      <c r="EG20" s="1402"/>
      <c r="EH20" s="1402"/>
      <c r="EI20" s="1402"/>
      <c r="EJ20" s="1402"/>
      <c r="EK20" s="1402"/>
      <c r="EL20" s="1402"/>
      <c r="EM20" s="1402"/>
      <c r="EN20" s="1402"/>
      <c r="EO20" s="1402"/>
      <c r="EP20" s="1402"/>
      <c r="EQ20" s="1402"/>
      <c r="ER20" s="1402"/>
      <c r="ES20" s="1402"/>
      <c r="ET20" s="1402"/>
      <c r="EU20" s="1402"/>
      <c r="EV20" s="1402"/>
      <c r="EW20" s="1402"/>
      <c r="EX20" s="1402"/>
      <c r="EY20" s="1402"/>
      <c r="EZ20" s="1402"/>
      <c r="FA20" s="1402"/>
      <c r="FB20" s="1402"/>
      <c r="FC20" s="1402"/>
      <c r="FD20" s="1402"/>
      <c r="FE20" s="1402"/>
      <c r="FF20" s="1402"/>
      <c r="FG20" s="1402"/>
      <c r="FH20" s="1402"/>
      <c r="FI20" s="1402"/>
      <c r="FJ20" s="1402"/>
      <c r="FK20" s="1402"/>
      <c r="FL20" s="1402"/>
      <c r="FM20" s="1402"/>
      <c r="FN20" s="1402"/>
      <c r="FO20" s="1402"/>
      <c r="FP20" s="1402"/>
      <c r="FQ20" s="1402"/>
      <c r="FR20" s="1402"/>
      <c r="FS20" s="1402"/>
      <c r="FT20" s="1402"/>
      <c r="FU20" s="1402"/>
      <c r="FV20" s="1402"/>
      <c r="FW20" s="1402"/>
      <c r="FX20" s="1402"/>
      <c r="FY20" s="1402"/>
      <c r="FZ20" s="1402"/>
      <c r="GA20" s="1402"/>
      <c r="GB20" s="1402"/>
      <c r="GC20" s="1402"/>
      <c r="GD20" s="1402"/>
      <c r="GE20" s="1402"/>
      <c r="GF20" s="1402"/>
      <c r="GG20" s="1402"/>
      <c r="GH20" s="1402"/>
      <c r="GI20" s="1402"/>
      <c r="GJ20" s="1402"/>
      <c r="GK20" s="1402"/>
      <c r="GL20" s="1402"/>
      <c r="GM20" s="1402"/>
      <c r="GN20" s="1402"/>
      <c r="GO20" s="1402"/>
      <c r="GP20" s="1402"/>
      <c r="GQ20" s="1402"/>
      <c r="GR20" s="1402"/>
      <c r="GS20" s="1402"/>
      <c r="GT20" s="1402"/>
      <c r="GU20" s="1402"/>
      <c r="GV20" s="1402"/>
      <c r="GW20" s="1402"/>
      <c r="GX20" s="1402"/>
      <c r="GY20" s="1402"/>
      <c r="GZ20" s="1402"/>
      <c r="HA20" s="1402"/>
      <c r="HB20" s="1402"/>
      <c r="HC20" s="1402"/>
      <c r="HD20" s="1402"/>
      <c r="HE20" s="1402"/>
      <c r="HF20" s="1402"/>
      <c r="HG20" s="1402"/>
      <c r="HH20" s="1402"/>
      <c r="HI20" s="1402"/>
      <c r="HJ20" s="1402"/>
      <c r="HK20" s="1402"/>
      <c r="HL20" s="1402"/>
      <c r="HM20" s="1402"/>
      <c r="HN20" s="1402"/>
      <c r="HO20" s="1402"/>
      <c r="HP20" s="1402"/>
      <c r="HQ20" s="1402"/>
      <c r="HR20" s="1402"/>
      <c r="HS20" s="1402"/>
      <c r="HT20" s="1402"/>
      <c r="HU20" s="1402"/>
      <c r="HV20" s="1402"/>
      <c r="HW20" s="1402"/>
      <c r="HX20" s="1402"/>
      <c r="HY20" s="1402"/>
      <c r="HZ20" s="1402"/>
      <c r="IA20" s="1402"/>
      <c r="IB20" s="1402"/>
      <c r="IC20" s="1402"/>
      <c r="ID20" s="1402"/>
      <c r="IE20" s="1402"/>
      <c r="IF20" s="1402"/>
      <c r="IG20" s="1402"/>
      <c r="IH20" s="1402"/>
      <c r="II20" s="1402"/>
      <c r="IJ20" s="1402"/>
      <c r="IK20" s="1402"/>
      <c r="IL20" s="1402"/>
      <c r="IM20" s="1402"/>
      <c r="IN20" s="1402"/>
      <c r="IO20" s="1402"/>
      <c r="IP20" s="1402"/>
      <c r="IQ20" s="1402"/>
      <c r="IR20" s="1402"/>
      <c r="IS20" s="1402"/>
      <c r="IT20" s="1402"/>
      <c r="IU20" s="1402"/>
      <c r="IV20" s="1402"/>
    </row>
    <row r="21" spans="1:256" s="156" customFormat="1" ht="15" customHeight="1" x14ac:dyDescent="0.15">
      <c r="A21" s="1401"/>
      <c r="B21" s="1401"/>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02"/>
      <c r="AI21" s="1402"/>
      <c r="AJ21" s="1402"/>
      <c r="AK21" s="1402"/>
      <c r="AL21" s="1402"/>
      <c r="AM21" s="1402"/>
      <c r="AN21" s="1402"/>
      <c r="AO21" s="1402"/>
      <c r="AP21" s="1402"/>
      <c r="AQ21" s="1402"/>
      <c r="AR21" s="1402"/>
      <c r="AS21" s="1402"/>
      <c r="AT21" s="1402"/>
      <c r="AU21" s="1402"/>
      <c r="AV21" s="1402"/>
      <c r="AW21" s="1402"/>
      <c r="AX21" s="1402"/>
      <c r="AY21" s="1402"/>
      <c r="AZ21" s="1402"/>
      <c r="BA21" s="1402"/>
      <c r="BB21" s="1402"/>
      <c r="BC21" s="1402"/>
      <c r="BD21" s="1402"/>
      <c r="BE21" s="1402"/>
      <c r="BF21" s="1402"/>
      <c r="BG21" s="1402"/>
      <c r="BH21" s="1402"/>
      <c r="BI21" s="1402"/>
      <c r="BJ21" s="1402"/>
      <c r="BK21" s="1402"/>
      <c r="BL21" s="1402"/>
      <c r="BM21" s="1402"/>
      <c r="BN21" s="1402"/>
      <c r="BO21" s="1402"/>
      <c r="BP21" s="1402"/>
      <c r="BQ21" s="1402"/>
      <c r="BR21" s="1402"/>
      <c r="BS21" s="1402"/>
      <c r="BT21" s="1402"/>
      <c r="BU21" s="1402"/>
      <c r="BV21" s="1402"/>
      <c r="BW21" s="1402"/>
      <c r="BX21" s="1402"/>
      <c r="BY21" s="1402"/>
      <c r="BZ21" s="1402"/>
      <c r="CA21" s="1402"/>
      <c r="CB21" s="1402"/>
      <c r="CC21" s="1402"/>
      <c r="CD21" s="1402"/>
      <c r="CE21" s="1402"/>
      <c r="CF21" s="1402"/>
      <c r="CG21" s="1402"/>
      <c r="CH21" s="1402"/>
      <c r="CI21" s="1402"/>
      <c r="CJ21" s="1402"/>
      <c r="CK21" s="1402"/>
      <c r="CL21" s="1402"/>
      <c r="CM21" s="1402"/>
      <c r="CN21" s="1402"/>
      <c r="CO21" s="1402"/>
      <c r="CP21" s="1402"/>
      <c r="CQ21" s="1402"/>
      <c r="CR21" s="1402"/>
      <c r="CS21" s="1402"/>
      <c r="CT21" s="1402"/>
      <c r="CU21" s="1402"/>
      <c r="CV21" s="1402"/>
      <c r="CW21" s="1402"/>
      <c r="CX21" s="1402"/>
      <c r="CY21" s="1402"/>
      <c r="CZ21" s="1402"/>
      <c r="DA21" s="1402"/>
      <c r="DB21" s="1402"/>
      <c r="DC21" s="1402"/>
      <c r="DD21" s="1402"/>
      <c r="DE21" s="1402"/>
      <c r="DF21" s="1402"/>
      <c r="DG21" s="1402"/>
      <c r="DH21" s="1402"/>
      <c r="DI21" s="1402"/>
      <c r="DJ21" s="1402"/>
      <c r="DK21" s="1402"/>
      <c r="DL21" s="1402"/>
      <c r="DM21" s="1402"/>
      <c r="DN21" s="1402"/>
      <c r="DO21" s="1402"/>
      <c r="DP21" s="1402"/>
      <c r="DQ21" s="1402"/>
      <c r="DR21" s="1402"/>
      <c r="DS21" s="1402"/>
      <c r="DT21" s="1402"/>
      <c r="DU21" s="1402"/>
      <c r="DV21" s="1402"/>
      <c r="DW21" s="1402"/>
      <c r="DX21" s="1402"/>
      <c r="DY21" s="1402"/>
      <c r="DZ21" s="1402"/>
      <c r="EA21" s="1402"/>
      <c r="EB21" s="1402"/>
      <c r="EC21" s="1402"/>
      <c r="ED21" s="1402"/>
      <c r="EE21" s="1402"/>
      <c r="EF21" s="1402"/>
      <c r="EG21" s="1402"/>
      <c r="EH21" s="1402"/>
      <c r="EI21" s="1402"/>
      <c r="EJ21" s="1402"/>
      <c r="EK21" s="1402"/>
      <c r="EL21" s="1402"/>
      <c r="EM21" s="1402"/>
      <c r="EN21" s="1402"/>
      <c r="EO21" s="1402"/>
      <c r="EP21" s="1402"/>
      <c r="EQ21" s="1402"/>
      <c r="ER21" s="1402"/>
      <c r="ES21" s="1402"/>
      <c r="ET21" s="1402"/>
      <c r="EU21" s="1402"/>
      <c r="EV21" s="1402"/>
      <c r="EW21" s="1402"/>
      <c r="EX21" s="1402"/>
      <c r="EY21" s="1402"/>
      <c r="EZ21" s="1402"/>
      <c r="FA21" s="1402"/>
      <c r="FB21" s="1402"/>
      <c r="FC21" s="1402"/>
      <c r="FD21" s="1402"/>
      <c r="FE21" s="1402"/>
      <c r="FF21" s="1402"/>
      <c r="FG21" s="1402"/>
      <c r="FH21" s="1402"/>
      <c r="FI21" s="1402"/>
      <c r="FJ21" s="1402"/>
      <c r="FK21" s="1402"/>
      <c r="FL21" s="1402"/>
      <c r="FM21" s="1402"/>
      <c r="FN21" s="1402"/>
      <c r="FO21" s="1402"/>
      <c r="FP21" s="1402"/>
      <c r="FQ21" s="1402"/>
      <c r="FR21" s="1402"/>
      <c r="FS21" s="1402"/>
      <c r="FT21" s="1402"/>
      <c r="FU21" s="1402"/>
      <c r="FV21" s="1402"/>
      <c r="FW21" s="1402"/>
      <c r="FX21" s="1402"/>
      <c r="FY21" s="1402"/>
      <c r="FZ21" s="1402"/>
      <c r="GA21" s="1402"/>
      <c r="GB21" s="1402"/>
      <c r="GC21" s="1402"/>
      <c r="GD21" s="1402"/>
      <c r="GE21" s="1402"/>
      <c r="GF21" s="1402"/>
      <c r="GG21" s="1402"/>
      <c r="GH21" s="1402"/>
      <c r="GI21" s="1402"/>
      <c r="GJ21" s="1402"/>
      <c r="GK21" s="1402"/>
      <c r="GL21" s="1402"/>
      <c r="GM21" s="1402"/>
      <c r="GN21" s="1402"/>
      <c r="GO21" s="1402"/>
      <c r="GP21" s="1402"/>
      <c r="GQ21" s="1402"/>
      <c r="GR21" s="1402"/>
      <c r="GS21" s="1402"/>
      <c r="GT21" s="1402"/>
      <c r="GU21" s="1402"/>
      <c r="GV21" s="1402"/>
      <c r="GW21" s="1402"/>
      <c r="GX21" s="1402"/>
      <c r="GY21" s="1402"/>
      <c r="GZ21" s="1402"/>
      <c r="HA21" s="1402"/>
      <c r="HB21" s="1402"/>
      <c r="HC21" s="1402"/>
      <c r="HD21" s="1402"/>
      <c r="HE21" s="1402"/>
      <c r="HF21" s="1402"/>
      <c r="HG21" s="1402"/>
      <c r="HH21" s="1402"/>
      <c r="HI21" s="1402"/>
      <c r="HJ21" s="1402"/>
      <c r="HK21" s="1402"/>
      <c r="HL21" s="1402"/>
      <c r="HM21" s="1402"/>
      <c r="HN21" s="1402"/>
      <c r="HO21" s="1402"/>
      <c r="HP21" s="1402"/>
      <c r="HQ21" s="1402"/>
      <c r="HR21" s="1402"/>
      <c r="HS21" s="1402"/>
      <c r="HT21" s="1402"/>
      <c r="HU21" s="1402"/>
      <c r="HV21" s="1402"/>
      <c r="HW21" s="1402"/>
      <c r="HX21" s="1402"/>
      <c r="HY21" s="1402"/>
      <c r="HZ21" s="1402"/>
      <c r="IA21" s="1402"/>
      <c r="IB21" s="1402"/>
      <c r="IC21" s="1402"/>
      <c r="ID21" s="1402"/>
      <c r="IE21" s="1402"/>
      <c r="IF21" s="1402"/>
      <c r="IG21" s="1402"/>
      <c r="IH21" s="1402"/>
      <c r="II21" s="1402"/>
      <c r="IJ21" s="1402"/>
      <c r="IK21" s="1402"/>
      <c r="IL21" s="1402"/>
      <c r="IM21" s="1402"/>
      <c r="IN21" s="1402"/>
      <c r="IO21" s="1402"/>
      <c r="IP21" s="1402"/>
      <c r="IQ21" s="1402"/>
      <c r="IR21" s="1402"/>
      <c r="IS21" s="1402"/>
      <c r="IT21" s="1402"/>
      <c r="IU21" s="1402"/>
      <c r="IV21" s="1402"/>
    </row>
    <row r="22" spans="1:256" s="156" customFormat="1" ht="15" customHeight="1" x14ac:dyDescent="0.15">
      <c r="A22" s="1401"/>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2"/>
      <c r="AI22" s="1402"/>
      <c r="AJ22" s="1402"/>
      <c r="AK22" s="1402"/>
      <c r="AL22" s="1402"/>
      <c r="AM22" s="1402"/>
      <c r="AN22" s="1402"/>
      <c r="AO22" s="1402"/>
      <c r="AP22" s="1402"/>
      <c r="AQ22" s="1402"/>
      <c r="AR22" s="1402"/>
      <c r="AS22" s="1402"/>
      <c r="AT22" s="1402"/>
      <c r="AU22" s="1402"/>
      <c r="AV22" s="1402"/>
      <c r="AW22" s="1402"/>
      <c r="AX22" s="1402"/>
      <c r="AY22" s="1402"/>
      <c r="AZ22" s="1402"/>
      <c r="BA22" s="1402"/>
      <c r="BB22" s="1402"/>
      <c r="BC22" s="1402"/>
      <c r="BD22" s="1402"/>
      <c r="BE22" s="1402"/>
      <c r="BF22" s="1402"/>
      <c r="BG22" s="1402"/>
      <c r="BH22" s="1402"/>
      <c r="BI22" s="1402"/>
      <c r="BJ22" s="1402"/>
      <c r="BK22" s="1402"/>
      <c r="BL22" s="1402"/>
      <c r="BM22" s="1402"/>
      <c r="BN22" s="1402"/>
      <c r="BO22" s="1402"/>
      <c r="BP22" s="1402"/>
      <c r="BQ22" s="1402"/>
      <c r="BR22" s="1402"/>
      <c r="BS22" s="1402"/>
      <c r="BT22" s="1402"/>
      <c r="BU22" s="1402"/>
      <c r="BV22" s="1402"/>
      <c r="BW22" s="1402"/>
      <c r="BX22" s="1402"/>
      <c r="BY22" s="1402"/>
      <c r="BZ22" s="1402"/>
      <c r="CA22" s="1402"/>
      <c r="CB22" s="1402"/>
      <c r="CC22" s="1402"/>
      <c r="CD22" s="1402"/>
      <c r="CE22" s="1402"/>
      <c r="CF22" s="1402"/>
      <c r="CG22" s="1402"/>
      <c r="CH22" s="1402"/>
      <c r="CI22" s="1402"/>
      <c r="CJ22" s="1402"/>
      <c r="CK22" s="1402"/>
      <c r="CL22" s="1402"/>
      <c r="CM22" s="1402"/>
      <c r="CN22" s="1402"/>
      <c r="CO22" s="1402"/>
      <c r="CP22" s="1402"/>
      <c r="CQ22" s="1402"/>
      <c r="CR22" s="1402"/>
      <c r="CS22" s="1402"/>
      <c r="CT22" s="1402"/>
      <c r="CU22" s="1402"/>
      <c r="CV22" s="1402"/>
      <c r="CW22" s="1402"/>
      <c r="CX22" s="1402"/>
      <c r="CY22" s="1402"/>
      <c r="CZ22" s="1402"/>
      <c r="DA22" s="1402"/>
      <c r="DB22" s="1402"/>
      <c r="DC22" s="1402"/>
      <c r="DD22" s="1402"/>
      <c r="DE22" s="1402"/>
      <c r="DF22" s="1402"/>
      <c r="DG22" s="1402"/>
      <c r="DH22" s="1402"/>
      <c r="DI22" s="1402"/>
      <c r="DJ22" s="1402"/>
      <c r="DK22" s="1402"/>
      <c r="DL22" s="1402"/>
      <c r="DM22" s="1402"/>
      <c r="DN22" s="1402"/>
      <c r="DO22" s="1402"/>
      <c r="DP22" s="1402"/>
      <c r="DQ22" s="1402"/>
      <c r="DR22" s="1402"/>
      <c r="DS22" s="1402"/>
      <c r="DT22" s="1402"/>
      <c r="DU22" s="1402"/>
      <c r="DV22" s="1402"/>
      <c r="DW22" s="1402"/>
      <c r="DX22" s="1402"/>
      <c r="DY22" s="1402"/>
      <c r="DZ22" s="1402"/>
      <c r="EA22" s="1402"/>
      <c r="EB22" s="1402"/>
      <c r="EC22" s="1402"/>
      <c r="ED22" s="1402"/>
      <c r="EE22" s="1402"/>
      <c r="EF22" s="1402"/>
      <c r="EG22" s="1402"/>
      <c r="EH22" s="1402"/>
      <c r="EI22" s="1402"/>
      <c r="EJ22" s="1402"/>
      <c r="EK22" s="1402"/>
      <c r="EL22" s="1402"/>
      <c r="EM22" s="1402"/>
      <c r="EN22" s="1402"/>
      <c r="EO22" s="1402"/>
      <c r="EP22" s="1402"/>
      <c r="EQ22" s="1402"/>
      <c r="ER22" s="1402"/>
      <c r="ES22" s="1402"/>
      <c r="ET22" s="1402"/>
      <c r="EU22" s="1402"/>
      <c r="EV22" s="1402"/>
      <c r="EW22" s="1402"/>
      <c r="EX22" s="1402"/>
      <c r="EY22" s="1402"/>
      <c r="EZ22" s="1402"/>
      <c r="FA22" s="1402"/>
      <c r="FB22" s="1402"/>
      <c r="FC22" s="1402"/>
      <c r="FD22" s="1402"/>
      <c r="FE22" s="1402"/>
      <c r="FF22" s="1402"/>
      <c r="FG22" s="1402"/>
      <c r="FH22" s="1402"/>
      <c r="FI22" s="1402"/>
      <c r="FJ22" s="1402"/>
      <c r="FK22" s="1402"/>
      <c r="FL22" s="1402"/>
      <c r="FM22" s="1402"/>
      <c r="FN22" s="1402"/>
      <c r="FO22" s="1402"/>
      <c r="FP22" s="1402"/>
      <c r="FQ22" s="1402"/>
      <c r="FR22" s="1402"/>
      <c r="FS22" s="1402"/>
      <c r="FT22" s="1402"/>
      <c r="FU22" s="1402"/>
      <c r="FV22" s="1402"/>
      <c r="FW22" s="1402"/>
      <c r="FX22" s="1402"/>
      <c r="FY22" s="1402"/>
      <c r="FZ22" s="1402"/>
      <c r="GA22" s="1402"/>
      <c r="GB22" s="1402"/>
      <c r="GC22" s="1402"/>
      <c r="GD22" s="1402"/>
      <c r="GE22" s="1402"/>
      <c r="GF22" s="1402"/>
      <c r="GG22" s="1402"/>
      <c r="GH22" s="1402"/>
      <c r="GI22" s="1402"/>
      <c r="GJ22" s="1402"/>
      <c r="GK22" s="1402"/>
      <c r="GL22" s="1402"/>
      <c r="GM22" s="1402"/>
      <c r="GN22" s="1402"/>
      <c r="GO22" s="1402"/>
      <c r="GP22" s="1402"/>
      <c r="GQ22" s="1402"/>
      <c r="GR22" s="1402"/>
      <c r="GS22" s="1402"/>
      <c r="GT22" s="1402"/>
      <c r="GU22" s="1402"/>
      <c r="GV22" s="1402"/>
      <c r="GW22" s="1402"/>
      <c r="GX22" s="1402"/>
      <c r="GY22" s="1402"/>
      <c r="GZ22" s="1402"/>
      <c r="HA22" s="1402"/>
      <c r="HB22" s="1402"/>
      <c r="HC22" s="1402"/>
      <c r="HD22" s="1402"/>
      <c r="HE22" s="1402"/>
      <c r="HF22" s="1402"/>
      <c r="HG22" s="1402"/>
      <c r="HH22" s="1402"/>
      <c r="HI22" s="1402"/>
      <c r="HJ22" s="1402"/>
      <c r="HK22" s="1402"/>
      <c r="HL22" s="1402"/>
      <c r="HM22" s="1402"/>
      <c r="HN22" s="1402"/>
      <c r="HO22" s="1402"/>
      <c r="HP22" s="1402"/>
      <c r="HQ22" s="1402"/>
      <c r="HR22" s="1402"/>
      <c r="HS22" s="1402"/>
      <c r="HT22" s="1402"/>
      <c r="HU22" s="1402"/>
      <c r="HV22" s="1402"/>
      <c r="HW22" s="1402"/>
      <c r="HX22" s="1402"/>
      <c r="HY22" s="1402"/>
      <c r="HZ22" s="1402"/>
      <c r="IA22" s="1402"/>
      <c r="IB22" s="1402"/>
      <c r="IC22" s="1402"/>
      <c r="ID22" s="1402"/>
      <c r="IE22" s="1402"/>
      <c r="IF22" s="1402"/>
      <c r="IG22" s="1402"/>
      <c r="IH22" s="1402"/>
      <c r="II22" s="1402"/>
      <c r="IJ22" s="1402"/>
      <c r="IK22" s="1402"/>
      <c r="IL22" s="1402"/>
      <c r="IM22" s="1402"/>
      <c r="IN22" s="1402"/>
      <c r="IO22" s="1402"/>
      <c r="IP22" s="1402"/>
      <c r="IQ22" s="1402"/>
      <c r="IR22" s="1402"/>
      <c r="IS22" s="1402"/>
      <c r="IT22" s="1402"/>
      <c r="IU22" s="1402"/>
      <c r="IV22" s="1402"/>
    </row>
    <row r="23" spans="1:256" s="156" customFormat="1" ht="15" customHeight="1" x14ac:dyDescent="0.15">
      <c r="A23" s="1401"/>
      <c r="B23" s="1401"/>
      <c r="C23" s="1409" t="s">
        <v>1316</v>
      </c>
      <c r="D23" s="1409"/>
      <c r="E23" s="1409"/>
      <c r="F23" s="1409"/>
      <c r="G23" s="1410"/>
      <c r="H23" s="1410"/>
      <c r="I23" s="1410"/>
      <c r="J23" s="1410"/>
      <c r="K23" s="1410"/>
      <c r="L23" s="1410"/>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02"/>
      <c r="AI23" s="1402"/>
      <c r="AJ23" s="1402"/>
      <c r="AK23" s="1402"/>
      <c r="AL23" s="1402"/>
      <c r="AM23" s="1402"/>
      <c r="AN23" s="1402"/>
      <c r="AO23" s="1402"/>
      <c r="AP23" s="1402"/>
      <c r="AQ23" s="1402"/>
      <c r="AR23" s="1402"/>
      <c r="AS23" s="1402"/>
      <c r="AT23" s="1402"/>
      <c r="AU23" s="1402"/>
      <c r="AV23" s="1402"/>
      <c r="AW23" s="1402"/>
      <c r="AX23" s="1402"/>
      <c r="AY23" s="1402"/>
      <c r="AZ23" s="1402"/>
      <c r="BA23" s="1402"/>
      <c r="BB23" s="1402"/>
      <c r="BC23" s="1402"/>
      <c r="BD23" s="1402"/>
      <c r="BE23" s="1402"/>
      <c r="BF23" s="1402"/>
      <c r="BG23" s="1402"/>
      <c r="BH23" s="1402"/>
      <c r="BI23" s="1402"/>
      <c r="BJ23" s="1402"/>
      <c r="BK23" s="1402"/>
      <c r="BL23" s="1402"/>
      <c r="BM23" s="1402"/>
      <c r="BN23" s="1402"/>
      <c r="BO23" s="1402"/>
      <c r="BP23" s="1402"/>
      <c r="BQ23" s="1402"/>
      <c r="BR23" s="1402"/>
      <c r="BS23" s="1402"/>
      <c r="BT23" s="1402"/>
      <c r="BU23" s="1402"/>
      <c r="BV23" s="1402"/>
      <c r="BW23" s="1402"/>
      <c r="BX23" s="1402"/>
      <c r="BY23" s="1402"/>
      <c r="BZ23" s="1402"/>
      <c r="CA23" s="1402"/>
      <c r="CB23" s="1402"/>
      <c r="CC23" s="1402"/>
      <c r="CD23" s="1402"/>
      <c r="CE23" s="1402"/>
      <c r="CF23" s="1402"/>
      <c r="CG23" s="1402"/>
      <c r="CH23" s="1402"/>
      <c r="CI23" s="1402"/>
      <c r="CJ23" s="1402"/>
      <c r="CK23" s="1402"/>
      <c r="CL23" s="1402"/>
      <c r="CM23" s="1402"/>
      <c r="CN23" s="1402"/>
      <c r="CO23" s="1402"/>
      <c r="CP23" s="1402"/>
      <c r="CQ23" s="1402"/>
      <c r="CR23" s="1402"/>
      <c r="CS23" s="1402"/>
      <c r="CT23" s="1402"/>
      <c r="CU23" s="1402"/>
      <c r="CV23" s="1402"/>
      <c r="CW23" s="1402"/>
      <c r="CX23" s="1402"/>
      <c r="CY23" s="1402"/>
      <c r="CZ23" s="1402"/>
      <c r="DA23" s="1402"/>
      <c r="DB23" s="1402"/>
      <c r="DC23" s="1402"/>
      <c r="DD23" s="1402"/>
      <c r="DE23" s="1402"/>
      <c r="DF23" s="1402"/>
      <c r="DG23" s="1402"/>
      <c r="DH23" s="1402"/>
      <c r="DI23" s="1402"/>
      <c r="DJ23" s="1402"/>
      <c r="DK23" s="1402"/>
      <c r="DL23" s="1402"/>
      <c r="DM23" s="1402"/>
      <c r="DN23" s="1402"/>
      <c r="DO23" s="1402"/>
      <c r="DP23" s="1402"/>
      <c r="DQ23" s="1402"/>
      <c r="DR23" s="1402"/>
      <c r="DS23" s="1402"/>
      <c r="DT23" s="1402"/>
      <c r="DU23" s="1402"/>
      <c r="DV23" s="1402"/>
      <c r="DW23" s="1402"/>
      <c r="DX23" s="1402"/>
      <c r="DY23" s="1402"/>
      <c r="DZ23" s="1402"/>
      <c r="EA23" s="1402"/>
      <c r="EB23" s="1402"/>
      <c r="EC23" s="1402"/>
      <c r="ED23" s="1402"/>
      <c r="EE23" s="1402"/>
      <c r="EF23" s="1402"/>
      <c r="EG23" s="1402"/>
      <c r="EH23" s="1402"/>
      <c r="EI23" s="1402"/>
      <c r="EJ23" s="1402"/>
      <c r="EK23" s="1402"/>
      <c r="EL23" s="1402"/>
      <c r="EM23" s="1402"/>
      <c r="EN23" s="1402"/>
      <c r="EO23" s="1402"/>
      <c r="EP23" s="1402"/>
      <c r="EQ23" s="1402"/>
      <c r="ER23" s="1402"/>
      <c r="ES23" s="1402"/>
      <c r="ET23" s="1402"/>
      <c r="EU23" s="1402"/>
      <c r="EV23" s="1402"/>
      <c r="EW23" s="1402"/>
      <c r="EX23" s="1402"/>
      <c r="EY23" s="1402"/>
      <c r="EZ23" s="1402"/>
      <c r="FA23" s="1402"/>
      <c r="FB23" s="1402"/>
      <c r="FC23" s="1402"/>
      <c r="FD23" s="1402"/>
      <c r="FE23" s="1402"/>
      <c r="FF23" s="1402"/>
      <c r="FG23" s="1402"/>
      <c r="FH23" s="1402"/>
      <c r="FI23" s="1402"/>
      <c r="FJ23" s="1402"/>
      <c r="FK23" s="1402"/>
      <c r="FL23" s="1402"/>
      <c r="FM23" s="1402"/>
      <c r="FN23" s="1402"/>
      <c r="FO23" s="1402"/>
      <c r="FP23" s="1402"/>
      <c r="FQ23" s="1402"/>
      <c r="FR23" s="1402"/>
      <c r="FS23" s="1402"/>
      <c r="FT23" s="1402"/>
      <c r="FU23" s="1402"/>
      <c r="FV23" s="1402"/>
      <c r="FW23" s="1402"/>
      <c r="FX23" s="1402"/>
      <c r="FY23" s="1402"/>
      <c r="FZ23" s="1402"/>
      <c r="GA23" s="1402"/>
      <c r="GB23" s="1402"/>
      <c r="GC23" s="1402"/>
      <c r="GD23" s="1402"/>
      <c r="GE23" s="1402"/>
      <c r="GF23" s="1402"/>
      <c r="GG23" s="1402"/>
      <c r="GH23" s="1402"/>
      <c r="GI23" s="1402"/>
      <c r="GJ23" s="1402"/>
      <c r="GK23" s="1402"/>
      <c r="GL23" s="1402"/>
      <c r="GM23" s="1402"/>
      <c r="GN23" s="1402"/>
      <c r="GO23" s="1402"/>
      <c r="GP23" s="1402"/>
      <c r="GQ23" s="1402"/>
      <c r="GR23" s="1402"/>
      <c r="GS23" s="1402"/>
      <c r="GT23" s="1402"/>
      <c r="GU23" s="1402"/>
      <c r="GV23" s="1402"/>
      <c r="GW23" s="1402"/>
      <c r="GX23" s="1402"/>
      <c r="GY23" s="1402"/>
      <c r="GZ23" s="1402"/>
      <c r="HA23" s="1402"/>
      <c r="HB23" s="1402"/>
      <c r="HC23" s="1402"/>
      <c r="HD23" s="1402"/>
      <c r="HE23" s="1402"/>
      <c r="HF23" s="1402"/>
      <c r="HG23" s="1402"/>
      <c r="HH23" s="1402"/>
      <c r="HI23" s="1402"/>
      <c r="HJ23" s="1402"/>
      <c r="HK23" s="1402"/>
      <c r="HL23" s="1402"/>
      <c r="HM23" s="1402"/>
      <c r="HN23" s="1402"/>
      <c r="HO23" s="1402"/>
      <c r="HP23" s="1402"/>
      <c r="HQ23" s="1402"/>
      <c r="HR23" s="1402"/>
      <c r="HS23" s="1402"/>
      <c r="HT23" s="1402"/>
      <c r="HU23" s="1402"/>
      <c r="HV23" s="1402"/>
      <c r="HW23" s="1402"/>
      <c r="HX23" s="1402"/>
      <c r="HY23" s="1402"/>
      <c r="HZ23" s="1402"/>
      <c r="IA23" s="1402"/>
      <c r="IB23" s="1402"/>
      <c r="IC23" s="1402"/>
      <c r="ID23" s="1402"/>
      <c r="IE23" s="1402"/>
      <c r="IF23" s="1402"/>
      <c r="IG23" s="1402"/>
      <c r="IH23" s="1402"/>
      <c r="II23" s="1402"/>
      <c r="IJ23" s="1402"/>
      <c r="IK23" s="1402"/>
      <c r="IL23" s="1402"/>
      <c r="IM23" s="1402"/>
      <c r="IN23" s="1402"/>
      <c r="IO23" s="1402"/>
      <c r="IP23" s="1402"/>
      <c r="IQ23" s="1402"/>
      <c r="IR23" s="1402"/>
      <c r="IS23" s="1402"/>
      <c r="IT23" s="1402"/>
      <c r="IU23" s="1402"/>
      <c r="IV23" s="1402"/>
    </row>
    <row r="24" spans="1:256" s="156" customFormat="1" ht="15" customHeight="1" x14ac:dyDescent="0.15">
      <c r="A24" s="1401"/>
      <c r="B24" s="1401"/>
      <c r="C24" s="1409"/>
      <c r="D24" s="1409" t="s">
        <v>1317</v>
      </c>
      <c r="E24" s="1409"/>
      <c r="F24" s="1409"/>
      <c r="G24" s="1410"/>
      <c r="H24" s="1410"/>
      <c r="I24" s="1410"/>
      <c r="J24" s="1410"/>
      <c r="K24" s="1410"/>
      <c r="L24" s="1410"/>
      <c r="M24" s="1410"/>
      <c r="N24" s="1410"/>
      <c r="O24" s="1410"/>
      <c r="P24" s="1410"/>
      <c r="Q24" s="1410"/>
      <c r="R24" s="1410"/>
      <c r="S24" s="1410"/>
      <c r="T24" s="1410"/>
      <c r="U24" s="1410"/>
      <c r="V24" s="1410"/>
      <c r="W24" s="1410"/>
      <c r="X24" s="1410"/>
      <c r="Y24" s="1410"/>
      <c r="Z24" s="1410"/>
      <c r="AA24" s="1410"/>
      <c r="AB24" s="1410"/>
      <c r="AC24" s="1410"/>
      <c r="AD24" s="1410"/>
      <c r="AE24" s="1410"/>
      <c r="AF24" s="1410"/>
      <c r="AG24" s="1410"/>
      <c r="AH24" s="1402"/>
      <c r="AI24" s="1402"/>
      <c r="AJ24" s="1402"/>
      <c r="AK24" s="1402"/>
      <c r="AL24" s="1402"/>
      <c r="AM24" s="1402"/>
      <c r="AN24" s="1402"/>
      <c r="AO24" s="1402"/>
      <c r="AP24" s="1402"/>
      <c r="AQ24" s="1402"/>
      <c r="AR24" s="1402"/>
      <c r="AS24" s="1402"/>
      <c r="AT24" s="1402"/>
      <c r="AU24" s="1402"/>
      <c r="AV24" s="1402"/>
      <c r="AW24" s="1402"/>
      <c r="AX24" s="1402"/>
      <c r="AY24" s="1402"/>
      <c r="AZ24" s="1402"/>
      <c r="BA24" s="1402"/>
      <c r="BB24" s="1402"/>
      <c r="BC24" s="1402"/>
      <c r="BD24" s="1402"/>
      <c r="BE24" s="1402"/>
      <c r="BF24" s="1402"/>
      <c r="BG24" s="1402"/>
      <c r="BH24" s="1402"/>
      <c r="BI24" s="1402"/>
      <c r="BJ24" s="1402"/>
      <c r="BK24" s="1402"/>
      <c r="BL24" s="1402"/>
      <c r="BM24" s="1402"/>
      <c r="BN24" s="1402"/>
      <c r="BO24" s="1402"/>
      <c r="BP24" s="1402"/>
      <c r="BQ24" s="1402"/>
      <c r="BR24" s="1402"/>
      <c r="BS24" s="1402"/>
      <c r="BT24" s="1402"/>
      <c r="BU24" s="1402"/>
      <c r="BV24" s="1402"/>
      <c r="BW24" s="1402"/>
      <c r="BX24" s="1402"/>
      <c r="BY24" s="1402"/>
      <c r="BZ24" s="1402"/>
      <c r="CA24" s="1402"/>
      <c r="CB24" s="1402"/>
      <c r="CC24" s="1402"/>
      <c r="CD24" s="1402"/>
      <c r="CE24" s="1402"/>
      <c r="CF24" s="1402"/>
      <c r="CG24" s="1402"/>
      <c r="CH24" s="1402"/>
      <c r="CI24" s="1402"/>
      <c r="CJ24" s="1402"/>
      <c r="CK24" s="1402"/>
      <c r="CL24" s="1402"/>
      <c r="CM24" s="1402"/>
      <c r="CN24" s="1402"/>
      <c r="CO24" s="1402"/>
      <c r="CP24" s="1402"/>
      <c r="CQ24" s="1402"/>
      <c r="CR24" s="1402"/>
      <c r="CS24" s="1402"/>
      <c r="CT24" s="1402"/>
      <c r="CU24" s="1402"/>
      <c r="CV24" s="1402"/>
      <c r="CW24" s="1402"/>
      <c r="CX24" s="1402"/>
      <c r="CY24" s="1402"/>
      <c r="CZ24" s="1402"/>
      <c r="DA24" s="1402"/>
      <c r="DB24" s="1402"/>
      <c r="DC24" s="1402"/>
      <c r="DD24" s="1402"/>
      <c r="DE24" s="1402"/>
      <c r="DF24" s="1402"/>
      <c r="DG24" s="1402"/>
      <c r="DH24" s="1402"/>
      <c r="DI24" s="1402"/>
      <c r="DJ24" s="1402"/>
      <c r="DK24" s="1402"/>
      <c r="DL24" s="1402"/>
      <c r="DM24" s="1402"/>
      <c r="DN24" s="1402"/>
      <c r="DO24" s="1402"/>
      <c r="DP24" s="1402"/>
      <c r="DQ24" s="1402"/>
      <c r="DR24" s="1402"/>
      <c r="DS24" s="1402"/>
      <c r="DT24" s="1402"/>
      <c r="DU24" s="1402"/>
      <c r="DV24" s="1402"/>
      <c r="DW24" s="1402"/>
      <c r="DX24" s="1402"/>
      <c r="DY24" s="1402"/>
      <c r="DZ24" s="1402"/>
      <c r="EA24" s="1402"/>
      <c r="EB24" s="1402"/>
      <c r="EC24" s="1402"/>
      <c r="ED24" s="1402"/>
      <c r="EE24" s="1402"/>
      <c r="EF24" s="1402"/>
      <c r="EG24" s="1402"/>
      <c r="EH24" s="1402"/>
      <c r="EI24" s="1402"/>
      <c r="EJ24" s="1402"/>
      <c r="EK24" s="1402"/>
      <c r="EL24" s="1402"/>
      <c r="EM24" s="1402"/>
      <c r="EN24" s="1402"/>
      <c r="EO24" s="1402"/>
      <c r="EP24" s="1402"/>
      <c r="EQ24" s="1402"/>
      <c r="ER24" s="1402"/>
      <c r="ES24" s="1402"/>
      <c r="ET24" s="1402"/>
      <c r="EU24" s="1402"/>
      <c r="EV24" s="1402"/>
      <c r="EW24" s="1402"/>
      <c r="EX24" s="1402"/>
      <c r="EY24" s="1402"/>
      <c r="EZ24" s="1402"/>
      <c r="FA24" s="1402"/>
      <c r="FB24" s="1402"/>
      <c r="FC24" s="1402"/>
      <c r="FD24" s="1402"/>
      <c r="FE24" s="1402"/>
      <c r="FF24" s="1402"/>
      <c r="FG24" s="1402"/>
      <c r="FH24" s="1402"/>
      <c r="FI24" s="1402"/>
      <c r="FJ24" s="1402"/>
      <c r="FK24" s="1402"/>
      <c r="FL24" s="1402"/>
      <c r="FM24" s="1402"/>
      <c r="FN24" s="1402"/>
      <c r="FO24" s="1402"/>
      <c r="FP24" s="1402"/>
      <c r="FQ24" s="1402"/>
      <c r="FR24" s="1402"/>
      <c r="FS24" s="1402"/>
      <c r="FT24" s="1402"/>
      <c r="FU24" s="1402"/>
      <c r="FV24" s="1402"/>
      <c r="FW24" s="1402"/>
      <c r="FX24" s="1402"/>
      <c r="FY24" s="1402"/>
      <c r="FZ24" s="1402"/>
      <c r="GA24" s="1402"/>
      <c r="GB24" s="1402"/>
      <c r="GC24" s="1402"/>
      <c r="GD24" s="1402"/>
      <c r="GE24" s="1402"/>
      <c r="GF24" s="1402"/>
      <c r="GG24" s="1402"/>
      <c r="GH24" s="1402"/>
      <c r="GI24" s="1402"/>
      <c r="GJ24" s="1402"/>
      <c r="GK24" s="1402"/>
      <c r="GL24" s="1402"/>
      <c r="GM24" s="1402"/>
      <c r="GN24" s="1402"/>
      <c r="GO24" s="1402"/>
      <c r="GP24" s="1402"/>
      <c r="GQ24" s="1402"/>
      <c r="GR24" s="1402"/>
      <c r="GS24" s="1402"/>
      <c r="GT24" s="1402"/>
      <c r="GU24" s="1402"/>
      <c r="GV24" s="1402"/>
      <c r="GW24" s="1402"/>
      <c r="GX24" s="1402"/>
      <c r="GY24" s="1402"/>
      <c r="GZ24" s="1402"/>
      <c r="HA24" s="1402"/>
      <c r="HB24" s="1402"/>
      <c r="HC24" s="1402"/>
      <c r="HD24" s="1402"/>
      <c r="HE24" s="1402"/>
      <c r="HF24" s="1402"/>
      <c r="HG24" s="1402"/>
      <c r="HH24" s="1402"/>
      <c r="HI24" s="1402"/>
      <c r="HJ24" s="1402"/>
      <c r="HK24" s="1402"/>
      <c r="HL24" s="1402"/>
      <c r="HM24" s="1402"/>
      <c r="HN24" s="1402"/>
      <c r="HO24" s="1402"/>
      <c r="HP24" s="1402"/>
      <c r="HQ24" s="1402"/>
      <c r="HR24" s="1402"/>
      <c r="HS24" s="1402"/>
      <c r="HT24" s="1402"/>
      <c r="HU24" s="1402"/>
      <c r="HV24" s="1402"/>
      <c r="HW24" s="1402"/>
      <c r="HX24" s="1402"/>
      <c r="HY24" s="1402"/>
      <c r="HZ24" s="1402"/>
      <c r="IA24" s="1402"/>
      <c r="IB24" s="1402"/>
      <c r="IC24" s="1402"/>
      <c r="ID24" s="1402"/>
      <c r="IE24" s="1402"/>
      <c r="IF24" s="1402"/>
      <c r="IG24" s="1402"/>
      <c r="IH24" s="1402"/>
      <c r="II24" s="1402"/>
      <c r="IJ24" s="1402"/>
      <c r="IK24" s="1402"/>
      <c r="IL24" s="1402"/>
      <c r="IM24" s="1402"/>
      <c r="IN24" s="1402"/>
      <c r="IO24" s="1402"/>
      <c r="IP24" s="1402"/>
      <c r="IQ24" s="1402"/>
      <c r="IR24" s="1402"/>
      <c r="IS24" s="1402"/>
      <c r="IT24" s="1402"/>
      <c r="IU24" s="1402"/>
      <c r="IV24" s="1402"/>
    </row>
    <row r="25" spans="1:256" s="156" customFormat="1" ht="15" customHeight="1" x14ac:dyDescent="0.15">
      <c r="A25" s="1401"/>
      <c r="B25" s="1401"/>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2"/>
      <c r="AI25" s="1402"/>
      <c r="AJ25" s="1402"/>
      <c r="AK25" s="1402"/>
      <c r="AL25" s="1402"/>
      <c r="AM25" s="1402"/>
      <c r="AN25" s="1402"/>
      <c r="AO25" s="1402"/>
      <c r="AP25" s="1402"/>
      <c r="AQ25" s="1402"/>
      <c r="AR25" s="1402"/>
      <c r="AS25" s="1402"/>
      <c r="AT25" s="1402"/>
      <c r="AU25" s="1402"/>
      <c r="AV25" s="1402"/>
      <c r="AW25" s="1402"/>
      <c r="AX25" s="1402"/>
      <c r="AY25" s="1402"/>
      <c r="AZ25" s="1402"/>
      <c r="BA25" s="1402"/>
      <c r="BB25" s="1402"/>
      <c r="BC25" s="1402"/>
      <c r="BD25" s="1402"/>
      <c r="BE25" s="1402"/>
      <c r="BF25" s="1402"/>
      <c r="BG25" s="1402"/>
      <c r="BH25" s="1402"/>
      <c r="BI25" s="1402"/>
      <c r="BJ25" s="1402"/>
      <c r="BK25" s="1402"/>
      <c r="BL25" s="1402"/>
      <c r="BM25" s="1402"/>
      <c r="BN25" s="1402"/>
      <c r="BO25" s="1402"/>
      <c r="BP25" s="1402"/>
      <c r="BQ25" s="1402"/>
      <c r="BR25" s="1402"/>
      <c r="BS25" s="1402"/>
      <c r="BT25" s="1402"/>
      <c r="BU25" s="1402"/>
      <c r="BV25" s="1402"/>
      <c r="BW25" s="1402"/>
      <c r="BX25" s="1402"/>
      <c r="BY25" s="1402"/>
      <c r="BZ25" s="1402"/>
      <c r="CA25" s="1402"/>
      <c r="CB25" s="1402"/>
      <c r="CC25" s="1402"/>
      <c r="CD25" s="1402"/>
      <c r="CE25" s="1402"/>
      <c r="CF25" s="1402"/>
      <c r="CG25" s="1402"/>
      <c r="CH25" s="1402"/>
      <c r="CI25" s="1402"/>
      <c r="CJ25" s="1402"/>
      <c r="CK25" s="1402"/>
      <c r="CL25" s="1402"/>
      <c r="CM25" s="1402"/>
      <c r="CN25" s="1402"/>
      <c r="CO25" s="1402"/>
      <c r="CP25" s="1402"/>
      <c r="CQ25" s="1402"/>
      <c r="CR25" s="1402"/>
      <c r="CS25" s="1402"/>
      <c r="CT25" s="1402"/>
      <c r="CU25" s="1402"/>
      <c r="CV25" s="1402"/>
      <c r="CW25" s="1402"/>
      <c r="CX25" s="1402"/>
      <c r="CY25" s="1402"/>
      <c r="CZ25" s="1402"/>
      <c r="DA25" s="1402"/>
      <c r="DB25" s="1402"/>
      <c r="DC25" s="1402"/>
      <c r="DD25" s="1402"/>
      <c r="DE25" s="1402"/>
      <c r="DF25" s="1402"/>
      <c r="DG25" s="1402"/>
      <c r="DH25" s="1402"/>
      <c r="DI25" s="1402"/>
      <c r="DJ25" s="1402"/>
      <c r="DK25" s="1402"/>
      <c r="DL25" s="1402"/>
      <c r="DM25" s="1402"/>
      <c r="DN25" s="1402"/>
      <c r="DO25" s="1402"/>
      <c r="DP25" s="1402"/>
      <c r="DQ25" s="1402"/>
      <c r="DR25" s="1402"/>
      <c r="DS25" s="1402"/>
      <c r="DT25" s="1402"/>
      <c r="DU25" s="1402"/>
      <c r="DV25" s="1402"/>
      <c r="DW25" s="1402"/>
      <c r="DX25" s="1402"/>
      <c r="DY25" s="1402"/>
      <c r="DZ25" s="1402"/>
      <c r="EA25" s="1402"/>
      <c r="EB25" s="1402"/>
      <c r="EC25" s="1402"/>
      <c r="ED25" s="1402"/>
      <c r="EE25" s="1402"/>
      <c r="EF25" s="1402"/>
      <c r="EG25" s="1402"/>
      <c r="EH25" s="1402"/>
      <c r="EI25" s="1402"/>
      <c r="EJ25" s="1402"/>
      <c r="EK25" s="1402"/>
      <c r="EL25" s="1402"/>
      <c r="EM25" s="1402"/>
      <c r="EN25" s="1402"/>
      <c r="EO25" s="1402"/>
      <c r="EP25" s="1402"/>
      <c r="EQ25" s="1402"/>
      <c r="ER25" s="1402"/>
      <c r="ES25" s="1402"/>
      <c r="ET25" s="1402"/>
      <c r="EU25" s="1402"/>
      <c r="EV25" s="1402"/>
      <c r="EW25" s="1402"/>
      <c r="EX25" s="1402"/>
      <c r="EY25" s="1402"/>
      <c r="EZ25" s="1402"/>
      <c r="FA25" s="1402"/>
      <c r="FB25" s="1402"/>
      <c r="FC25" s="1402"/>
      <c r="FD25" s="1402"/>
      <c r="FE25" s="1402"/>
      <c r="FF25" s="1402"/>
      <c r="FG25" s="1402"/>
      <c r="FH25" s="1402"/>
      <c r="FI25" s="1402"/>
      <c r="FJ25" s="1402"/>
      <c r="FK25" s="1402"/>
      <c r="FL25" s="1402"/>
      <c r="FM25" s="1402"/>
      <c r="FN25" s="1402"/>
      <c r="FO25" s="1402"/>
      <c r="FP25" s="1402"/>
      <c r="FQ25" s="1402"/>
      <c r="FR25" s="1402"/>
      <c r="FS25" s="1402"/>
      <c r="FT25" s="1402"/>
      <c r="FU25" s="1402"/>
      <c r="FV25" s="1402"/>
      <c r="FW25" s="1402"/>
      <c r="FX25" s="1402"/>
      <c r="FY25" s="1402"/>
      <c r="FZ25" s="1402"/>
      <c r="GA25" s="1402"/>
      <c r="GB25" s="1402"/>
      <c r="GC25" s="1402"/>
      <c r="GD25" s="1402"/>
      <c r="GE25" s="1402"/>
      <c r="GF25" s="1402"/>
      <c r="GG25" s="1402"/>
      <c r="GH25" s="1402"/>
      <c r="GI25" s="1402"/>
      <c r="GJ25" s="1402"/>
      <c r="GK25" s="1402"/>
      <c r="GL25" s="1402"/>
      <c r="GM25" s="1402"/>
      <c r="GN25" s="1402"/>
      <c r="GO25" s="1402"/>
      <c r="GP25" s="1402"/>
      <c r="GQ25" s="1402"/>
      <c r="GR25" s="1402"/>
      <c r="GS25" s="1402"/>
      <c r="GT25" s="1402"/>
      <c r="GU25" s="1402"/>
      <c r="GV25" s="1402"/>
      <c r="GW25" s="1402"/>
      <c r="GX25" s="1402"/>
      <c r="GY25" s="1402"/>
      <c r="GZ25" s="1402"/>
      <c r="HA25" s="1402"/>
      <c r="HB25" s="1402"/>
      <c r="HC25" s="1402"/>
      <c r="HD25" s="1402"/>
      <c r="HE25" s="1402"/>
      <c r="HF25" s="1402"/>
      <c r="HG25" s="1402"/>
      <c r="HH25" s="1402"/>
      <c r="HI25" s="1402"/>
      <c r="HJ25" s="1402"/>
      <c r="HK25" s="1402"/>
      <c r="HL25" s="1402"/>
      <c r="HM25" s="1402"/>
      <c r="HN25" s="1402"/>
      <c r="HO25" s="1402"/>
      <c r="HP25" s="1402"/>
      <c r="HQ25" s="1402"/>
      <c r="HR25" s="1402"/>
      <c r="HS25" s="1402"/>
      <c r="HT25" s="1402"/>
      <c r="HU25" s="1402"/>
      <c r="HV25" s="1402"/>
      <c r="HW25" s="1402"/>
      <c r="HX25" s="1402"/>
      <c r="HY25" s="1402"/>
      <c r="HZ25" s="1402"/>
      <c r="IA25" s="1402"/>
      <c r="IB25" s="1402"/>
      <c r="IC25" s="1402"/>
      <c r="ID25" s="1402"/>
      <c r="IE25" s="1402"/>
      <c r="IF25" s="1402"/>
      <c r="IG25" s="1402"/>
      <c r="IH25" s="1402"/>
      <c r="II25" s="1402"/>
      <c r="IJ25" s="1402"/>
      <c r="IK25" s="1402"/>
      <c r="IL25" s="1402"/>
      <c r="IM25" s="1402"/>
      <c r="IN25" s="1402"/>
      <c r="IO25" s="1402"/>
      <c r="IP25" s="1402"/>
      <c r="IQ25" s="1402"/>
      <c r="IR25" s="1402"/>
      <c r="IS25" s="1402"/>
      <c r="IT25" s="1402"/>
      <c r="IU25" s="1402"/>
      <c r="IV25" s="1402"/>
    </row>
    <row r="26" spans="1:256" s="156" customFormat="1" ht="15" customHeight="1" x14ac:dyDescent="0.15">
      <c r="A26" s="1401"/>
      <c r="B26" s="1401"/>
      <c r="C26" s="1409"/>
      <c r="D26" s="1409"/>
      <c r="E26" s="1409"/>
      <c r="F26" s="1409"/>
      <c r="G26" s="1410"/>
      <c r="H26" s="1410" t="s">
        <v>1318</v>
      </c>
      <c r="I26" s="1410"/>
      <c r="J26" s="1410"/>
      <c r="K26" s="1410"/>
      <c r="L26" s="1411" t="s">
        <v>134</v>
      </c>
      <c r="M26" s="1410"/>
      <c r="N26" s="1410"/>
      <c r="O26" s="1410" t="s">
        <v>1319</v>
      </c>
      <c r="P26" s="1410"/>
      <c r="Q26" s="1410"/>
      <c r="R26" s="1410"/>
      <c r="S26" s="1411" t="s">
        <v>134</v>
      </c>
      <c r="T26" s="1410"/>
      <c r="U26" s="1410"/>
      <c r="V26" s="1410"/>
      <c r="W26" s="1410"/>
      <c r="X26" s="1410"/>
      <c r="Y26" s="1410"/>
      <c r="Z26" s="1410"/>
      <c r="AA26" s="1410"/>
      <c r="AB26" s="1410"/>
      <c r="AC26" s="1410"/>
      <c r="AD26" s="1410"/>
      <c r="AE26" s="1410"/>
      <c r="AF26" s="1410"/>
      <c r="AG26" s="1410"/>
      <c r="AH26" s="1402"/>
      <c r="AI26" s="1402"/>
      <c r="AJ26" s="1402"/>
      <c r="AK26" s="1402"/>
      <c r="AL26" s="1402"/>
      <c r="AM26" s="1402"/>
      <c r="AN26" s="1402"/>
      <c r="AO26" s="1402"/>
      <c r="AP26" s="1402"/>
      <c r="AQ26" s="1402"/>
      <c r="AR26" s="1402"/>
      <c r="AS26" s="1402"/>
      <c r="AT26" s="1402"/>
      <c r="AU26" s="1402"/>
      <c r="AV26" s="1402"/>
      <c r="AW26" s="1402"/>
      <c r="AX26" s="1402"/>
      <c r="AY26" s="1402"/>
      <c r="AZ26" s="1402"/>
      <c r="BA26" s="1402"/>
      <c r="BB26" s="1402"/>
      <c r="BC26" s="1402"/>
      <c r="BD26" s="1402"/>
      <c r="BE26" s="1402"/>
      <c r="BF26" s="1402"/>
      <c r="BG26" s="1402"/>
      <c r="BH26" s="1402"/>
      <c r="BI26" s="1402"/>
      <c r="BJ26" s="1402"/>
      <c r="BK26" s="1402"/>
      <c r="BL26" s="1402"/>
      <c r="BM26" s="1402"/>
      <c r="BN26" s="1402"/>
      <c r="BO26" s="1402"/>
      <c r="BP26" s="1402"/>
      <c r="BQ26" s="1402"/>
      <c r="BR26" s="1402"/>
      <c r="BS26" s="1402"/>
      <c r="BT26" s="1402"/>
      <c r="BU26" s="1402"/>
      <c r="BV26" s="1402"/>
      <c r="BW26" s="1402"/>
      <c r="BX26" s="1402"/>
      <c r="BY26" s="1402"/>
      <c r="BZ26" s="1402"/>
      <c r="CA26" s="1402"/>
      <c r="CB26" s="1402"/>
      <c r="CC26" s="1402"/>
      <c r="CD26" s="1402"/>
      <c r="CE26" s="1402"/>
      <c r="CF26" s="1402"/>
      <c r="CG26" s="1402"/>
      <c r="CH26" s="1402"/>
      <c r="CI26" s="1402"/>
      <c r="CJ26" s="1402"/>
      <c r="CK26" s="1402"/>
      <c r="CL26" s="1402"/>
      <c r="CM26" s="1402"/>
      <c r="CN26" s="1402"/>
      <c r="CO26" s="1402"/>
      <c r="CP26" s="1402"/>
      <c r="CQ26" s="1402"/>
      <c r="CR26" s="1402"/>
      <c r="CS26" s="1402"/>
      <c r="CT26" s="1402"/>
      <c r="CU26" s="1402"/>
      <c r="CV26" s="1402"/>
      <c r="CW26" s="1402"/>
      <c r="CX26" s="1402"/>
      <c r="CY26" s="1402"/>
      <c r="CZ26" s="1402"/>
      <c r="DA26" s="1402"/>
      <c r="DB26" s="1402"/>
      <c r="DC26" s="1402"/>
      <c r="DD26" s="1402"/>
      <c r="DE26" s="1402"/>
      <c r="DF26" s="1402"/>
      <c r="DG26" s="1402"/>
      <c r="DH26" s="1402"/>
      <c r="DI26" s="1402"/>
      <c r="DJ26" s="1402"/>
      <c r="DK26" s="1402"/>
      <c r="DL26" s="1402"/>
      <c r="DM26" s="1402"/>
      <c r="DN26" s="1402"/>
      <c r="DO26" s="1402"/>
      <c r="DP26" s="1402"/>
      <c r="DQ26" s="1402"/>
      <c r="DR26" s="1402"/>
      <c r="DS26" s="1402"/>
      <c r="DT26" s="1402"/>
      <c r="DU26" s="1402"/>
      <c r="DV26" s="1402"/>
      <c r="DW26" s="1402"/>
      <c r="DX26" s="1402"/>
      <c r="DY26" s="1402"/>
      <c r="DZ26" s="1402"/>
      <c r="EA26" s="1402"/>
      <c r="EB26" s="1402"/>
      <c r="EC26" s="1402"/>
      <c r="ED26" s="1402"/>
      <c r="EE26" s="1402"/>
      <c r="EF26" s="1402"/>
      <c r="EG26" s="1402"/>
      <c r="EH26" s="1402"/>
      <c r="EI26" s="1402"/>
      <c r="EJ26" s="1402"/>
      <c r="EK26" s="1402"/>
      <c r="EL26" s="1402"/>
      <c r="EM26" s="1402"/>
      <c r="EN26" s="1402"/>
      <c r="EO26" s="1402"/>
      <c r="EP26" s="1402"/>
      <c r="EQ26" s="1402"/>
      <c r="ER26" s="1402"/>
      <c r="ES26" s="1402"/>
      <c r="ET26" s="1402"/>
      <c r="EU26" s="1402"/>
      <c r="EV26" s="1402"/>
      <c r="EW26" s="1402"/>
      <c r="EX26" s="1402"/>
      <c r="EY26" s="1402"/>
      <c r="EZ26" s="1402"/>
      <c r="FA26" s="1402"/>
      <c r="FB26" s="1402"/>
      <c r="FC26" s="1402"/>
      <c r="FD26" s="1402"/>
      <c r="FE26" s="1402"/>
      <c r="FF26" s="1402"/>
      <c r="FG26" s="1402"/>
      <c r="FH26" s="1402"/>
      <c r="FI26" s="1402"/>
      <c r="FJ26" s="1402"/>
      <c r="FK26" s="1402"/>
      <c r="FL26" s="1402"/>
      <c r="FM26" s="1402"/>
      <c r="FN26" s="1402"/>
      <c r="FO26" s="1402"/>
      <c r="FP26" s="1402"/>
      <c r="FQ26" s="1402"/>
      <c r="FR26" s="1402"/>
      <c r="FS26" s="1402"/>
      <c r="FT26" s="1402"/>
      <c r="FU26" s="1402"/>
      <c r="FV26" s="1402"/>
      <c r="FW26" s="1402"/>
      <c r="FX26" s="1402"/>
      <c r="FY26" s="1402"/>
      <c r="FZ26" s="1402"/>
      <c r="GA26" s="1402"/>
      <c r="GB26" s="1402"/>
      <c r="GC26" s="1402"/>
      <c r="GD26" s="1402"/>
      <c r="GE26" s="1402"/>
      <c r="GF26" s="1402"/>
      <c r="GG26" s="1402"/>
      <c r="GH26" s="1402"/>
      <c r="GI26" s="1402"/>
      <c r="GJ26" s="1402"/>
      <c r="GK26" s="1402"/>
      <c r="GL26" s="1402"/>
      <c r="GM26" s="1402"/>
      <c r="GN26" s="1402"/>
      <c r="GO26" s="1402"/>
      <c r="GP26" s="1402"/>
      <c r="GQ26" s="1402"/>
      <c r="GR26" s="1402"/>
      <c r="GS26" s="1402"/>
      <c r="GT26" s="1402"/>
      <c r="GU26" s="1402"/>
      <c r="GV26" s="1402"/>
      <c r="GW26" s="1402"/>
      <c r="GX26" s="1402"/>
      <c r="GY26" s="1402"/>
      <c r="GZ26" s="1402"/>
      <c r="HA26" s="1402"/>
      <c r="HB26" s="1402"/>
      <c r="HC26" s="1402"/>
      <c r="HD26" s="1402"/>
      <c r="HE26" s="1402"/>
      <c r="HF26" s="1402"/>
      <c r="HG26" s="1402"/>
      <c r="HH26" s="1402"/>
      <c r="HI26" s="1402"/>
      <c r="HJ26" s="1402"/>
      <c r="HK26" s="1402"/>
      <c r="HL26" s="1402"/>
      <c r="HM26" s="1402"/>
      <c r="HN26" s="1402"/>
      <c r="HO26" s="1402"/>
      <c r="HP26" s="1402"/>
      <c r="HQ26" s="1402"/>
      <c r="HR26" s="1402"/>
      <c r="HS26" s="1402"/>
      <c r="HT26" s="1402"/>
      <c r="HU26" s="1402"/>
      <c r="HV26" s="1402"/>
      <c r="HW26" s="1402"/>
      <c r="HX26" s="1402"/>
      <c r="HY26" s="1402"/>
      <c r="HZ26" s="1402"/>
      <c r="IA26" s="1402"/>
      <c r="IB26" s="1402"/>
      <c r="IC26" s="1402"/>
      <c r="ID26" s="1402"/>
      <c r="IE26" s="1402"/>
      <c r="IF26" s="1402"/>
      <c r="IG26" s="1402"/>
      <c r="IH26" s="1402"/>
      <c r="II26" s="1402"/>
      <c r="IJ26" s="1402"/>
      <c r="IK26" s="1402"/>
      <c r="IL26" s="1402"/>
      <c r="IM26" s="1402"/>
      <c r="IN26" s="1402"/>
      <c r="IO26" s="1402"/>
      <c r="IP26" s="1402"/>
      <c r="IQ26" s="1402"/>
      <c r="IR26" s="1402"/>
      <c r="IS26" s="1402"/>
      <c r="IT26" s="1402"/>
      <c r="IU26" s="1402"/>
      <c r="IV26" s="1402"/>
    </row>
    <row r="27" spans="1:256" s="156" customFormat="1" ht="15" customHeight="1" x14ac:dyDescent="0.15">
      <c r="A27" s="1401"/>
      <c r="B27" s="1401"/>
      <c r="C27" s="1409"/>
      <c r="D27" s="1409"/>
      <c r="E27" s="1409"/>
      <c r="F27" s="1409"/>
      <c r="G27" s="1410"/>
      <c r="H27" s="1410"/>
      <c r="I27" s="1410"/>
      <c r="J27" s="1410"/>
      <c r="K27" s="1410"/>
      <c r="L27" s="1410"/>
      <c r="M27" s="1410"/>
      <c r="N27" s="1410"/>
      <c r="O27" s="1410"/>
      <c r="P27" s="1410"/>
      <c r="Q27" s="1410"/>
      <c r="R27" s="1410"/>
      <c r="S27" s="1410"/>
      <c r="T27" s="1410"/>
      <c r="U27" s="1410"/>
      <c r="V27" s="1410"/>
      <c r="W27" s="1410"/>
      <c r="X27" s="1410"/>
      <c r="Y27" s="1410"/>
      <c r="Z27" s="1410"/>
      <c r="AA27" s="1410"/>
      <c r="AB27" s="1410"/>
      <c r="AC27" s="1410"/>
      <c r="AD27" s="1410"/>
      <c r="AE27" s="1410"/>
      <c r="AF27" s="1410"/>
      <c r="AG27" s="1410"/>
      <c r="AH27" s="1402"/>
      <c r="AI27" s="1402"/>
      <c r="AJ27" s="1402"/>
      <c r="AK27" s="1402"/>
      <c r="AL27" s="1402"/>
      <c r="AM27" s="1402"/>
      <c r="AN27" s="1402"/>
      <c r="AO27" s="1402"/>
      <c r="AP27" s="1402"/>
      <c r="AQ27" s="1402"/>
      <c r="AR27" s="1402"/>
      <c r="AS27" s="1402"/>
      <c r="AT27" s="1402"/>
      <c r="AU27" s="1402"/>
      <c r="AV27" s="1402"/>
      <c r="AW27" s="1402"/>
      <c r="AX27" s="1402"/>
      <c r="AY27" s="1402"/>
      <c r="AZ27" s="1402"/>
      <c r="BA27" s="1402"/>
      <c r="BB27" s="1402"/>
      <c r="BC27" s="1402"/>
      <c r="BD27" s="1402"/>
      <c r="BE27" s="1402"/>
      <c r="BF27" s="1402"/>
      <c r="BG27" s="1402"/>
      <c r="BH27" s="1402"/>
      <c r="BI27" s="1402"/>
      <c r="BJ27" s="1402"/>
      <c r="BK27" s="1402"/>
      <c r="BL27" s="1402"/>
      <c r="BM27" s="1402"/>
      <c r="BN27" s="1402"/>
      <c r="BO27" s="1402"/>
      <c r="BP27" s="1402"/>
      <c r="BQ27" s="1402"/>
      <c r="BR27" s="1402"/>
      <c r="BS27" s="1402"/>
      <c r="BT27" s="1402"/>
      <c r="BU27" s="1402"/>
      <c r="BV27" s="1402"/>
      <c r="BW27" s="1402"/>
      <c r="BX27" s="1402"/>
      <c r="BY27" s="1402"/>
      <c r="BZ27" s="1402"/>
      <c r="CA27" s="1402"/>
      <c r="CB27" s="1402"/>
      <c r="CC27" s="1402"/>
      <c r="CD27" s="1402"/>
      <c r="CE27" s="1402"/>
      <c r="CF27" s="1402"/>
      <c r="CG27" s="1402"/>
      <c r="CH27" s="1402"/>
      <c r="CI27" s="1402"/>
      <c r="CJ27" s="1402"/>
      <c r="CK27" s="1402"/>
      <c r="CL27" s="1402"/>
      <c r="CM27" s="1402"/>
      <c r="CN27" s="1402"/>
      <c r="CO27" s="1402"/>
      <c r="CP27" s="1402"/>
      <c r="CQ27" s="1402"/>
      <c r="CR27" s="1402"/>
      <c r="CS27" s="1402"/>
      <c r="CT27" s="1402"/>
      <c r="CU27" s="1402"/>
      <c r="CV27" s="1402"/>
      <c r="CW27" s="1402"/>
      <c r="CX27" s="1402"/>
      <c r="CY27" s="1402"/>
      <c r="CZ27" s="1402"/>
      <c r="DA27" s="1402"/>
      <c r="DB27" s="1402"/>
      <c r="DC27" s="1402"/>
      <c r="DD27" s="1402"/>
      <c r="DE27" s="1402"/>
      <c r="DF27" s="1402"/>
      <c r="DG27" s="1402"/>
      <c r="DH27" s="1402"/>
      <c r="DI27" s="1402"/>
      <c r="DJ27" s="1402"/>
      <c r="DK27" s="1402"/>
      <c r="DL27" s="1402"/>
      <c r="DM27" s="1402"/>
      <c r="DN27" s="1402"/>
      <c r="DO27" s="1402"/>
      <c r="DP27" s="1402"/>
      <c r="DQ27" s="1402"/>
      <c r="DR27" s="1402"/>
      <c r="DS27" s="1402"/>
      <c r="DT27" s="1402"/>
      <c r="DU27" s="1402"/>
      <c r="DV27" s="1402"/>
      <c r="DW27" s="1402"/>
      <c r="DX27" s="1402"/>
      <c r="DY27" s="1402"/>
      <c r="DZ27" s="1402"/>
      <c r="EA27" s="1402"/>
      <c r="EB27" s="1402"/>
      <c r="EC27" s="1402"/>
      <c r="ED27" s="1402"/>
      <c r="EE27" s="1402"/>
      <c r="EF27" s="1402"/>
      <c r="EG27" s="1402"/>
      <c r="EH27" s="1402"/>
      <c r="EI27" s="1402"/>
      <c r="EJ27" s="1402"/>
      <c r="EK27" s="1402"/>
      <c r="EL27" s="1402"/>
      <c r="EM27" s="1402"/>
      <c r="EN27" s="1402"/>
      <c r="EO27" s="1402"/>
      <c r="EP27" s="1402"/>
      <c r="EQ27" s="1402"/>
      <c r="ER27" s="1402"/>
      <c r="ES27" s="1402"/>
      <c r="ET27" s="1402"/>
      <c r="EU27" s="1402"/>
      <c r="EV27" s="1402"/>
      <c r="EW27" s="1402"/>
      <c r="EX27" s="1402"/>
      <c r="EY27" s="1402"/>
      <c r="EZ27" s="1402"/>
      <c r="FA27" s="1402"/>
      <c r="FB27" s="1402"/>
      <c r="FC27" s="1402"/>
      <c r="FD27" s="1402"/>
      <c r="FE27" s="1402"/>
      <c r="FF27" s="1402"/>
      <c r="FG27" s="1402"/>
      <c r="FH27" s="1402"/>
      <c r="FI27" s="1402"/>
      <c r="FJ27" s="1402"/>
      <c r="FK27" s="1402"/>
      <c r="FL27" s="1402"/>
      <c r="FM27" s="1402"/>
      <c r="FN27" s="1402"/>
      <c r="FO27" s="1402"/>
      <c r="FP27" s="1402"/>
      <c r="FQ27" s="1402"/>
      <c r="FR27" s="1402"/>
      <c r="FS27" s="1402"/>
      <c r="FT27" s="1402"/>
      <c r="FU27" s="1402"/>
      <c r="FV27" s="1402"/>
      <c r="FW27" s="1402"/>
      <c r="FX27" s="1402"/>
      <c r="FY27" s="1402"/>
      <c r="FZ27" s="1402"/>
      <c r="GA27" s="1402"/>
      <c r="GB27" s="1402"/>
      <c r="GC27" s="1402"/>
      <c r="GD27" s="1402"/>
      <c r="GE27" s="1402"/>
      <c r="GF27" s="1402"/>
      <c r="GG27" s="1402"/>
      <c r="GH27" s="1402"/>
      <c r="GI27" s="1402"/>
      <c r="GJ27" s="1402"/>
      <c r="GK27" s="1402"/>
      <c r="GL27" s="1402"/>
      <c r="GM27" s="1402"/>
      <c r="GN27" s="1402"/>
      <c r="GO27" s="1402"/>
      <c r="GP27" s="1402"/>
      <c r="GQ27" s="1402"/>
      <c r="GR27" s="1402"/>
      <c r="GS27" s="1402"/>
      <c r="GT27" s="1402"/>
      <c r="GU27" s="1402"/>
      <c r="GV27" s="1402"/>
      <c r="GW27" s="1402"/>
      <c r="GX27" s="1402"/>
      <c r="GY27" s="1402"/>
      <c r="GZ27" s="1402"/>
      <c r="HA27" s="1402"/>
      <c r="HB27" s="1402"/>
      <c r="HC27" s="1402"/>
      <c r="HD27" s="1402"/>
      <c r="HE27" s="1402"/>
      <c r="HF27" s="1402"/>
      <c r="HG27" s="1402"/>
      <c r="HH27" s="1402"/>
      <c r="HI27" s="1402"/>
      <c r="HJ27" s="1402"/>
      <c r="HK27" s="1402"/>
      <c r="HL27" s="1402"/>
      <c r="HM27" s="1402"/>
      <c r="HN27" s="1402"/>
      <c r="HO27" s="1402"/>
      <c r="HP27" s="1402"/>
      <c r="HQ27" s="1402"/>
      <c r="HR27" s="1402"/>
      <c r="HS27" s="1402"/>
      <c r="HT27" s="1402"/>
      <c r="HU27" s="1402"/>
      <c r="HV27" s="1402"/>
      <c r="HW27" s="1402"/>
      <c r="HX27" s="1402"/>
      <c r="HY27" s="1402"/>
      <c r="HZ27" s="1402"/>
      <c r="IA27" s="1402"/>
      <c r="IB27" s="1402"/>
      <c r="IC27" s="1402"/>
      <c r="ID27" s="1402"/>
      <c r="IE27" s="1402"/>
      <c r="IF27" s="1402"/>
      <c r="IG27" s="1402"/>
      <c r="IH27" s="1402"/>
      <c r="II27" s="1402"/>
      <c r="IJ27" s="1402"/>
      <c r="IK27" s="1402"/>
      <c r="IL27" s="1402"/>
      <c r="IM27" s="1402"/>
      <c r="IN27" s="1402"/>
      <c r="IO27" s="1402"/>
      <c r="IP27" s="1402"/>
      <c r="IQ27" s="1402"/>
      <c r="IR27" s="1402"/>
      <c r="IS27" s="1402"/>
      <c r="IT27" s="1402"/>
      <c r="IU27" s="1402"/>
      <c r="IV27" s="1402"/>
    </row>
    <row r="28" spans="1:256" s="156" customFormat="1" ht="15" customHeight="1" x14ac:dyDescent="0.15">
      <c r="A28" s="1401"/>
      <c r="B28" s="1401"/>
      <c r="C28" s="1401" t="s">
        <v>1320</v>
      </c>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01"/>
      <c r="AB28" s="1401"/>
      <c r="AC28" s="1401"/>
      <c r="AD28" s="1401"/>
      <c r="AE28" s="1401"/>
      <c r="AF28" s="1401"/>
      <c r="AG28" s="1401"/>
      <c r="AH28" s="1402"/>
      <c r="AI28" s="1402"/>
      <c r="AJ28" s="1402"/>
      <c r="AK28" s="1402"/>
      <c r="AL28" s="1402"/>
      <c r="AM28" s="1402"/>
      <c r="AN28" s="1402"/>
      <c r="AO28" s="1402"/>
      <c r="AP28" s="1402"/>
      <c r="AQ28" s="1402"/>
      <c r="AR28" s="1402"/>
      <c r="AS28" s="1402"/>
      <c r="AT28" s="1402"/>
      <c r="AU28" s="1402"/>
      <c r="AV28" s="1402"/>
      <c r="AW28" s="1402"/>
      <c r="AX28" s="1402"/>
      <c r="AY28" s="1402"/>
      <c r="AZ28" s="1402"/>
      <c r="BA28" s="1402"/>
      <c r="BB28" s="1402"/>
      <c r="BC28" s="1402"/>
      <c r="BD28" s="1402"/>
      <c r="BE28" s="1402"/>
      <c r="BF28" s="1402"/>
      <c r="BG28" s="1402"/>
      <c r="BH28" s="1402"/>
      <c r="BI28" s="1402"/>
      <c r="BJ28" s="1402"/>
      <c r="BK28" s="1402"/>
      <c r="BL28" s="1402"/>
      <c r="BM28" s="1402"/>
      <c r="BN28" s="1402"/>
      <c r="BO28" s="1402"/>
      <c r="BP28" s="1402"/>
      <c r="BQ28" s="1402"/>
      <c r="BR28" s="1402"/>
      <c r="BS28" s="1402"/>
      <c r="BT28" s="1402"/>
      <c r="BU28" s="1402"/>
      <c r="BV28" s="1402"/>
      <c r="BW28" s="1402"/>
      <c r="BX28" s="1402"/>
      <c r="BY28" s="1402"/>
      <c r="BZ28" s="1402"/>
      <c r="CA28" s="1402"/>
      <c r="CB28" s="1402"/>
      <c r="CC28" s="1402"/>
      <c r="CD28" s="1402"/>
      <c r="CE28" s="1402"/>
      <c r="CF28" s="1402"/>
      <c r="CG28" s="1402"/>
      <c r="CH28" s="1402"/>
      <c r="CI28" s="1402"/>
      <c r="CJ28" s="1402"/>
      <c r="CK28" s="1402"/>
      <c r="CL28" s="1402"/>
      <c r="CM28" s="1402"/>
      <c r="CN28" s="1402"/>
      <c r="CO28" s="1402"/>
      <c r="CP28" s="1402"/>
      <c r="CQ28" s="1402"/>
      <c r="CR28" s="1402"/>
      <c r="CS28" s="1402"/>
      <c r="CT28" s="1402"/>
      <c r="CU28" s="1402"/>
      <c r="CV28" s="1402"/>
      <c r="CW28" s="1402"/>
      <c r="CX28" s="1402"/>
      <c r="CY28" s="1402"/>
      <c r="CZ28" s="1402"/>
      <c r="DA28" s="1402"/>
      <c r="DB28" s="1402"/>
      <c r="DC28" s="1402"/>
      <c r="DD28" s="1402"/>
      <c r="DE28" s="1402"/>
      <c r="DF28" s="1402"/>
      <c r="DG28" s="1402"/>
      <c r="DH28" s="1402"/>
      <c r="DI28" s="1402"/>
      <c r="DJ28" s="1402"/>
      <c r="DK28" s="1402"/>
      <c r="DL28" s="1402"/>
      <c r="DM28" s="1402"/>
      <c r="DN28" s="1402"/>
      <c r="DO28" s="1402"/>
      <c r="DP28" s="1402"/>
      <c r="DQ28" s="1402"/>
      <c r="DR28" s="1402"/>
      <c r="DS28" s="1402"/>
      <c r="DT28" s="1402"/>
      <c r="DU28" s="1402"/>
      <c r="DV28" s="1402"/>
      <c r="DW28" s="1402"/>
      <c r="DX28" s="1402"/>
      <c r="DY28" s="1402"/>
      <c r="DZ28" s="1402"/>
      <c r="EA28" s="1402"/>
      <c r="EB28" s="1402"/>
      <c r="EC28" s="1402"/>
      <c r="ED28" s="1402"/>
      <c r="EE28" s="1402"/>
      <c r="EF28" s="1402"/>
      <c r="EG28" s="1402"/>
      <c r="EH28" s="1402"/>
      <c r="EI28" s="1402"/>
      <c r="EJ28" s="1402"/>
      <c r="EK28" s="1402"/>
      <c r="EL28" s="1402"/>
      <c r="EM28" s="1402"/>
      <c r="EN28" s="1402"/>
      <c r="EO28" s="1402"/>
      <c r="EP28" s="1402"/>
      <c r="EQ28" s="1402"/>
      <c r="ER28" s="1402"/>
      <c r="ES28" s="1402"/>
      <c r="ET28" s="1402"/>
      <c r="EU28" s="1402"/>
      <c r="EV28" s="1402"/>
      <c r="EW28" s="1402"/>
      <c r="EX28" s="1402"/>
      <c r="EY28" s="1402"/>
      <c r="EZ28" s="1402"/>
      <c r="FA28" s="1402"/>
      <c r="FB28" s="1402"/>
      <c r="FC28" s="1402"/>
      <c r="FD28" s="1402"/>
      <c r="FE28" s="1402"/>
      <c r="FF28" s="1402"/>
      <c r="FG28" s="1402"/>
      <c r="FH28" s="1402"/>
      <c r="FI28" s="1402"/>
      <c r="FJ28" s="1402"/>
      <c r="FK28" s="1402"/>
      <c r="FL28" s="1402"/>
      <c r="FM28" s="1402"/>
      <c r="FN28" s="1402"/>
      <c r="FO28" s="1402"/>
      <c r="FP28" s="1402"/>
      <c r="FQ28" s="1402"/>
      <c r="FR28" s="1402"/>
      <c r="FS28" s="1402"/>
      <c r="FT28" s="1402"/>
      <c r="FU28" s="1402"/>
      <c r="FV28" s="1402"/>
      <c r="FW28" s="1402"/>
      <c r="FX28" s="1402"/>
      <c r="FY28" s="1402"/>
      <c r="FZ28" s="1402"/>
      <c r="GA28" s="1402"/>
      <c r="GB28" s="1402"/>
      <c r="GC28" s="1402"/>
      <c r="GD28" s="1402"/>
      <c r="GE28" s="1402"/>
      <c r="GF28" s="1402"/>
      <c r="GG28" s="1402"/>
      <c r="GH28" s="1402"/>
      <c r="GI28" s="1402"/>
      <c r="GJ28" s="1402"/>
      <c r="GK28" s="1402"/>
      <c r="GL28" s="1402"/>
      <c r="GM28" s="1402"/>
      <c r="GN28" s="1402"/>
      <c r="GO28" s="1402"/>
      <c r="GP28" s="1402"/>
      <c r="GQ28" s="1402"/>
      <c r="GR28" s="1402"/>
      <c r="GS28" s="1402"/>
      <c r="GT28" s="1402"/>
      <c r="GU28" s="1402"/>
      <c r="GV28" s="1402"/>
      <c r="GW28" s="1402"/>
      <c r="GX28" s="1402"/>
      <c r="GY28" s="1402"/>
      <c r="GZ28" s="1402"/>
      <c r="HA28" s="1402"/>
      <c r="HB28" s="1402"/>
      <c r="HC28" s="1402"/>
      <c r="HD28" s="1402"/>
      <c r="HE28" s="1402"/>
      <c r="HF28" s="1402"/>
      <c r="HG28" s="1402"/>
      <c r="HH28" s="1402"/>
      <c r="HI28" s="1402"/>
      <c r="HJ28" s="1402"/>
      <c r="HK28" s="1402"/>
      <c r="HL28" s="1402"/>
      <c r="HM28" s="1402"/>
      <c r="HN28" s="1402"/>
      <c r="HO28" s="1402"/>
      <c r="HP28" s="1402"/>
      <c r="HQ28" s="1402"/>
      <c r="HR28" s="1402"/>
      <c r="HS28" s="1402"/>
      <c r="HT28" s="1402"/>
      <c r="HU28" s="1402"/>
      <c r="HV28" s="1402"/>
      <c r="HW28" s="1402"/>
      <c r="HX28" s="1402"/>
      <c r="HY28" s="1402"/>
      <c r="HZ28" s="1402"/>
      <c r="IA28" s="1402"/>
      <c r="IB28" s="1402"/>
      <c r="IC28" s="1402"/>
      <c r="ID28" s="1402"/>
      <c r="IE28" s="1402"/>
      <c r="IF28" s="1402"/>
      <c r="IG28" s="1402"/>
      <c r="IH28" s="1402"/>
      <c r="II28" s="1402"/>
      <c r="IJ28" s="1402"/>
      <c r="IK28" s="1402"/>
      <c r="IL28" s="1402"/>
      <c r="IM28" s="1402"/>
      <c r="IN28" s="1402"/>
      <c r="IO28" s="1402"/>
      <c r="IP28" s="1402"/>
      <c r="IQ28" s="1402"/>
      <c r="IR28" s="1402"/>
      <c r="IS28" s="1402"/>
      <c r="IT28" s="1402"/>
      <c r="IU28" s="1402"/>
      <c r="IV28" s="1402"/>
    </row>
    <row r="29" spans="1:256" s="156" customFormat="1" ht="15" customHeight="1" x14ac:dyDescent="0.15">
      <c r="A29" s="1401"/>
      <c r="B29" s="1401"/>
      <c r="C29" s="1408"/>
      <c r="D29" s="1408"/>
      <c r="E29" s="1408"/>
      <c r="F29" s="1408"/>
      <c r="G29" s="1408"/>
      <c r="H29" s="1408"/>
      <c r="I29" s="1408"/>
      <c r="J29" s="1408"/>
      <c r="K29" s="1408"/>
      <c r="L29" s="1408"/>
      <c r="M29" s="1408"/>
      <c r="N29" s="1408"/>
      <c r="O29" s="1408"/>
      <c r="P29" s="1408"/>
      <c r="Q29" s="1408"/>
      <c r="R29" s="1408"/>
      <c r="S29" s="1408"/>
      <c r="T29" s="1408"/>
      <c r="U29" s="1408"/>
      <c r="V29" s="1408"/>
      <c r="W29" s="1408"/>
      <c r="X29" s="1408"/>
      <c r="Y29" s="1408"/>
      <c r="Z29" s="1408"/>
      <c r="AA29" s="1408"/>
      <c r="AB29" s="1408"/>
      <c r="AC29" s="1408"/>
      <c r="AD29" s="1408"/>
      <c r="AE29" s="1408"/>
      <c r="AF29" s="1408"/>
      <c r="AG29" s="1408"/>
      <c r="AH29" s="1402"/>
      <c r="AI29" s="1402"/>
      <c r="AJ29" s="1402"/>
      <c r="AK29" s="1402"/>
      <c r="AL29" s="1402"/>
      <c r="AM29" s="1402"/>
      <c r="AN29" s="1402"/>
      <c r="AO29" s="1402"/>
      <c r="AP29" s="1402"/>
      <c r="AQ29" s="1402"/>
      <c r="AR29" s="1402"/>
      <c r="AS29" s="1402"/>
      <c r="AT29" s="1402"/>
      <c r="AU29" s="1402"/>
      <c r="AV29" s="1402"/>
      <c r="AW29" s="1402"/>
      <c r="AX29" s="1402"/>
      <c r="AY29" s="1402"/>
      <c r="AZ29" s="1402"/>
      <c r="BA29" s="1402"/>
      <c r="BB29" s="1402"/>
      <c r="BC29" s="1402"/>
      <c r="BD29" s="1402"/>
      <c r="BE29" s="1402"/>
      <c r="BF29" s="1402"/>
      <c r="BG29" s="1402"/>
      <c r="BH29" s="1402"/>
      <c r="BI29" s="1402"/>
      <c r="BJ29" s="1402"/>
      <c r="BK29" s="1402"/>
      <c r="BL29" s="1402"/>
      <c r="BM29" s="1402"/>
      <c r="BN29" s="1402"/>
      <c r="BO29" s="1402"/>
      <c r="BP29" s="1402"/>
      <c r="BQ29" s="1402"/>
      <c r="BR29" s="1402"/>
      <c r="BS29" s="1402"/>
      <c r="BT29" s="1402"/>
      <c r="BU29" s="1402"/>
      <c r="BV29" s="1402"/>
      <c r="BW29" s="1402"/>
      <c r="BX29" s="1402"/>
      <c r="BY29" s="1402"/>
      <c r="BZ29" s="1402"/>
      <c r="CA29" s="1402"/>
      <c r="CB29" s="1402"/>
      <c r="CC29" s="1402"/>
      <c r="CD29" s="1402"/>
      <c r="CE29" s="1402"/>
      <c r="CF29" s="1402"/>
      <c r="CG29" s="1402"/>
      <c r="CH29" s="1402"/>
      <c r="CI29" s="1402"/>
      <c r="CJ29" s="1402"/>
      <c r="CK29" s="1402"/>
      <c r="CL29" s="1402"/>
      <c r="CM29" s="1402"/>
      <c r="CN29" s="1402"/>
      <c r="CO29" s="1402"/>
      <c r="CP29" s="1402"/>
      <c r="CQ29" s="1402"/>
      <c r="CR29" s="1402"/>
      <c r="CS29" s="1402"/>
      <c r="CT29" s="1402"/>
      <c r="CU29" s="1402"/>
      <c r="CV29" s="1402"/>
      <c r="CW29" s="1402"/>
      <c r="CX29" s="1402"/>
      <c r="CY29" s="1402"/>
      <c r="CZ29" s="1402"/>
      <c r="DA29" s="1402"/>
      <c r="DB29" s="1402"/>
      <c r="DC29" s="1402"/>
      <c r="DD29" s="1402"/>
      <c r="DE29" s="1402"/>
      <c r="DF29" s="1402"/>
      <c r="DG29" s="1402"/>
      <c r="DH29" s="1402"/>
      <c r="DI29" s="1402"/>
      <c r="DJ29" s="1402"/>
      <c r="DK29" s="1402"/>
      <c r="DL29" s="1402"/>
      <c r="DM29" s="1402"/>
      <c r="DN29" s="1402"/>
      <c r="DO29" s="1402"/>
      <c r="DP29" s="1402"/>
      <c r="DQ29" s="1402"/>
      <c r="DR29" s="1402"/>
      <c r="DS29" s="1402"/>
      <c r="DT29" s="1402"/>
      <c r="DU29" s="1402"/>
      <c r="DV29" s="1402"/>
      <c r="DW29" s="1402"/>
      <c r="DX29" s="1402"/>
      <c r="DY29" s="1402"/>
      <c r="DZ29" s="1402"/>
      <c r="EA29" s="1402"/>
      <c r="EB29" s="1402"/>
      <c r="EC29" s="1402"/>
      <c r="ED29" s="1402"/>
      <c r="EE29" s="1402"/>
      <c r="EF29" s="1402"/>
      <c r="EG29" s="1402"/>
      <c r="EH29" s="1402"/>
      <c r="EI29" s="1402"/>
      <c r="EJ29" s="1402"/>
      <c r="EK29" s="1402"/>
      <c r="EL29" s="1402"/>
      <c r="EM29" s="1402"/>
      <c r="EN29" s="1402"/>
      <c r="EO29" s="1402"/>
      <c r="EP29" s="1402"/>
      <c r="EQ29" s="1402"/>
      <c r="ER29" s="1402"/>
      <c r="ES29" s="1402"/>
      <c r="ET29" s="1402"/>
      <c r="EU29" s="1402"/>
      <c r="EV29" s="1402"/>
      <c r="EW29" s="1402"/>
      <c r="EX29" s="1402"/>
      <c r="EY29" s="1402"/>
      <c r="EZ29" s="1402"/>
      <c r="FA29" s="1402"/>
      <c r="FB29" s="1402"/>
      <c r="FC29" s="1402"/>
      <c r="FD29" s="1402"/>
      <c r="FE29" s="1402"/>
      <c r="FF29" s="1402"/>
      <c r="FG29" s="1402"/>
      <c r="FH29" s="1402"/>
      <c r="FI29" s="1402"/>
      <c r="FJ29" s="1402"/>
      <c r="FK29" s="1402"/>
      <c r="FL29" s="1402"/>
      <c r="FM29" s="1402"/>
      <c r="FN29" s="1402"/>
      <c r="FO29" s="1402"/>
      <c r="FP29" s="1402"/>
      <c r="FQ29" s="1402"/>
      <c r="FR29" s="1402"/>
      <c r="FS29" s="1402"/>
      <c r="FT29" s="1402"/>
      <c r="FU29" s="1402"/>
      <c r="FV29" s="1402"/>
      <c r="FW29" s="1402"/>
      <c r="FX29" s="1402"/>
      <c r="FY29" s="1402"/>
      <c r="FZ29" s="1402"/>
      <c r="GA29" s="1402"/>
      <c r="GB29" s="1402"/>
      <c r="GC29" s="1402"/>
      <c r="GD29" s="1402"/>
      <c r="GE29" s="1402"/>
      <c r="GF29" s="1402"/>
      <c r="GG29" s="1402"/>
      <c r="GH29" s="1402"/>
      <c r="GI29" s="1402"/>
      <c r="GJ29" s="1402"/>
      <c r="GK29" s="1402"/>
      <c r="GL29" s="1402"/>
      <c r="GM29" s="1402"/>
      <c r="GN29" s="1402"/>
      <c r="GO29" s="1402"/>
      <c r="GP29" s="1402"/>
      <c r="GQ29" s="1402"/>
      <c r="GR29" s="1402"/>
      <c r="GS29" s="1402"/>
      <c r="GT29" s="1402"/>
      <c r="GU29" s="1402"/>
      <c r="GV29" s="1402"/>
      <c r="GW29" s="1402"/>
      <c r="GX29" s="1402"/>
      <c r="GY29" s="1402"/>
      <c r="GZ29" s="1402"/>
      <c r="HA29" s="1402"/>
      <c r="HB29" s="1402"/>
      <c r="HC29" s="1402"/>
      <c r="HD29" s="1402"/>
      <c r="HE29" s="1402"/>
      <c r="HF29" s="1402"/>
      <c r="HG29" s="1402"/>
      <c r="HH29" s="1402"/>
      <c r="HI29" s="1402"/>
      <c r="HJ29" s="1402"/>
      <c r="HK29" s="1402"/>
      <c r="HL29" s="1402"/>
      <c r="HM29" s="1402"/>
      <c r="HN29" s="1402"/>
      <c r="HO29" s="1402"/>
      <c r="HP29" s="1402"/>
      <c r="HQ29" s="1402"/>
      <c r="HR29" s="1402"/>
      <c r="HS29" s="1402"/>
      <c r="HT29" s="1402"/>
      <c r="HU29" s="1402"/>
      <c r="HV29" s="1402"/>
      <c r="HW29" s="1402"/>
      <c r="HX29" s="1402"/>
      <c r="HY29" s="1402"/>
      <c r="HZ29" s="1402"/>
      <c r="IA29" s="1402"/>
      <c r="IB29" s="1402"/>
      <c r="IC29" s="1402"/>
      <c r="ID29" s="1402"/>
      <c r="IE29" s="1402"/>
      <c r="IF29" s="1402"/>
      <c r="IG29" s="1402"/>
      <c r="IH29" s="1402"/>
      <c r="II29" s="1402"/>
      <c r="IJ29" s="1402"/>
      <c r="IK29" s="1402"/>
      <c r="IL29" s="1402"/>
      <c r="IM29" s="1402"/>
      <c r="IN29" s="1402"/>
      <c r="IO29" s="1402"/>
      <c r="IP29" s="1402"/>
      <c r="IQ29" s="1402"/>
      <c r="IR29" s="1402"/>
      <c r="IS29" s="1402"/>
      <c r="IT29" s="1402"/>
      <c r="IU29" s="1402"/>
      <c r="IV29" s="1402"/>
    </row>
    <row r="30" spans="1:256" s="156" customFormat="1" ht="15" customHeight="1" x14ac:dyDescent="0.15">
      <c r="A30" s="1401"/>
      <c r="B30" s="1401"/>
      <c r="C30" s="1401"/>
      <c r="D30" s="1401"/>
      <c r="E30" s="1401"/>
      <c r="F30" s="1401"/>
      <c r="G30" s="1401"/>
      <c r="H30" s="1401" t="s">
        <v>1318</v>
      </c>
      <c r="I30" s="1401"/>
      <c r="J30" s="1401"/>
      <c r="K30" s="1401"/>
      <c r="L30" s="1411" t="s">
        <v>134</v>
      </c>
      <c r="M30" s="1401"/>
      <c r="N30" s="1401"/>
      <c r="O30" s="1401" t="s">
        <v>1319</v>
      </c>
      <c r="P30" s="1401"/>
      <c r="Q30" s="1401"/>
      <c r="R30" s="1401"/>
      <c r="S30" s="1411" t="s">
        <v>134</v>
      </c>
      <c r="T30" s="1401"/>
      <c r="U30" s="1401"/>
      <c r="V30" s="1401"/>
      <c r="W30" s="1401"/>
      <c r="X30" s="1401"/>
      <c r="Y30" s="1401"/>
      <c r="Z30" s="1401"/>
      <c r="AA30" s="1401"/>
      <c r="AB30" s="1401"/>
      <c r="AC30" s="1401"/>
      <c r="AD30" s="1401"/>
      <c r="AE30" s="1401"/>
      <c r="AF30" s="1401"/>
      <c r="AG30" s="1401"/>
      <c r="AH30" s="1402"/>
      <c r="AI30" s="1402"/>
      <c r="AJ30" s="1402"/>
      <c r="AK30" s="1402"/>
      <c r="AL30" s="1402"/>
      <c r="AM30" s="1402"/>
      <c r="AN30" s="1402"/>
      <c r="AO30" s="1402"/>
      <c r="AP30" s="1402"/>
      <c r="AQ30" s="1402"/>
      <c r="AR30" s="1402"/>
      <c r="AS30" s="1402"/>
      <c r="AT30" s="1402"/>
      <c r="AU30" s="1402"/>
      <c r="AV30" s="1402"/>
      <c r="AW30" s="1402"/>
      <c r="AX30" s="1402"/>
      <c r="AY30" s="1402"/>
      <c r="AZ30" s="1402"/>
      <c r="BA30" s="1402"/>
      <c r="BB30" s="1402"/>
      <c r="BC30" s="1402"/>
      <c r="BD30" s="1402"/>
      <c r="BE30" s="1402"/>
      <c r="BF30" s="1402"/>
      <c r="BG30" s="1402"/>
      <c r="BH30" s="1402"/>
      <c r="BI30" s="1402"/>
      <c r="BJ30" s="1402"/>
      <c r="BK30" s="1402"/>
      <c r="BL30" s="1402"/>
      <c r="BM30" s="1402"/>
      <c r="BN30" s="1402"/>
      <c r="BO30" s="1402"/>
      <c r="BP30" s="1402"/>
      <c r="BQ30" s="1402"/>
      <c r="BR30" s="1402"/>
      <c r="BS30" s="1402"/>
      <c r="BT30" s="1402"/>
      <c r="BU30" s="1402"/>
      <c r="BV30" s="1402"/>
      <c r="BW30" s="1402"/>
      <c r="BX30" s="1402"/>
      <c r="BY30" s="1402"/>
      <c r="BZ30" s="1402"/>
      <c r="CA30" s="1402"/>
      <c r="CB30" s="1402"/>
      <c r="CC30" s="1402"/>
      <c r="CD30" s="1402"/>
      <c r="CE30" s="1402"/>
      <c r="CF30" s="1402"/>
      <c r="CG30" s="1402"/>
      <c r="CH30" s="1402"/>
      <c r="CI30" s="1402"/>
      <c r="CJ30" s="1402"/>
      <c r="CK30" s="1402"/>
      <c r="CL30" s="1402"/>
      <c r="CM30" s="1402"/>
      <c r="CN30" s="1402"/>
      <c r="CO30" s="1402"/>
      <c r="CP30" s="1402"/>
      <c r="CQ30" s="1402"/>
      <c r="CR30" s="1402"/>
      <c r="CS30" s="1402"/>
      <c r="CT30" s="1402"/>
      <c r="CU30" s="1402"/>
      <c r="CV30" s="1402"/>
      <c r="CW30" s="1402"/>
      <c r="CX30" s="1402"/>
      <c r="CY30" s="1402"/>
      <c r="CZ30" s="1402"/>
      <c r="DA30" s="1402"/>
      <c r="DB30" s="1402"/>
      <c r="DC30" s="1402"/>
      <c r="DD30" s="1402"/>
      <c r="DE30" s="1402"/>
      <c r="DF30" s="1402"/>
      <c r="DG30" s="1402"/>
      <c r="DH30" s="1402"/>
      <c r="DI30" s="1402"/>
      <c r="DJ30" s="1402"/>
      <c r="DK30" s="1402"/>
      <c r="DL30" s="1402"/>
      <c r="DM30" s="1402"/>
      <c r="DN30" s="1402"/>
      <c r="DO30" s="1402"/>
      <c r="DP30" s="1402"/>
      <c r="DQ30" s="1402"/>
      <c r="DR30" s="1402"/>
      <c r="DS30" s="1402"/>
      <c r="DT30" s="1402"/>
      <c r="DU30" s="1402"/>
      <c r="DV30" s="1402"/>
      <c r="DW30" s="1402"/>
      <c r="DX30" s="1402"/>
      <c r="DY30" s="1402"/>
      <c r="DZ30" s="1402"/>
      <c r="EA30" s="1402"/>
      <c r="EB30" s="1402"/>
      <c r="EC30" s="1402"/>
      <c r="ED30" s="1402"/>
      <c r="EE30" s="1402"/>
      <c r="EF30" s="1402"/>
      <c r="EG30" s="1402"/>
      <c r="EH30" s="1402"/>
      <c r="EI30" s="1402"/>
      <c r="EJ30" s="1402"/>
      <c r="EK30" s="1402"/>
      <c r="EL30" s="1402"/>
      <c r="EM30" s="1402"/>
      <c r="EN30" s="1402"/>
      <c r="EO30" s="1402"/>
      <c r="EP30" s="1402"/>
      <c r="EQ30" s="1402"/>
      <c r="ER30" s="1402"/>
      <c r="ES30" s="1402"/>
      <c r="ET30" s="1402"/>
      <c r="EU30" s="1402"/>
      <c r="EV30" s="1402"/>
      <c r="EW30" s="1402"/>
      <c r="EX30" s="1402"/>
      <c r="EY30" s="1402"/>
      <c r="EZ30" s="1402"/>
      <c r="FA30" s="1402"/>
      <c r="FB30" s="1402"/>
      <c r="FC30" s="1402"/>
      <c r="FD30" s="1402"/>
      <c r="FE30" s="1402"/>
      <c r="FF30" s="1402"/>
      <c r="FG30" s="1402"/>
      <c r="FH30" s="1402"/>
      <c r="FI30" s="1402"/>
      <c r="FJ30" s="1402"/>
      <c r="FK30" s="1402"/>
      <c r="FL30" s="1402"/>
      <c r="FM30" s="1402"/>
      <c r="FN30" s="1402"/>
      <c r="FO30" s="1402"/>
      <c r="FP30" s="1402"/>
      <c r="FQ30" s="1402"/>
      <c r="FR30" s="1402"/>
      <c r="FS30" s="1402"/>
      <c r="FT30" s="1402"/>
      <c r="FU30" s="1402"/>
      <c r="FV30" s="1402"/>
      <c r="FW30" s="1402"/>
      <c r="FX30" s="1402"/>
      <c r="FY30" s="1402"/>
      <c r="FZ30" s="1402"/>
      <c r="GA30" s="1402"/>
      <c r="GB30" s="1402"/>
      <c r="GC30" s="1402"/>
      <c r="GD30" s="1402"/>
      <c r="GE30" s="1402"/>
      <c r="GF30" s="1402"/>
      <c r="GG30" s="1402"/>
      <c r="GH30" s="1402"/>
      <c r="GI30" s="1402"/>
      <c r="GJ30" s="1402"/>
      <c r="GK30" s="1402"/>
      <c r="GL30" s="1402"/>
      <c r="GM30" s="1402"/>
      <c r="GN30" s="1402"/>
      <c r="GO30" s="1402"/>
      <c r="GP30" s="1402"/>
      <c r="GQ30" s="1402"/>
      <c r="GR30" s="1402"/>
      <c r="GS30" s="1402"/>
      <c r="GT30" s="1402"/>
      <c r="GU30" s="1402"/>
      <c r="GV30" s="1402"/>
      <c r="GW30" s="1402"/>
      <c r="GX30" s="1402"/>
      <c r="GY30" s="1402"/>
      <c r="GZ30" s="1402"/>
      <c r="HA30" s="1402"/>
      <c r="HB30" s="1402"/>
      <c r="HC30" s="1402"/>
      <c r="HD30" s="1402"/>
      <c r="HE30" s="1402"/>
      <c r="HF30" s="1402"/>
      <c r="HG30" s="1402"/>
      <c r="HH30" s="1402"/>
      <c r="HI30" s="1402"/>
      <c r="HJ30" s="1402"/>
      <c r="HK30" s="1402"/>
      <c r="HL30" s="1402"/>
      <c r="HM30" s="1402"/>
      <c r="HN30" s="1402"/>
      <c r="HO30" s="1402"/>
      <c r="HP30" s="1402"/>
      <c r="HQ30" s="1402"/>
      <c r="HR30" s="1402"/>
      <c r="HS30" s="1402"/>
      <c r="HT30" s="1402"/>
      <c r="HU30" s="1402"/>
      <c r="HV30" s="1402"/>
      <c r="HW30" s="1402"/>
      <c r="HX30" s="1402"/>
      <c r="HY30" s="1402"/>
      <c r="HZ30" s="1402"/>
      <c r="IA30" s="1402"/>
      <c r="IB30" s="1402"/>
      <c r="IC30" s="1402"/>
      <c r="ID30" s="1402"/>
      <c r="IE30" s="1402"/>
      <c r="IF30" s="1402"/>
      <c r="IG30" s="1402"/>
      <c r="IH30" s="1402"/>
      <c r="II30" s="1402"/>
      <c r="IJ30" s="1402"/>
      <c r="IK30" s="1402"/>
      <c r="IL30" s="1402"/>
      <c r="IM30" s="1402"/>
      <c r="IN30" s="1402"/>
      <c r="IO30" s="1402"/>
      <c r="IP30" s="1402"/>
      <c r="IQ30" s="1402"/>
      <c r="IR30" s="1402"/>
      <c r="IS30" s="1402"/>
      <c r="IT30" s="1402"/>
      <c r="IU30" s="1402"/>
      <c r="IV30" s="1402"/>
    </row>
    <row r="31" spans="1:256" s="156" customFormat="1" ht="15" customHeight="1" x14ac:dyDescent="0.15">
      <c r="A31" s="1401"/>
      <c r="B31" s="1401"/>
      <c r="C31" s="1409"/>
      <c r="D31" s="1409"/>
      <c r="E31" s="1409"/>
      <c r="F31" s="1409"/>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02"/>
      <c r="AI31" s="1402"/>
      <c r="AJ31" s="1402"/>
      <c r="AK31" s="1402"/>
      <c r="AL31" s="1402"/>
      <c r="AM31" s="1402"/>
      <c r="AN31" s="1402"/>
      <c r="AO31" s="1402"/>
      <c r="AP31" s="1402"/>
      <c r="AQ31" s="1402"/>
      <c r="AR31" s="1402"/>
      <c r="AS31" s="1402"/>
      <c r="AT31" s="1402"/>
      <c r="AU31" s="1402"/>
      <c r="AV31" s="1402"/>
      <c r="AW31" s="1402"/>
      <c r="AX31" s="1402"/>
      <c r="AY31" s="1402"/>
      <c r="AZ31" s="1402"/>
      <c r="BA31" s="1402"/>
      <c r="BB31" s="1402"/>
      <c r="BC31" s="1402"/>
      <c r="BD31" s="1402"/>
      <c r="BE31" s="1402"/>
      <c r="BF31" s="1402"/>
      <c r="BG31" s="1402"/>
      <c r="BH31" s="1402"/>
      <c r="BI31" s="1402"/>
      <c r="BJ31" s="1402"/>
      <c r="BK31" s="1402"/>
      <c r="BL31" s="1402"/>
      <c r="BM31" s="1402"/>
      <c r="BN31" s="1402"/>
      <c r="BO31" s="1402"/>
      <c r="BP31" s="1402"/>
      <c r="BQ31" s="1402"/>
      <c r="BR31" s="1402"/>
      <c r="BS31" s="1402"/>
      <c r="BT31" s="1402"/>
      <c r="BU31" s="1402"/>
      <c r="BV31" s="1402"/>
      <c r="BW31" s="1402"/>
      <c r="BX31" s="1402"/>
      <c r="BY31" s="1402"/>
      <c r="BZ31" s="1402"/>
      <c r="CA31" s="1402"/>
      <c r="CB31" s="1402"/>
      <c r="CC31" s="1402"/>
      <c r="CD31" s="1402"/>
      <c r="CE31" s="1402"/>
      <c r="CF31" s="1402"/>
      <c r="CG31" s="1402"/>
      <c r="CH31" s="1402"/>
      <c r="CI31" s="1402"/>
      <c r="CJ31" s="1402"/>
      <c r="CK31" s="1402"/>
      <c r="CL31" s="1402"/>
      <c r="CM31" s="1402"/>
      <c r="CN31" s="1402"/>
      <c r="CO31" s="1402"/>
      <c r="CP31" s="1402"/>
      <c r="CQ31" s="1402"/>
      <c r="CR31" s="1402"/>
      <c r="CS31" s="1402"/>
      <c r="CT31" s="1402"/>
      <c r="CU31" s="1402"/>
      <c r="CV31" s="1402"/>
      <c r="CW31" s="1402"/>
      <c r="CX31" s="1402"/>
      <c r="CY31" s="1402"/>
      <c r="CZ31" s="1402"/>
      <c r="DA31" s="1402"/>
      <c r="DB31" s="1402"/>
      <c r="DC31" s="1402"/>
      <c r="DD31" s="1402"/>
      <c r="DE31" s="1402"/>
      <c r="DF31" s="1402"/>
      <c r="DG31" s="1402"/>
      <c r="DH31" s="1402"/>
      <c r="DI31" s="1402"/>
      <c r="DJ31" s="1402"/>
      <c r="DK31" s="1402"/>
      <c r="DL31" s="1402"/>
      <c r="DM31" s="1402"/>
      <c r="DN31" s="1402"/>
      <c r="DO31" s="1402"/>
      <c r="DP31" s="1402"/>
      <c r="DQ31" s="1402"/>
      <c r="DR31" s="1402"/>
      <c r="DS31" s="1402"/>
      <c r="DT31" s="1402"/>
      <c r="DU31" s="1402"/>
      <c r="DV31" s="1402"/>
      <c r="DW31" s="1402"/>
      <c r="DX31" s="1402"/>
      <c r="DY31" s="1402"/>
      <c r="DZ31" s="1402"/>
      <c r="EA31" s="1402"/>
      <c r="EB31" s="1402"/>
      <c r="EC31" s="1402"/>
      <c r="ED31" s="1402"/>
      <c r="EE31" s="1402"/>
      <c r="EF31" s="1402"/>
      <c r="EG31" s="1402"/>
      <c r="EH31" s="1402"/>
      <c r="EI31" s="1402"/>
      <c r="EJ31" s="1402"/>
      <c r="EK31" s="1402"/>
      <c r="EL31" s="1402"/>
      <c r="EM31" s="1402"/>
      <c r="EN31" s="1402"/>
      <c r="EO31" s="1402"/>
      <c r="EP31" s="1402"/>
      <c r="EQ31" s="1402"/>
      <c r="ER31" s="1402"/>
      <c r="ES31" s="1402"/>
      <c r="ET31" s="1402"/>
      <c r="EU31" s="1402"/>
      <c r="EV31" s="1402"/>
      <c r="EW31" s="1402"/>
      <c r="EX31" s="1402"/>
      <c r="EY31" s="1402"/>
      <c r="EZ31" s="1402"/>
      <c r="FA31" s="1402"/>
      <c r="FB31" s="1402"/>
      <c r="FC31" s="1402"/>
      <c r="FD31" s="1402"/>
      <c r="FE31" s="1402"/>
      <c r="FF31" s="1402"/>
      <c r="FG31" s="1402"/>
      <c r="FH31" s="1402"/>
      <c r="FI31" s="1402"/>
      <c r="FJ31" s="1402"/>
      <c r="FK31" s="1402"/>
      <c r="FL31" s="1402"/>
      <c r="FM31" s="1402"/>
      <c r="FN31" s="1402"/>
      <c r="FO31" s="1402"/>
      <c r="FP31" s="1402"/>
      <c r="FQ31" s="1402"/>
      <c r="FR31" s="1402"/>
      <c r="FS31" s="1402"/>
      <c r="FT31" s="1402"/>
      <c r="FU31" s="1402"/>
      <c r="FV31" s="1402"/>
      <c r="FW31" s="1402"/>
      <c r="FX31" s="1402"/>
      <c r="FY31" s="1402"/>
      <c r="FZ31" s="1402"/>
      <c r="GA31" s="1402"/>
      <c r="GB31" s="1402"/>
      <c r="GC31" s="1402"/>
      <c r="GD31" s="1402"/>
      <c r="GE31" s="1402"/>
      <c r="GF31" s="1402"/>
      <c r="GG31" s="1402"/>
      <c r="GH31" s="1402"/>
      <c r="GI31" s="1402"/>
      <c r="GJ31" s="1402"/>
      <c r="GK31" s="1402"/>
      <c r="GL31" s="1402"/>
      <c r="GM31" s="1402"/>
      <c r="GN31" s="1402"/>
      <c r="GO31" s="1402"/>
      <c r="GP31" s="1402"/>
      <c r="GQ31" s="1402"/>
      <c r="GR31" s="1402"/>
      <c r="GS31" s="1402"/>
      <c r="GT31" s="1402"/>
      <c r="GU31" s="1402"/>
      <c r="GV31" s="1402"/>
      <c r="GW31" s="1402"/>
      <c r="GX31" s="1402"/>
      <c r="GY31" s="1402"/>
      <c r="GZ31" s="1402"/>
      <c r="HA31" s="1402"/>
      <c r="HB31" s="1402"/>
      <c r="HC31" s="1402"/>
      <c r="HD31" s="1402"/>
      <c r="HE31" s="1402"/>
      <c r="HF31" s="1402"/>
      <c r="HG31" s="1402"/>
      <c r="HH31" s="1402"/>
      <c r="HI31" s="1402"/>
      <c r="HJ31" s="1402"/>
      <c r="HK31" s="1402"/>
      <c r="HL31" s="1402"/>
      <c r="HM31" s="1402"/>
      <c r="HN31" s="1402"/>
      <c r="HO31" s="1402"/>
      <c r="HP31" s="1402"/>
      <c r="HQ31" s="1402"/>
      <c r="HR31" s="1402"/>
      <c r="HS31" s="1402"/>
      <c r="HT31" s="1402"/>
      <c r="HU31" s="1402"/>
      <c r="HV31" s="1402"/>
      <c r="HW31" s="1402"/>
      <c r="HX31" s="1402"/>
      <c r="HY31" s="1402"/>
      <c r="HZ31" s="1402"/>
      <c r="IA31" s="1402"/>
      <c r="IB31" s="1402"/>
      <c r="IC31" s="1402"/>
      <c r="ID31" s="1402"/>
      <c r="IE31" s="1402"/>
      <c r="IF31" s="1402"/>
      <c r="IG31" s="1402"/>
      <c r="IH31" s="1402"/>
      <c r="II31" s="1402"/>
      <c r="IJ31" s="1402"/>
      <c r="IK31" s="1402"/>
      <c r="IL31" s="1402"/>
      <c r="IM31" s="1402"/>
      <c r="IN31" s="1402"/>
      <c r="IO31" s="1402"/>
      <c r="IP31" s="1402"/>
      <c r="IQ31" s="1402"/>
      <c r="IR31" s="1402"/>
      <c r="IS31" s="1402"/>
      <c r="IT31" s="1402"/>
      <c r="IU31" s="1402"/>
      <c r="IV31" s="1402"/>
    </row>
    <row r="32" spans="1:256" s="156" customFormat="1" ht="15" customHeight="1" x14ac:dyDescent="0.15">
      <c r="A32" s="1401"/>
      <c r="B32" s="1401"/>
      <c r="C32" s="1401" t="s">
        <v>1321</v>
      </c>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2"/>
      <c r="AI32" s="1402"/>
      <c r="AJ32" s="1402"/>
      <c r="AK32" s="1402"/>
      <c r="AL32" s="1402"/>
      <c r="AM32" s="1402"/>
      <c r="AN32" s="1402"/>
      <c r="AO32" s="1402"/>
      <c r="AP32" s="1402"/>
      <c r="AQ32" s="1402"/>
      <c r="AR32" s="1402"/>
      <c r="AS32" s="1402"/>
      <c r="AT32" s="1402"/>
      <c r="AU32" s="1402"/>
      <c r="AV32" s="1402"/>
      <c r="AW32" s="1402"/>
      <c r="AX32" s="1402"/>
      <c r="AY32" s="1402"/>
      <c r="AZ32" s="1402"/>
      <c r="BA32" s="1402"/>
      <c r="BB32" s="1402"/>
      <c r="BC32" s="1402"/>
      <c r="BD32" s="1402"/>
      <c r="BE32" s="1402"/>
      <c r="BF32" s="1402"/>
      <c r="BG32" s="1402"/>
      <c r="BH32" s="1402"/>
      <c r="BI32" s="1402"/>
      <c r="BJ32" s="1402"/>
      <c r="BK32" s="1402"/>
      <c r="BL32" s="1402"/>
      <c r="BM32" s="1402"/>
      <c r="BN32" s="1402"/>
      <c r="BO32" s="1402"/>
      <c r="BP32" s="1402"/>
      <c r="BQ32" s="1402"/>
      <c r="BR32" s="1402"/>
      <c r="BS32" s="1402"/>
      <c r="BT32" s="1402"/>
      <c r="BU32" s="1402"/>
      <c r="BV32" s="1402"/>
      <c r="BW32" s="1402"/>
      <c r="BX32" s="1402"/>
      <c r="BY32" s="1402"/>
      <c r="BZ32" s="1402"/>
      <c r="CA32" s="1402"/>
      <c r="CB32" s="1402"/>
      <c r="CC32" s="1402"/>
      <c r="CD32" s="1402"/>
      <c r="CE32" s="1402"/>
      <c r="CF32" s="1402"/>
      <c r="CG32" s="1402"/>
      <c r="CH32" s="1402"/>
      <c r="CI32" s="1402"/>
      <c r="CJ32" s="1402"/>
      <c r="CK32" s="1402"/>
      <c r="CL32" s="1402"/>
      <c r="CM32" s="1402"/>
      <c r="CN32" s="1402"/>
      <c r="CO32" s="1402"/>
      <c r="CP32" s="1402"/>
      <c r="CQ32" s="1402"/>
      <c r="CR32" s="1402"/>
      <c r="CS32" s="1402"/>
      <c r="CT32" s="1402"/>
      <c r="CU32" s="1402"/>
      <c r="CV32" s="1402"/>
      <c r="CW32" s="1402"/>
      <c r="CX32" s="1402"/>
      <c r="CY32" s="1402"/>
      <c r="CZ32" s="1402"/>
      <c r="DA32" s="1402"/>
      <c r="DB32" s="1402"/>
      <c r="DC32" s="1402"/>
      <c r="DD32" s="1402"/>
      <c r="DE32" s="1402"/>
      <c r="DF32" s="1402"/>
      <c r="DG32" s="1402"/>
      <c r="DH32" s="1402"/>
      <c r="DI32" s="1402"/>
      <c r="DJ32" s="1402"/>
      <c r="DK32" s="1402"/>
      <c r="DL32" s="1402"/>
      <c r="DM32" s="1402"/>
      <c r="DN32" s="1402"/>
      <c r="DO32" s="1402"/>
      <c r="DP32" s="1402"/>
      <c r="DQ32" s="1402"/>
      <c r="DR32" s="1402"/>
      <c r="DS32" s="1402"/>
      <c r="DT32" s="1402"/>
      <c r="DU32" s="1402"/>
      <c r="DV32" s="1402"/>
      <c r="DW32" s="1402"/>
      <c r="DX32" s="1402"/>
      <c r="DY32" s="1402"/>
      <c r="DZ32" s="1402"/>
      <c r="EA32" s="1402"/>
      <c r="EB32" s="1402"/>
      <c r="EC32" s="1402"/>
      <c r="ED32" s="1402"/>
      <c r="EE32" s="1402"/>
      <c r="EF32" s="1402"/>
      <c r="EG32" s="1402"/>
      <c r="EH32" s="1402"/>
      <c r="EI32" s="1402"/>
      <c r="EJ32" s="1402"/>
      <c r="EK32" s="1402"/>
      <c r="EL32" s="1402"/>
      <c r="EM32" s="1402"/>
      <c r="EN32" s="1402"/>
      <c r="EO32" s="1402"/>
      <c r="EP32" s="1402"/>
      <c r="EQ32" s="1402"/>
      <c r="ER32" s="1402"/>
      <c r="ES32" s="1402"/>
      <c r="ET32" s="1402"/>
      <c r="EU32" s="1402"/>
      <c r="EV32" s="1402"/>
      <c r="EW32" s="1402"/>
      <c r="EX32" s="1402"/>
      <c r="EY32" s="1402"/>
      <c r="EZ32" s="1402"/>
      <c r="FA32" s="1402"/>
      <c r="FB32" s="1402"/>
      <c r="FC32" s="1402"/>
      <c r="FD32" s="1402"/>
      <c r="FE32" s="1402"/>
      <c r="FF32" s="1402"/>
      <c r="FG32" s="1402"/>
      <c r="FH32" s="1402"/>
      <c r="FI32" s="1402"/>
      <c r="FJ32" s="1402"/>
      <c r="FK32" s="1402"/>
      <c r="FL32" s="1402"/>
      <c r="FM32" s="1402"/>
      <c r="FN32" s="1402"/>
      <c r="FO32" s="1402"/>
      <c r="FP32" s="1402"/>
      <c r="FQ32" s="1402"/>
      <c r="FR32" s="1402"/>
      <c r="FS32" s="1402"/>
      <c r="FT32" s="1402"/>
      <c r="FU32" s="1402"/>
      <c r="FV32" s="1402"/>
      <c r="FW32" s="1402"/>
      <c r="FX32" s="1402"/>
      <c r="FY32" s="1402"/>
      <c r="FZ32" s="1402"/>
      <c r="GA32" s="1402"/>
      <c r="GB32" s="1402"/>
      <c r="GC32" s="1402"/>
      <c r="GD32" s="1402"/>
      <c r="GE32" s="1402"/>
      <c r="GF32" s="1402"/>
      <c r="GG32" s="1402"/>
      <c r="GH32" s="1402"/>
      <c r="GI32" s="1402"/>
      <c r="GJ32" s="1402"/>
      <c r="GK32" s="1402"/>
      <c r="GL32" s="1402"/>
      <c r="GM32" s="1402"/>
      <c r="GN32" s="1402"/>
      <c r="GO32" s="1402"/>
      <c r="GP32" s="1402"/>
      <c r="GQ32" s="1402"/>
      <c r="GR32" s="1402"/>
      <c r="GS32" s="1402"/>
      <c r="GT32" s="1402"/>
      <c r="GU32" s="1402"/>
      <c r="GV32" s="1402"/>
      <c r="GW32" s="1402"/>
      <c r="GX32" s="1402"/>
      <c r="GY32" s="1402"/>
      <c r="GZ32" s="1402"/>
      <c r="HA32" s="1402"/>
      <c r="HB32" s="1402"/>
      <c r="HC32" s="1402"/>
      <c r="HD32" s="1402"/>
      <c r="HE32" s="1402"/>
      <c r="HF32" s="1402"/>
      <c r="HG32" s="1402"/>
      <c r="HH32" s="1402"/>
      <c r="HI32" s="1402"/>
      <c r="HJ32" s="1402"/>
      <c r="HK32" s="1402"/>
      <c r="HL32" s="1402"/>
      <c r="HM32" s="1402"/>
      <c r="HN32" s="1402"/>
      <c r="HO32" s="1402"/>
      <c r="HP32" s="1402"/>
      <c r="HQ32" s="1402"/>
      <c r="HR32" s="1402"/>
      <c r="HS32" s="1402"/>
      <c r="HT32" s="1402"/>
      <c r="HU32" s="1402"/>
      <c r="HV32" s="1402"/>
      <c r="HW32" s="1402"/>
      <c r="HX32" s="1402"/>
      <c r="HY32" s="1402"/>
      <c r="HZ32" s="1402"/>
      <c r="IA32" s="1402"/>
      <c r="IB32" s="1402"/>
      <c r="IC32" s="1402"/>
      <c r="ID32" s="1402"/>
      <c r="IE32" s="1402"/>
      <c r="IF32" s="1402"/>
      <c r="IG32" s="1402"/>
      <c r="IH32" s="1402"/>
      <c r="II32" s="1402"/>
      <c r="IJ32" s="1402"/>
      <c r="IK32" s="1402"/>
      <c r="IL32" s="1402"/>
      <c r="IM32" s="1402"/>
      <c r="IN32" s="1402"/>
      <c r="IO32" s="1402"/>
      <c r="IP32" s="1402"/>
      <c r="IQ32" s="1402"/>
      <c r="IR32" s="1402"/>
      <c r="IS32" s="1402"/>
      <c r="IT32" s="1402"/>
      <c r="IU32" s="1402"/>
      <c r="IV32" s="1402"/>
    </row>
    <row r="33" spans="1:256" s="156" customFormat="1" ht="15" customHeight="1" x14ac:dyDescent="0.15">
      <c r="A33" s="1401"/>
      <c r="B33" s="1401"/>
      <c r="C33" s="1401"/>
      <c r="D33" s="1401" t="s">
        <v>1322</v>
      </c>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2"/>
      <c r="AI33" s="1402"/>
      <c r="AJ33" s="1402"/>
      <c r="AK33" s="1402"/>
      <c r="AL33" s="1402"/>
      <c r="AM33" s="1402"/>
      <c r="AN33" s="1402"/>
      <c r="AO33" s="1402"/>
      <c r="AP33" s="1402"/>
      <c r="AQ33" s="1402"/>
      <c r="AR33" s="1402"/>
      <c r="AS33" s="1402"/>
      <c r="AT33" s="1402"/>
      <c r="AU33" s="1402"/>
      <c r="AV33" s="1402"/>
      <c r="AW33" s="1402"/>
      <c r="AX33" s="1402"/>
      <c r="AY33" s="1402"/>
      <c r="AZ33" s="1402"/>
      <c r="BA33" s="1402"/>
      <c r="BB33" s="1402"/>
      <c r="BC33" s="1402"/>
      <c r="BD33" s="1402"/>
      <c r="BE33" s="1402"/>
      <c r="BF33" s="1402"/>
      <c r="BG33" s="1402"/>
      <c r="BH33" s="1402"/>
      <c r="BI33" s="1402"/>
      <c r="BJ33" s="1402"/>
      <c r="BK33" s="1402"/>
      <c r="BL33" s="1402"/>
      <c r="BM33" s="1402"/>
      <c r="BN33" s="1402"/>
      <c r="BO33" s="1402"/>
      <c r="BP33" s="1402"/>
      <c r="BQ33" s="1402"/>
      <c r="BR33" s="1402"/>
      <c r="BS33" s="1402"/>
      <c r="BT33" s="1402"/>
      <c r="BU33" s="1402"/>
      <c r="BV33" s="1402"/>
      <c r="BW33" s="1402"/>
      <c r="BX33" s="1402"/>
      <c r="BY33" s="1402"/>
      <c r="BZ33" s="1402"/>
      <c r="CA33" s="1402"/>
      <c r="CB33" s="1402"/>
      <c r="CC33" s="1402"/>
      <c r="CD33" s="1402"/>
      <c r="CE33" s="1402"/>
      <c r="CF33" s="1402"/>
      <c r="CG33" s="1402"/>
      <c r="CH33" s="1402"/>
      <c r="CI33" s="1402"/>
      <c r="CJ33" s="1402"/>
      <c r="CK33" s="1402"/>
      <c r="CL33" s="1402"/>
      <c r="CM33" s="1402"/>
      <c r="CN33" s="1402"/>
      <c r="CO33" s="1402"/>
      <c r="CP33" s="1402"/>
      <c r="CQ33" s="1402"/>
      <c r="CR33" s="1402"/>
      <c r="CS33" s="1402"/>
      <c r="CT33" s="1402"/>
      <c r="CU33" s="1402"/>
      <c r="CV33" s="1402"/>
      <c r="CW33" s="1402"/>
      <c r="CX33" s="1402"/>
      <c r="CY33" s="1402"/>
      <c r="CZ33" s="1402"/>
      <c r="DA33" s="1402"/>
      <c r="DB33" s="1402"/>
      <c r="DC33" s="1402"/>
      <c r="DD33" s="1402"/>
      <c r="DE33" s="1402"/>
      <c r="DF33" s="1402"/>
      <c r="DG33" s="1402"/>
      <c r="DH33" s="1402"/>
      <c r="DI33" s="1402"/>
      <c r="DJ33" s="1402"/>
      <c r="DK33" s="1402"/>
      <c r="DL33" s="1402"/>
      <c r="DM33" s="1402"/>
      <c r="DN33" s="1402"/>
      <c r="DO33" s="1402"/>
      <c r="DP33" s="1402"/>
      <c r="DQ33" s="1402"/>
      <c r="DR33" s="1402"/>
      <c r="DS33" s="1402"/>
      <c r="DT33" s="1402"/>
      <c r="DU33" s="1402"/>
      <c r="DV33" s="1402"/>
      <c r="DW33" s="1402"/>
      <c r="DX33" s="1402"/>
      <c r="DY33" s="1402"/>
      <c r="DZ33" s="1402"/>
      <c r="EA33" s="1402"/>
      <c r="EB33" s="1402"/>
      <c r="EC33" s="1402"/>
      <c r="ED33" s="1402"/>
      <c r="EE33" s="1402"/>
      <c r="EF33" s="1402"/>
      <c r="EG33" s="1402"/>
      <c r="EH33" s="1402"/>
      <c r="EI33" s="1402"/>
      <c r="EJ33" s="1402"/>
      <c r="EK33" s="1402"/>
      <c r="EL33" s="1402"/>
      <c r="EM33" s="1402"/>
      <c r="EN33" s="1402"/>
      <c r="EO33" s="1402"/>
      <c r="EP33" s="1402"/>
      <c r="EQ33" s="1402"/>
      <c r="ER33" s="1402"/>
      <c r="ES33" s="1402"/>
      <c r="ET33" s="1402"/>
      <c r="EU33" s="1402"/>
      <c r="EV33" s="1402"/>
      <c r="EW33" s="1402"/>
      <c r="EX33" s="1402"/>
      <c r="EY33" s="1402"/>
      <c r="EZ33" s="1402"/>
      <c r="FA33" s="1402"/>
      <c r="FB33" s="1402"/>
      <c r="FC33" s="1402"/>
      <c r="FD33" s="1402"/>
      <c r="FE33" s="1402"/>
      <c r="FF33" s="1402"/>
      <c r="FG33" s="1402"/>
      <c r="FH33" s="1402"/>
      <c r="FI33" s="1402"/>
      <c r="FJ33" s="1402"/>
      <c r="FK33" s="1402"/>
      <c r="FL33" s="1402"/>
      <c r="FM33" s="1402"/>
      <c r="FN33" s="1402"/>
      <c r="FO33" s="1402"/>
      <c r="FP33" s="1402"/>
      <c r="FQ33" s="1402"/>
      <c r="FR33" s="1402"/>
      <c r="FS33" s="1402"/>
      <c r="FT33" s="1402"/>
      <c r="FU33" s="1402"/>
      <c r="FV33" s="1402"/>
      <c r="FW33" s="1402"/>
      <c r="FX33" s="1402"/>
      <c r="FY33" s="1402"/>
      <c r="FZ33" s="1402"/>
      <c r="GA33" s="1402"/>
      <c r="GB33" s="1402"/>
      <c r="GC33" s="1402"/>
      <c r="GD33" s="1402"/>
      <c r="GE33" s="1402"/>
      <c r="GF33" s="1402"/>
      <c r="GG33" s="1402"/>
      <c r="GH33" s="1402"/>
      <c r="GI33" s="1402"/>
      <c r="GJ33" s="1402"/>
      <c r="GK33" s="1402"/>
      <c r="GL33" s="1402"/>
      <c r="GM33" s="1402"/>
      <c r="GN33" s="1402"/>
      <c r="GO33" s="1402"/>
      <c r="GP33" s="1402"/>
      <c r="GQ33" s="1402"/>
      <c r="GR33" s="1402"/>
      <c r="GS33" s="1402"/>
      <c r="GT33" s="1402"/>
      <c r="GU33" s="1402"/>
      <c r="GV33" s="1402"/>
      <c r="GW33" s="1402"/>
      <c r="GX33" s="1402"/>
      <c r="GY33" s="1402"/>
      <c r="GZ33" s="1402"/>
      <c r="HA33" s="1402"/>
      <c r="HB33" s="1402"/>
      <c r="HC33" s="1402"/>
      <c r="HD33" s="1402"/>
      <c r="HE33" s="1402"/>
      <c r="HF33" s="1402"/>
      <c r="HG33" s="1402"/>
      <c r="HH33" s="1402"/>
      <c r="HI33" s="1402"/>
      <c r="HJ33" s="1402"/>
      <c r="HK33" s="1402"/>
      <c r="HL33" s="1402"/>
      <c r="HM33" s="1402"/>
      <c r="HN33" s="1402"/>
      <c r="HO33" s="1402"/>
      <c r="HP33" s="1402"/>
      <c r="HQ33" s="1402"/>
      <c r="HR33" s="1402"/>
      <c r="HS33" s="1402"/>
      <c r="HT33" s="1402"/>
      <c r="HU33" s="1402"/>
      <c r="HV33" s="1402"/>
      <c r="HW33" s="1402"/>
      <c r="HX33" s="1402"/>
      <c r="HY33" s="1402"/>
      <c r="HZ33" s="1402"/>
      <c r="IA33" s="1402"/>
      <c r="IB33" s="1402"/>
      <c r="IC33" s="1402"/>
      <c r="ID33" s="1402"/>
      <c r="IE33" s="1402"/>
      <c r="IF33" s="1402"/>
      <c r="IG33" s="1402"/>
      <c r="IH33" s="1402"/>
      <c r="II33" s="1402"/>
      <c r="IJ33" s="1402"/>
      <c r="IK33" s="1402"/>
      <c r="IL33" s="1402"/>
      <c r="IM33" s="1402"/>
      <c r="IN33" s="1402"/>
      <c r="IO33" s="1402"/>
      <c r="IP33" s="1402"/>
      <c r="IQ33" s="1402"/>
      <c r="IR33" s="1402"/>
      <c r="IS33" s="1402"/>
      <c r="IT33" s="1402"/>
      <c r="IU33" s="1402"/>
      <c r="IV33" s="1402"/>
    </row>
    <row r="34" spans="1:256" s="156" customFormat="1" ht="15" customHeight="1" x14ac:dyDescent="0.15">
      <c r="A34" s="1401"/>
      <c r="B34" s="1401"/>
      <c r="C34" s="1401"/>
      <c r="D34" s="1401" t="s">
        <v>1323</v>
      </c>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2"/>
      <c r="AI34" s="1402"/>
      <c r="AJ34" s="1402"/>
      <c r="AK34" s="1402"/>
      <c r="AL34" s="1402"/>
      <c r="AM34" s="1402"/>
      <c r="AN34" s="1402"/>
      <c r="AO34" s="1402"/>
      <c r="AP34" s="1402"/>
      <c r="AQ34" s="1402"/>
      <c r="AR34" s="1402"/>
      <c r="AS34" s="1402"/>
      <c r="AT34" s="1402"/>
      <c r="AU34" s="1402"/>
      <c r="AV34" s="1402"/>
      <c r="AW34" s="1402"/>
      <c r="AX34" s="1402"/>
      <c r="AY34" s="1402"/>
      <c r="AZ34" s="1402"/>
      <c r="BA34" s="1402"/>
      <c r="BB34" s="1402"/>
      <c r="BC34" s="1402"/>
      <c r="BD34" s="1402"/>
      <c r="BE34" s="1402"/>
      <c r="BF34" s="1402"/>
      <c r="BG34" s="1402"/>
      <c r="BH34" s="1402"/>
      <c r="BI34" s="1402"/>
      <c r="BJ34" s="1402"/>
      <c r="BK34" s="1402"/>
      <c r="BL34" s="1402"/>
      <c r="BM34" s="1402"/>
      <c r="BN34" s="1402"/>
      <c r="BO34" s="1402"/>
      <c r="BP34" s="1402"/>
      <c r="BQ34" s="1402"/>
      <c r="BR34" s="1402"/>
      <c r="BS34" s="1402"/>
      <c r="BT34" s="1402"/>
      <c r="BU34" s="1402"/>
      <c r="BV34" s="1402"/>
      <c r="BW34" s="1402"/>
      <c r="BX34" s="1402"/>
      <c r="BY34" s="1402"/>
      <c r="BZ34" s="1402"/>
      <c r="CA34" s="1402"/>
      <c r="CB34" s="1402"/>
      <c r="CC34" s="1402"/>
      <c r="CD34" s="1402"/>
      <c r="CE34" s="1402"/>
      <c r="CF34" s="1402"/>
      <c r="CG34" s="1402"/>
      <c r="CH34" s="1402"/>
      <c r="CI34" s="1402"/>
      <c r="CJ34" s="1402"/>
      <c r="CK34" s="1402"/>
      <c r="CL34" s="1402"/>
      <c r="CM34" s="1402"/>
      <c r="CN34" s="1402"/>
      <c r="CO34" s="1402"/>
      <c r="CP34" s="1402"/>
      <c r="CQ34" s="1402"/>
      <c r="CR34" s="1402"/>
      <c r="CS34" s="1402"/>
      <c r="CT34" s="1402"/>
      <c r="CU34" s="1402"/>
      <c r="CV34" s="1402"/>
      <c r="CW34" s="1402"/>
      <c r="CX34" s="1402"/>
      <c r="CY34" s="1402"/>
      <c r="CZ34" s="1402"/>
      <c r="DA34" s="1402"/>
      <c r="DB34" s="1402"/>
      <c r="DC34" s="1402"/>
      <c r="DD34" s="1402"/>
      <c r="DE34" s="1402"/>
      <c r="DF34" s="1402"/>
      <c r="DG34" s="1402"/>
      <c r="DH34" s="1402"/>
      <c r="DI34" s="1402"/>
      <c r="DJ34" s="1402"/>
      <c r="DK34" s="1402"/>
      <c r="DL34" s="1402"/>
      <c r="DM34" s="1402"/>
      <c r="DN34" s="1402"/>
      <c r="DO34" s="1402"/>
      <c r="DP34" s="1402"/>
      <c r="DQ34" s="1402"/>
      <c r="DR34" s="1402"/>
      <c r="DS34" s="1402"/>
      <c r="DT34" s="1402"/>
      <c r="DU34" s="1402"/>
      <c r="DV34" s="1402"/>
      <c r="DW34" s="1402"/>
      <c r="DX34" s="1402"/>
      <c r="DY34" s="1402"/>
      <c r="DZ34" s="1402"/>
      <c r="EA34" s="1402"/>
      <c r="EB34" s="1402"/>
      <c r="EC34" s="1402"/>
      <c r="ED34" s="1402"/>
      <c r="EE34" s="1402"/>
      <c r="EF34" s="1402"/>
      <c r="EG34" s="1402"/>
      <c r="EH34" s="1402"/>
      <c r="EI34" s="1402"/>
      <c r="EJ34" s="1402"/>
      <c r="EK34" s="1402"/>
      <c r="EL34" s="1402"/>
      <c r="EM34" s="1402"/>
      <c r="EN34" s="1402"/>
      <c r="EO34" s="1402"/>
      <c r="EP34" s="1402"/>
      <c r="EQ34" s="1402"/>
      <c r="ER34" s="1402"/>
      <c r="ES34" s="1402"/>
      <c r="ET34" s="1402"/>
      <c r="EU34" s="1402"/>
      <c r="EV34" s="1402"/>
      <c r="EW34" s="1402"/>
      <c r="EX34" s="1402"/>
      <c r="EY34" s="1402"/>
      <c r="EZ34" s="1402"/>
      <c r="FA34" s="1402"/>
      <c r="FB34" s="1402"/>
      <c r="FC34" s="1402"/>
      <c r="FD34" s="1402"/>
      <c r="FE34" s="1402"/>
      <c r="FF34" s="1402"/>
      <c r="FG34" s="1402"/>
      <c r="FH34" s="1402"/>
      <c r="FI34" s="1402"/>
      <c r="FJ34" s="1402"/>
      <c r="FK34" s="1402"/>
      <c r="FL34" s="1402"/>
      <c r="FM34" s="1402"/>
      <c r="FN34" s="1402"/>
      <c r="FO34" s="1402"/>
      <c r="FP34" s="1402"/>
      <c r="FQ34" s="1402"/>
      <c r="FR34" s="1402"/>
      <c r="FS34" s="1402"/>
      <c r="FT34" s="1402"/>
      <c r="FU34" s="1402"/>
      <c r="FV34" s="1402"/>
      <c r="FW34" s="1402"/>
      <c r="FX34" s="1402"/>
      <c r="FY34" s="1402"/>
      <c r="FZ34" s="1402"/>
      <c r="GA34" s="1402"/>
      <c r="GB34" s="1402"/>
      <c r="GC34" s="1402"/>
      <c r="GD34" s="1402"/>
      <c r="GE34" s="1402"/>
      <c r="GF34" s="1402"/>
      <c r="GG34" s="1402"/>
      <c r="GH34" s="1402"/>
      <c r="GI34" s="1402"/>
      <c r="GJ34" s="1402"/>
      <c r="GK34" s="1402"/>
      <c r="GL34" s="1402"/>
      <c r="GM34" s="1402"/>
      <c r="GN34" s="1402"/>
      <c r="GO34" s="1402"/>
      <c r="GP34" s="1402"/>
      <c r="GQ34" s="1402"/>
      <c r="GR34" s="1402"/>
      <c r="GS34" s="1402"/>
      <c r="GT34" s="1402"/>
      <c r="GU34" s="1402"/>
      <c r="GV34" s="1402"/>
      <c r="GW34" s="1402"/>
      <c r="GX34" s="1402"/>
      <c r="GY34" s="1402"/>
      <c r="GZ34" s="1402"/>
      <c r="HA34" s="1402"/>
      <c r="HB34" s="1402"/>
      <c r="HC34" s="1402"/>
      <c r="HD34" s="1402"/>
      <c r="HE34" s="1402"/>
      <c r="HF34" s="1402"/>
      <c r="HG34" s="1402"/>
      <c r="HH34" s="1402"/>
      <c r="HI34" s="1402"/>
      <c r="HJ34" s="1402"/>
      <c r="HK34" s="1402"/>
      <c r="HL34" s="1402"/>
      <c r="HM34" s="1402"/>
      <c r="HN34" s="1402"/>
      <c r="HO34" s="1402"/>
      <c r="HP34" s="1402"/>
      <c r="HQ34" s="1402"/>
      <c r="HR34" s="1402"/>
      <c r="HS34" s="1402"/>
      <c r="HT34" s="1402"/>
      <c r="HU34" s="1402"/>
      <c r="HV34" s="1402"/>
      <c r="HW34" s="1402"/>
      <c r="HX34" s="1402"/>
      <c r="HY34" s="1402"/>
      <c r="HZ34" s="1402"/>
      <c r="IA34" s="1402"/>
      <c r="IB34" s="1402"/>
      <c r="IC34" s="1402"/>
      <c r="ID34" s="1402"/>
      <c r="IE34" s="1402"/>
      <c r="IF34" s="1402"/>
      <c r="IG34" s="1402"/>
      <c r="IH34" s="1402"/>
      <c r="II34" s="1402"/>
      <c r="IJ34" s="1402"/>
      <c r="IK34" s="1402"/>
      <c r="IL34" s="1402"/>
      <c r="IM34" s="1402"/>
      <c r="IN34" s="1402"/>
      <c r="IO34" s="1402"/>
      <c r="IP34" s="1402"/>
      <c r="IQ34" s="1402"/>
      <c r="IR34" s="1402"/>
      <c r="IS34" s="1402"/>
      <c r="IT34" s="1402"/>
      <c r="IU34" s="1402"/>
      <c r="IV34" s="1402"/>
    </row>
    <row r="35" spans="1:256" s="156" customFormat="1" ht="15" customHeight="1" x14ac:dyDescent="0.15">
      <c r="A35" s="1401"/>
      <c r="B35" s="1401"/>
      <c r="C35" s="1401"/>
      <c r="D35" s="1401" t="s">
        <v>1324</v>
      </c>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D35" s="1401"/>
      <c r="AE35" s="1401"/>
      <c r="AF35" s="1401"/>
      <c r="AG35" s="1401"/>
      <c r="AH35" s="1402"/>
      <c r="AI35" s="1402"/>
      <c r="AJ35" s="1402"/>
      <c r="AK35" s="1402"/>
      <c r="AL35" s="1402"/>
      <c r="AM35" s="1402"/>
      <c r="AN35" s="1402"/>
      <c r="AO35" s="1402"/>
      <c r="AP35" s="1402"/>
      <c r="AQ35" s="1402"/>
      <c r="AR35" s="1402"/>
      <c r="AS35" s="1402"/>
      <c r="AT35" s="1402"/>
      <c r="AU35" s="1402"/>
      <c r="AV35" s="1402"/>
      <c r="AW35" s="1402"/>
      <c r="AX35" s="1402"/>
      <c r="AY35" s="1402"/>
      <c r="AZ35" s="1402"/>
      <c r="BA35" s="1402"/>
      <c r="BB35" s="1402"/>
      <c r="BC35" s="1402"/>
      <c r="BD35" s="1402"/>
      <c r="BE35" s="1402"/>
      <c r="BF35" s="1402"/>
      <c r="BG35" s="1402"/>
      <c r="BH35" s="1402"/>
      <c r="BI35" s="1402"/>
      <c r="BJ35" s="1402"/>
      <c r="BK35" s="1402"/>
      <c r="BL35" s="1402"/>
      <c r="BM35" s="1402"/>
      <c r="BN35" s="1402"/>
      <c r="BO35" s="1402"/>
      <c r="BP35" s="1402"/>
      <c r="BQ35" s="1402"/>
      <c r="BR35" s="1402"/>
      <c r="BS35" s="1402"/>
      <c r="BT35" s="1402"/>
      <c r="BU35" s="1402"/>
      <c r="BV35" s="1402"/>
      <c r="BW35" s="1402"/>
      <c r="BX35" s="1402"/>
      <c r="BY35" s="1402"/>
      <c r="BZ35" s="1402"/>
      <c r="CA35" s="1402"/>
      <c r="CB35" s="1402"/>
      <c r="CC35" s="1402"/>
      <c r="CD35" s="1402"/>
      <c r="CE35" s="1402"/>
      <c r="CF35" s="1402"/>
      <c r="CG35" s="1402"/>
      <c r="CH35" s="1402"/>
      <c r="CI35" s="1402"/>
      <c r="CJ35" s="1402"/>
      <c r="CK35" s="1402"/>
      <c r="CL35" s="1402"/>
      <c r="CM35" s="1402"/>
      <c r="CN35" s="1402"/>
      <c r="CO35" s="1402"/>
      <c r="CP35" s="1402"/>
      <c r="CQ35" s="1402"/>
      <c r="CR35" s="1402"/>
      <c r="CS35" s="1402"/>
      <c r="CT35" s="1402"/>
      <c r="CU35" s="1402"/>
      <c r="CV35" s="1402"/>
      <c r="CW35" s="1402"/>
      <c r="CX35" s="1402"/>
      <c r="CY35" s="1402"/>
      <c r="CZ35" s="1402"/>
      <c r="DA35" s="1402"/>
      <c r="DB35" s="1402"/>
      <c r="DC35" s="1402"/>
      <c r="DD35" s="1402"/>
      <c r="DE35" s="1402"/>
      <c r="DF35" s="1402"/>
      <c r="DG35" s="1402"/>
      <c r="DH35" s="1402"/>
      <c r="DI35" s="1402"/>
      <c r="DJ35" s="1402"/>
      <c r="DK35" s="1402"/>
      <c r="DL35" s="1402"/>
      <c r="DM35" s="1402"/>
      <c r="DN35" s="1402"/>
      <c r="DO35" s="1402"/>
      <c r="DP35" s="1402"/>
      <c r="DQ35" s="1402"/>
      <c r="DR35" s="1402"/>
      <c r="DS35" s="1402"/>
      <c r="DT35" s="1402"/>
      <c r="DU35" s="1402"/>
      <c r="DV35" s="1402"/>
      <c r="DW35" s="1402"/>
      <c r="DX35" s="1402"/>
      <c r="DY35" s="1402"/>
      <c r="DZ35" s="1402"/>
      <c r="EA35" s="1402"/>
      <c r="EB35" s="1402"/>
      <c r="EC35" s="1402"/>
      <c r="ED35" s="1402"/>
      <c r="EE35" s="1402"/>
      <c r="EF35" s="1402"/>
      <c r="EG35" s="1402"/>
      <c r="EH35" s="1402"/>
      <c r="EI35" s="1402"/>
      <c r="EJ35" s="1402"/>
      <c r="EK35" s="1402"/>
      <c r="EL35" s="1402"/>
      <c r="EM35" s="1402"/>
      <c r="EN35" s="1402"/>
      <c r="EO35" s="1402"/>
      <c r="EP35" s="1402"/>
      <c r="EQ35" s="1402"/>
      <c r="ER35" s="1402"/>
      <c r="ES35" s="1402"/>
      <c r="ET35" s="1402"/>
      <c r="EU35" s="1402"/>
      <c r="EV35" s="1402"/>
      <c r="EW35" s="1402"/>
      <c r="EX35" s="1402"/>
      <c r="EY35" s="1402"/>
      <c r="EZ35" s="1402"/>
      <c r="FA35" s="1402"/>
      <c r="FB35" s="1402"/>
      <c r="FC35" s="1402"/>
      <c r="FD35" s="1402"/>
      <c r="FE35" s="1402"/>
      <c r="FF35" s="1402"/>
      <c r="FG35" s="1402"/>
      <c r="FH35" s="1402"/>
      <c r="FI35" s="1402"/>
      <c r="FJ35" s="1402"/>
      <c r="FK35" s="1402"/>
      <c r="FL35" s="1402"/>
      <c r="FM35" s="1402"/>
      <c r="FN35" s="1402"/>
      <c r="FO35" s="1402"/>
      <c r="FP35" s="1402"/>
      <c r="FQ35" s="1402"/>
      <c r="FR35" s="1402"/>
      <c r="FS35" s="1402"/>
      <c r="FT35" s="1402"/>
      <c r="FU35" s="1402"/>
      <c r="FV35" s="1402"/>
      <c r="FW35" s="1402"/>
      <c r="FX35" s="1402"/>
      <c r="FY35" s="1402"/>
      <c r="FZ35" s="1402"/>
      <c r="GA35" s="1402"/>
      <c r="GB35" s="1402"/>
      <c r="GC35" s="1402"/>
      <c r="GD35" s="1402"/>
      <c r="GE35" s="1402"/>
      <c r="GF35" s="1402"/>
      <c r="GG35" s="1402"/>
      <c r="GH35" s="1402"/>
      <c r="GI35" s="1402"/>
      <c r="GJ35" s="1402"/>
      <c r="GK35" s="1402"/>
      <c r="GL35" s="1402"/>
      <c r="GM35" s="1402"/>
      <c r="GN35" s="1402"/>
      <c r="GO35" s="1402"/>
      <c r="GP35" s="1402"/>
      <c r="GQ35" s="1402"/>
      <c r="GR35" s="1402"/>
      <c r="GS35" s="1402"/>
      <c r="GT35" s="1402"/>
      <c r="GU35" s="1402"/>
      <c r="GV35" s="1402"/>
      <c r="GW35" s="1402"/>
      <c r="GX35" s="1402"/>
      <c r="GY35" s="1402"/>
      <c r="GZ35" s="1402"/>
      <c r="HA35" s="1402"/>
      <c r="HB35" s="1402"/>
      <c r="HC35" s="1402"/>
      <c r="HD35" s="1402"/>
      <c r="HE35" s="1402"/>
      <c r="HF35" s="1402"/>
      <c r="HG35" s="1402"/>
      <c r="HH35" s="1402"/>
      <c r="HI35" s="1402"/>
      <c r="HJ35" s="1402"/>
      <c r="HK35" s="1402"/>
      <c r="HL35" s="1402"/>
      <c r="HM35" s="1402"/>
      <c r="HN35" s="1402"/>
      <c r="HO35" s="1402"/>
      <c r="HP35" s="1402"/>
      <c r="HQ35" s="1402"/>
      <c r="HR35" s="1402"/>
      <c r="HS35" s="1402"/>
      <c r="HT35" s="1402"/>
      <c r="HU35" s="1402"/>
      <c r="HV35" s="1402"/>
      <c r="HW35" s="1402"/>
      <c r="HX35" s="1402"/>
      <c r="HY35" s="1402"/>
      <c r="HZ35" s="1402"/>
      <c r="IA35" s="1402"/>
      <c r="IB35" s="1402"/>
      <c r="IC35" s="1402"/>
      <c r="ID35" s="1402"/>
      <c r="IE35" s="1402"/>
      <c r="IF35" s="1402"/>
      <c r="IG35" s="1402"/>
      <c r="IH35" s="1402"/>
      <c r="II35" s="1402"/>
      <c r="IJ35" s="1402"/>
      <c r="IK35" s="1402"/>
      <c r="IL35" s="1402"/>
      <c r="IM35" s="1402"/>
      <c r="IN35" s="1402"/>
      <c r="IO35" s="1402"/>
      <c r="IP35" s="1402"/>
      <c r="IQ35" s="1402"/>
      <c r="IR35" s="1402"/>
      <c r="IS35" s="1402"/>
      <c r="IT35" s="1402"/>
      <c r="IU35" s="1402"/>
      <c r="IV35" s="1402"/>
    </row>
    <row r="36" spans="1:256" s="156" customFormat="1" ht="15" customHeight="1" x14ac:dyDescent="0.15">
      <c r="A36" s="1401"/>
      <c r="B36" s="1401"/>
      <c r="C36" s="1401"/>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2"/>
      <c r="AI36" s="1402"/>
      <c r="AJ36" s="1402"/>
      <c r="AK36" s="1402"/>
      <c r="AL36" s="1402"/>
      <c r="AM36" s="1402"/>
      <c r="AN36" s="1402"/>
      <c r="AO36" s="1402"/>
      <c r="AP36" s="1402"/>
      <c r="AQ36" s="1402"/>
      <c r="AR36" s="1402"/>
      <c r="AS36" s="1402"/>
      <c r="AT36" s="1402"/>
      <c r="AU36" s="1402"/>
      <c r="AV36" s="1402"/>
      <c r="AW36" s="1402"/>
      <c r="AX36" s="1402"/>
      <c r="AY36" s="1402"/>
      <c r="AZ36" s="1402"/>
      <c r="BA36" s="1402"/>
      <c r="BB36" s="1402"/>
      <c r="BC36" s="1402"/>
      <c r="BD36" s="1402"/>
      <c r="BE36" s="1402"/>
      <c r="BF36" s="1402"/>
      <c r="BG36" s="1402"/>
      <c r="BH36" s="1402"/>
      <c r="BI36" s="1402"/>
      <c r="BJ36" s="1402"/>
      <c r="BK36" s="1402"/>
      <c r="BL36" s="1402"/>
      <c r="BM36" s="1402"/>
      <c r="BN36" s="1402"/>
      <c r="BO36" s="1402"/>
      <c r="BP36" s="1402"/>
      <c r="BQ36" s="1402"/>
      <c r="BR36" s="1402"/>
      <c r="BS36" s="1402"/>
      <c r="BT36" s="1402"/>
      <c r="BU36" s="1402"/>
      <c r="BV36" s="1402"/>
      <c r="BW36" s="1402"/>
      <c r="BX36" s="1402"/>
      <c r="BY36" s="1402"/>
      <c r="BZ36" s="1402"/>
      <c r="CA36" s="1402"/>
      <c r="CB36" s="1402"/>
      <c r="CC36" s="1402"/>
      <c r="CD36" s="1402"/>
      <c r="CE36" s="1402"/>
      <c r="CF36" s="1402"/>
      <c r="CG36" s="1402"/>
      <c r="CH36" s="1402"/>
      <c r="CI36" s="1402"/>
      <c r="CJ36" s="1402"/>
      <c r="CK36" s="1402"/>
      <c r="CL36" s="1402"/>
      <c r="CM36" s="1402"/>
      <c r="CN36" s="1402"/>
      <c r="CO36" s="1402"/>
      <c r="CP36" s="1402"/>
      <c r="CQ36" s="1402"/>
      <c r="CR36" s="1402"/>
      <c r="CS36" s="1402"/>
      <c r="CT36" s="1402"/>
      <c r="CU36" s="1402"/>
      <c r="CV36" s="1402"/>
      <c r="CW36" s="1402"/>
      <c r="CX36" s="1402"/>
      <c r="CY36" s="1402"/>
      <c r="CZ36" s="1402"/>
      <c r="DA36" s="1402"/>
      <c r="DB36" s="1402"/>
      <c r="DC36" s="1402"/>
      <c r="DD36" s="1402"/>
      <c r="DE36" s="1402"/>
      <c r="DF36" s="1402"/>
      <c r="DG36" s="1402"/>
      <c r="DH36" s="1402"/>
      <c r="DI36" s="1402"/>
      <c r="DJ36" s="1402"/>
      <c r="DK36" s="1402"/>
      <c r="DL36" s="1402"/>
      <c r="DM36" s="1402"/>
      <c r="DN36" s="1402"/>
      <c r="DO36" s="1402"/>
      <c r="DP36" s="1402"/>
      <c r="DQ36" s="1402"/>
      <c r="DR36" s="1402"/>
      <c r="DS36" s="1402"/>
      <c r="DT36" s="1402"/>
      <c r="DU36" s="1402"/>
      <c r="DV36" s="1402"/>
      <c r="DW36" s="1402"/>
      <c r="DX36" s="1402"/>
      <c r="DY36" s="1402"/>
      <c r="DZ36" s="1402"/>
      <c r="EA36" s="1402"/>
      <c r="EB36" s="1402"/>
      <c r="EC36" s="1402"/>
      <c r="ED36" s="1402"/>
      <c r="EE36" s="1402"/>
      <c r="EF36" s="1402"/>
      <c r="EG36" s="1402"/>
      <c r="EH36" s="1402"/>
      <c r="EI36" s="1402"/>
      <c r="EJ36" s="1402"/>
      <c r="EK36" s="1402"/>
      <c r="EL36" s="1402"/>
      <c r="EM36" s="1402"/>
      <c r="EN36" s="1402"/>
      <c r="EO36" s="1402"/>
      <c r="EP36" s="1402"/>
      <c r="EQ36" s="1402"/>
      <c r="ER36" s="1402"/>
      <c r="ES36" s="1402"/>
      <c r="ET36" s="1402"/>
      <c r="EU36" s="1402"/>
      <c r="EV36" s="1402"/>
      <c r="EW36" s="1402"/>
      <c r="EX36" s="1402"/>
      <c r="EY36" s="1402"/>
      <c r="EZ36" s="1402"/>
      <c r="FA36" s="1402"/>
      <c r="FB36" s="1402"/>
      <c r="FC36" s="1402"/>
      <c r="FD36" s="1402"/>
      <c r="FE36" s="1402"/>
      <c r="FF36" s="1402"/>
      <c r="FG36" s="1402"/>
      <c r="FH36" s="1402"/>
      <c r="FI36" s="1402"/>
      <c r="FJ36" s="1402"/>
      <c r="FK36" s="1402"/>
      <c r="FL36" s="1402"/>
      <c r="FM36" s="1402"/>
      <c r="FN36" s="1402"/>
      <c r="FO36" s="1402"/>
      <c r="FP36" s="1402"/>
      <c r="FQ36" s="1402"/>
      <c r="FR36" s="1402"/>
      <c r="FS36" s="1402"/>
      <c r="FT36" s="1402"/>
      <c r="FU36" s="1402"/>
      <c r="FV36" s="1402"/>
      <c r="FW36" s="1402"/>
      <c r="FX36" s="1402"/>
      <c r="FY36" s="1402"/>
      <c r="FZ36" s="1402"/>
      <c r="GA36" s="1402"/>
      <c r="GB36" s="1402"/>
      <c r="GC36" s="1402"/>
      <c r="GD36" s="1402"/>
      <c r="GE36" s="1402"/>
      <c r="GF36" s="1402"/>
      <c r="GG36" s="1402"/>
      <c r="GH36" s="1402"/>
      <c r="GI36" s="1402"/>
      <c r="GJ36" s="1402"/>
      <c r="GK36" s="1402"/>
      <c r="GL36" s="1402"/>
      <c r="GM36" s="1402"/>
      <c r="GN36" s="1402"/>
      <c r="GO36" s="1402"/>
      <c r="GP36" s="1402"/>
      <c r="GQ36" s="1402"/>
      <c r="GR36" s="1402"/>
      <c r="GS36" s="1402"/>
      <c r="GT36" s="1402"/>
      <c r="GU36" s="1402"/>
      <c r="GV36" s="1402"/>
      <c r="GW36" s="1402"/>
      <c r="GX36" s="1402"/>
      <c r="GY36" s="1402"/>
      <c r="GZ36" s="1402"/>
      <c r="HA36" s="1402"/>
      <c r="HB36" s="1402"/>
      <c r="HC36" s="1402"/>
      <c r="HD36" s="1402"/>
      <c r="HE36" s="1402"/>
      <c r="HF36" s="1402"/>
      <c r="HG36" s="1402"/>
      <c r="HH36" s="1402"/>
      <c r="HI36" s="1402"/>
      <c r="HJ36" s="1402"/>
      <c r="HK36" s="1402"/>
      <c r="HL36" s="1402"/>
      <c r="HM36" s="1402"/>
      <c r="HN36" s="1402"/>
      <c r="HO36" s="1402"/>
      <c r="HP36" s="1402"/>
      <c r="HQ36" s="1402"/>
      <c r="HR36" s="1402"/>
      <c r="HS36" s="1402"/>
      <c r="HT36" s="1402"/>
      <c r="HU36" s="1402"/>
      <c r="HV36" s="1402"/>
      <c r="HW36" s="1402"/>
      <c r="HX36" s="1402"/>
      <c r="HY36" s="1402"/>
      <c r="HZ36" s="1402"/>
      <c r="IA36" s="1402"/>
      <c r="IB36" s="1402"/>
      <c r="IC36" s="1402"/>
      <c r="ID36" s="1402"/>
      <c r="IE36" s="1402"/>
      <c r="IF36" s="1402"/>
      <c r="IG36" s="1402"/>
      <c r="IH36" s="1402"/>
      <c r="II36" s="1402"/>
      <c r="IJ36" s="1402"/>
      <c r="IK36" s="1402"/>
      <c r="IL36" s="1402"/>
      <c r="IM36" s="1402"/>
      <c r="IN36" s="1402"/>
      <c r="IO36" s="1402"/>
      <c r="IP36" s="1402"/>
      <c r="IQ36" s="1402"/>
      <c r="IR36" s="1402"/>
      <c r="IS36" s="1402"/>
      <c r="IT36" s="1402"/>
      <c r="IU36" s="1402"/>
      <c r="IV36" s="1402"/>
    </row>
    <row r="37" spans="1:256" s="156" customFormat="1" ht="15" customHeight="1" x14ac:dyDescent="0.15">
      <c r="A37" s="1401"/>
      <c r="B37" s="1401"/>
      <c r="C37" s="1401"/>
      <c r="D37" s="1401"/>
      <c r="E37" s="1401"/>
      <c r="F37" s="1401"/>
      <c r="G37" s="1401"/>
      <c r="H37" s="1401" t="s">
        <v>1325</v>
      </c>
      <c r="I37" s="1401"/>
      <c r="J37" s="1401"/>
      <c r="K37" s="1401"/>
      <c r="L37" s="1401"/>
      <c r="M37" s="1401"/>
      <c r="N37" s="1401"/>
      <c r="O37" s="1401"/>
      <c r="P37" s="1401"/>
      <c r="Q37" s="1401"/>
      <c r="R37" s="1401"/>
      <c r="S37" s="1401"/>
      <c r="T37" s="1411" t="s">
        <v>134</v>
      </c>
      <c r="U37" s="1401"/>
      <c r="V37" s="1401"/>
      <c r="W37" s="1401"/>
      <c r="X37" s="1401"/>
      <c r="Y37" s="1401"/>
      <c r="Z37" s="1401"/>
      <c r="AA37" s="1401"/>
      <c r="AB37" s="1401"/>
      <c r="AC37" s="1401"/>
      <c r="AD37" s="1401"/>
      <c r="AE37" s="1401"/>
      <c r="AF37" s="1401"/>
      <c r="AG37" s="1401"/>
      <c r="AH37" s="1402"/>
      <c r="AI37" s="1402"/>
      <c r="AJ37" s="1402"/>
      <c r="AK37" s="1402"/>
      <c r="AL37" s="1402"/>
      <c r="AM37" s="1402"/>
      <c r="AN37" s="1402"/>
      <c r="AO37" s="1402"/>
      <c r="AP37" s="1402"/>
      <c r="AQ37" s="1402"/>
      <c r="AR37" s="1402"/>
      <c r="AS37" s="1402"/>
      <c r="AT37" s="1402"/>
      <c r="AU37" s="1402"/>
      <c r="AV37" s="1402"/>
      <c r="AW37" s="1402"/>
      <c r="AX37" s="1402"/>
      <c r="AY37" s="1402"/>
      <c r="AZ37" s="1402"/>
      <c r="BA37" s="1402"/>
      <c r="BB37" s="1402"/>
      <c r="BC37" s="1402"/>
      <c r="BD37" s="1402"/>
      <c r="BE37" s="1402"/>
      <c r="BF37" s="1402"/>
      <c r="BG37" s="1402"/>
      <c r="BH37" s="1402"/>
      <c r="BI37" s="1402"/>
      <c r="BJ37" s="1402"/>
      <c r="BK37" s="1402"/>
      <c r="BL37" s="1402"/>
      <c r="BM37" s="1402"/>
      <c r="BN37" s="1402"/>
      <c r="BO37" s="1402"/>
      <c r="BP37" s="1402"/>
      <c r="BQ37" s="1402"/>
      <c r="BR37" s="1402"/>
      <c r="BS37" s="1402"/>
      <c r="BT37" s="1402"/>
      <c r="BU37" s="1402"/>
      <c r="BV37" s="1402"/>
      <c r="BW37" s="1402"/>
      <c r="BX37" s="1402"/>
      <c r="BY37" s="1402"/>
      <c r="BZ37" s="1402"/>
      <c r="CA37" s="1402"/>
      <c r="CB37" s="1402"/>
      <c r="CC37" s="1402"/>
      <c r="CD37" s="1402"/>
      <c r="CE37" s="1402"/>
      <c r="CF37" s="1402"/>
      <c r="CG37" s="1402"/>
      <c r="CH37" s="1402"/>
      <c r="CI37" s="1402"/>
      <c r="CJ37" s="1402"/>
      <c r="CK37" s="1402"/>
      <c r="CL37" s="1402"/>
      <c r="CM37" s="1402"/>
      <c r="CN37" s="1402"/>
      <c r="CO37" s="1402"/>
      <c r="CP37" s="1402"/>
      <c r="CQ37" s="1402"/>
      <c r="CR37" s="1402"/>
      <c r="CS37" s="1402"/>
      <c r="CT37" s="1402"/>
      <c r="CU37" s="1402"/>
      <c r="CV37" s="1402"/>
      <c r="CW37" s="1402"/>
      <c r="CX37" s="1402"/>
      <c r="CY37" s="1402"/>
      <c r="CZ37" s="1402"/>
      <c r="DA37" s="1402"/>
      <c r="DB37" s="1402"/>
      <c r="DC37" s="1402"/>
      <c r="DD37" s="1402"/>
      <c r="DE37" s="1402"/>
      <c r="DF37" s="1402"/>
      <c r="DG37" s="1402"/>
      <c r="DH37" s="1402"/>
      <c r="DI37" s="1402"/>
      <c r="DJ37" s="1402"/>
      <c r="DK37" s="1402"/>
      <c r="DL37" s="1402"/>
      <c r="DM37" s="1402"/>
      <c r="DN37" s="1402"/>
      <c r="DO37" s="1402"/>
      <c r="DP37" s="1402"/>
      <c r="DQ37" s="1402"/>
      <c r="DR37" s="1402"/>
      <c r="DS37" s="1402"/>
      <c r="DT37" s="1402"/>
      <c r="DU37" s="1402"/>
      <c r="DV37" s="1402"/>
      <c r="DW37" s="1402"/>
      <c r="DX37" s="1402"/>
      <c r="DY37" s="1402"/>
      <c r="DZ37" s="1402"/>
      <c r="EA37" s="1402"/>
      <c r="EB37" s="1402"/>
      <c r="EC37" s="1402"/>
      <c r="ED37" s="1402"/>
      <c r="EE37" s="1402"/>
      <c r="EF37" s="1402"/>
      <c r="EG37" s="1402"/>
      <c r="EH37" s="1402"/>
      <c r="EI37" s="1402"/>
      <c r="EJ37" s="1402"/>
      <c r="EK37" s="1402"/>
      <c r="EL37" s="1402"/>
      <c r="EM37" s="1402"/>
      <c r="EN37" s="1402"/>
      <c r="EO37" s="1402"/>
      <c r="EP37" s="1402"/>
      <c r="EQ37" s="1402"/>
      <c r="ER37" s="1402"/>
      <c r="ES37" s="1402"/>
      <c r="ET37" s="1402"/>
      <c r="EU37" s="1402"/>
      <c r="EV37" s="1402"/>
      <c r="EW37" s="1402"/>
      <c r="EX37" s="1402"/>
      <c r="EY37" s="1402"/>
      <c r="EZ37" s="1402"/>
      <c r="FA37" s="1402"/>
      <c r="FB37" s="1402"/>
      <c r="FC37" s="1402"/>
      <c r="FD37" s="1402"/>
      <c r="FE37" s="1402"/>
      <c r="FF37" s="1402"/>
      <c r="FG37" s="1402"/>
      <c r="FH37" s="1402"/>
      <c r="FI37" s="1402"/>
      <c r="FJ37" s="1402"/>
      <c r="FK37" s="1402"/>
      <c r="FL37" s="1402"/>
      <c r="FM37" s="1402"/>
      <c r="FN37" s="1402"/>
      <c r="FO37" s="1402"/>
      <c r="FP37" s="1402"/>
      <c r="FQ37" s="1402"/>
      <c r="FR37" s="1402"/>
      <c r="FS37" s="1402"/>
      <c r="FT37" s="1402"/>
      <c r="FU37" s="1402"/>
      <c r="FV37" s="1402"/>
      <c r="FW37" s="1402"/>
      <c r="FX37" s="1402"/>
      <c r="FY37" s="1402"/>
      <c r="FZ37" s="1402"/>
      <c r="GA37" s="1402"/>
      <c r="GB37" s="1402"/>
      <c r="GC37" s="1402"/>
      <c r="GD37" s="1402"/>
      <c r="GE37" s="1402"/>
      <c r="GF37" s="1402"/>
      <c r="GG37" s="1402"/>
      <c r="GH37" s="1402"/>
      <c r="GI37" s="1402"/>
      <c r="GJ37" s="1402"/>
      <c r="GK37" s="1402"/>
      <c r="GL37" s="1402"/>
      <c r="GM37" s="1402"/>
      <c r="GN37" s="1402"/>
      <c r="GO37" s="1402"/>
      <c r="GP37" s="1402"/>
      <c r="GQ37" s="1402"/>
      <c r="GR37" s="1402"/>
      <c r="GS37" s="1402"/>
      <c r="GT37" s="1402"/>
      <c r="GU37" s="1402"/>
      <c r="GV37" s="1402"/>
      <c r="GW37" s="1402"/>
      <c r="GX37" s="1402"/>
      <c r="GY37" s="1402"/>
      <c r="GZ37" s="1402"/>
      <c r="HA37" s="1402"/>
      <c r="HB37" s="1402"/>
      <c r="HC37" s="1402"/>
      <c r="HD37" s="1402"/>
      <c r="HE37" s="1402"/>
      <c r="HF37" s="1402"/>
      <c r="HG37" s="1402"/>
      <c r="HH37" s="1402"/>
      <c r="HI37" s="1402"/>
      <c r="HJ37" s="1402"/>
      <c r="HK37" s="1402"/>
      <c r="HL37" s="1402"/>
      <c r="HM37" s="1402"/>
      <c r="HN37" s="1402"/>
      <c r="HO37" s="1402"/>
      <c r="HP37" s="1402"/>
      <c r="HQ37" s="1402"/>
      <c r="HR37" s="1402"/>
      <c r="HS37" s="1402"/>
      <c r="HT37" s="1402"/>
      <c r="HU37" s="1402"/>
      <c r="HV37" s="1402"/>
      <c r="HW37" s="1402"/>
      <c r="HX37" s="1402"/>
      <c r="HY37" s="1402"/>
      <c r="HZ37" s="1402"/>
      <c r="IA37" s="1402"/>
      <c r="IB37" s="1402"/>
      <c r="IC37" s="1402"/>
      <c r="ID37" s="1402"/>
      <c r="IE37" s="1402"/>
      <c r="IF37" s="1402"/>
      <c r="IG37" s="1402"/>
      <c r="IH37" s="1402"/>
      <c r="II37" s="1402"/>
      <c r="IJ37" s="1402"/>
      <c r="IK37" s="1402"/>
      <c r="IL37" s="1402"/>
      <c r="IM37" s="1402"/>
      <c r="IN37" s="1402"/>
      <c r="IO37" s="1402"/>
      <c r="IP37" s="1402"/>
      <c r="IQ37" s="1402"/>
      <c r="IR37" s="1402"/>
      <c r="IS37" s="1402"/>
      <c r="IT37" s="1402"/>
      <c r="IU37" s="1402"/>
      <c r="IV37" s="1402"/>
    </row>
    <row r="38" spans="1:256" s="156" customFormat="1" ht="15" customHeight="1" x14ac:dyDescent="0.15">
      <c r="A38" s="1401"/>
      <c r="B38" s="1401"/>
      <c r="C38" s="1401"/>
      <c r="D38" s="1401"/>
      <c r="E38" s="1401"/>
      <c r="F38" s="1401"/>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2"/>
      <c r="AI38" s="1402"/>
      <c r="AJ38" s="1402"/>
      <c r="AK38" s="1402"/>
      <c r="AL38" s="1402"/>
      <c r="AM38" s="1402"/>
      <c r="AN38" s="1402"/>
      <c r="AO38" s="1402"/>
      <c r="AP38" s="1402"/>
      <c r="AQ38" s="1402"/>
      <c r="AR38" s="1402"/>
      <c r="AS38" s="1402"/>
      <c r="AT38" s="1402"/>
      <c r="AU38" s="1402"/>
      <c r="AV38" s="1402"/>
      <c r="AW38" s="1402"/>
      <c r="AX38" s="1402"/>
      <c r="AY38" s="1402"/>
      <c r="AZ38" s="1402"/>
      <c r="BA38" s="1402"/>
      <c r="BB38" s="1402"/>
      <c r="BC38" s="1402"/>
      <c r="BD38" s="1402"/>
      <c r="BE38" s="1402"/>
      <c r="BF38" s="1402"/>
      <c r="BG38" s="1402"/>
      <c r="BH38" s="1402"/>
      <c r="BI38" s="1402"/>
      <c r="BJ38" s="1402"/>
      <c r="BK38" s="1402"/>
      <c r="BL38" s="1402"/>
      <c r="BM38" s="1402"/>
      <c r="BN38" s="1402"/>
      <c r="BO38" s="1402"/>
      <c r="BP38" s="1402"/>
      <c r="BQ38" s="1402"/>
      <c r="BR38" s="1402"/>
      <c r="BS38" s="1402"/>
      <c r="BT38" s="1402"/>
      <c r="BU38" s="1402"/>
      <c r="BV38" s="1402"/>
      <c r="BW38" s="1402"/>
      <c r="BX38" s="1402"/>
      <c r="BY38" s="1402"/>
      <c r="BZ38" s="1402"/>
      <c r="CA38" s="1402"/>
      <c r="CB38" s="1402"/>
      <c r="CC38" s="1402"/>
      <c r="CD38" s="1402"/>
      <c r="CE38" s="1402"/>
      <c r="CF38" s="1402"/>
      <c r="CG38" s="1402"/>
      <c r="CH38" s="1402"/>
      <c r="CI38" s="1402"/>
      <c r="CJ38" s="1402"/>
      <c r="CK38" s="1402"/>
      <c r="CL38" s="1402"/>
      <c r="CM38" s="1402"/>
      <c r="CN38" s="1402"/>
      <c r="CO38" s="1402"/>
      <c r="CP38" s="1402"/>
      <c r="CQ38" s="1402"/>
      <c r="CR38" s="1402"/>
      <c r="CS38" s="1402"/>
      <c r="CT38" s="1402"/>
      <c r="CU38" s="1402"/>
      <c r="CV38" s="1402"/>
      <c r="CW38" s="1402"/>
      <c r="CX38" s="1402"/>
      <c r="CY38" s="1402"/>
      <c r="CZ38" s="1402"/>
      <c r="DA38" s="1402"/>
      <c r="DB38" s="1402"/>
      <c r="DC38" s="1402"/>
      <c r="DD38" s="1402"/>
      <c r="DE38" s="1402"/>
      <c r="DF38" s="1402"/>
      <c r="DG38" s="1402"/>
      <c r="DH38" s="1402"/>
      <c r="DI38" s="1402"/>
      <c r="DJ38" s="1402"/>
      <c r="DK38" s="1402"/>
      <c r="DL38" s="1402"/>
      <c r="DM38" s="1402"/>
      <c r="DN38" s="1402"/>
      <c r="DO38" s="1402"/>
      <c r="DP38" s="1402"/>
      <c r="DQ38" s="1402"/>
      <c r="DR38" s="1402"/>
      <c r="DS38" s="1402"/>
      <c r="DT38" s="1402"/>
      <c r="DU38" s="1402"/>
      <c r="DV38" s="1402"/>
      <c r="DW38" s="1402"/>
      <c r="DX38" s="1402"/>
      <c r="DY38" s="1402"/>
      <c r="DZ38" s="1402"/>
      <c r="EA38" s="1402"/>
      <c r="EB38" s="1402"/>
      <c r="EC38" s="1402"/>
      <c r="ED38" s="1402"/>
      <c r="EE38" s="1402"/>
      <c r="EF38" s="1402"/>
      <c r="EG38" s="1402"/>
      <c r="EH38" s="1402"/>
      <c r="EI38" s="1402"/>
      <c r="EJ38" s="1402"/>
      <c r="EK38" s="1402"/>
      <c r="EL38" s="1402"/>
      <c r="EM38" s="1402"/>
      <c r="EN38" s="1402"/>
      <c r="EO38" s="1402"/>
      <c r="EP38" s="1402"/>
      <c r="EQ38" s="1402"/>
      <c r="ER38" s="1402"/>
      <c r="ES38" s="1402"/>
      <c r="ET38" s="1402"/>
      <c r="EU38" s="1402"/>
      <c r="EV38" s="1402"/>
      <c r="EW38" s="1402"/>
      <c r="EX38" s="1402"/>
      <c r="EY38" s="1402"/>
      <c r="EZ38" s="1402"/>
      <c r="FA38" s="1402"/>
      <c r="FB38" s="1402"/>
      <c r="FC38" s="1402"/>
      <c r="FD38" s="1402"/>
      <c r="FE38" s="1402"/>
      <c r="FF38" s="1402"/>
      <c r="FG38" s="1402"/>
      <c r="FH38" s="1402"/>
      <c r="FI38" s="1402"/>
      <c r="FJ38" s="1402"/>
      <c r="FK38" s="1402"/>
      <c r="FL38" s="1402"/>
      <c r="FM38" s="1402"/>
      <c r="FN38" s="1402"/>
      <c r="FO38" s="1402"/>
      <c r="FP38" s="1402"/>
      <c r="FQ38" s="1402"/>
      <c r="FR38" s="1402"/>
      <c r="FS38" s="1402"/>
      <c r="FT38" s="1402"/>
      <c r="FU38" s="1402"/>
      <c r="FV38" s="1402"/>
      <c r="FW38" s="1402"/>
      <c r="FX38" s="1402"/>
      <c r="FY38" s="1402"/>
      <c r="FZ38" s="1402"/>
      <c r="GA38" s="1402"/>
      <c r="GB38" s="1402"/>
      <c r="GC38" s="1402"/>
      <c r="GD38" s="1402"/>
      <c r="GE38" s="1402"/>
      <c r="GF38" s="1402"/>
      <c r="GG38" s="1402"/>
      <c r="GH38" s="1402"/>
      <c r="GI38" s="1402"/>
      <c r="GJ38" s="1402"/>
      <c r="GK38" s="1402"/>
      <c r="GL38" s="1402"/>
      <c r="GM38" s="1402"/>
      <c r="GN38" s="1402"/>
      <c r="GO38" s="1402"/>
      <c r="GP38" s="1402"/>
      <c r="GQ38" s="1402"/>
      <c r="GR38" s="1402"/>
      <c r="GS38" s="1402"/>
      <c r="GT38" s="1402"/>
      <c r="GU38" s="1402"/>
      <c r="GV38" s="1402"/>
      <c r="GW38" s="1402"/>
      <c r="GX38" s="1402"/>
      <c r="GY38" s="1402"/>
      <c r="GZ38" s="1402"/>
      <c r="HA38" s="1402"/>
      <c r="HB38" s="1402"/>
      <c r="HC38" s="1402"/>
      <c r="HD38" s="1402"/>
      <c r="HE38" s="1402"/>
      <c r="HF38" s="1402"/>
      <c r="HG38" s="1402"/>
      <c r="HH38" s="1402"/>
      <c r="HI38" s="1402"/>
      <c r="HJ38" s="1402"/>
      <c r="HK38" s="1402"/>
      <c r="HL38" s="1402"/>
      <c r="HM38" s="1402"/>
      <c r="HN38" s="1402"/>
      <c r="HO38" s="1402"/>
      <c r="HP38" s="1402"/>
      <c r="HQ38" s="1402"/>
      <c r="HR38" s="1402"/>
      <c r="HS38" s="1402"/>
      <c r="HT38" s="1402"/>
      <c r="HU38" s="1402"/>
      <c r="HV38" s="1402"/>
      <c r="HW38" s="1402"/>
      <c r="HX38" s="1402"/>
      <c r="HY38" s="1402"/>
      <c r="HZ38" s="1402"/>
      <c r="IA38" s="1402"/>
      <c r="IB38" s="1402"/>
      <c r="IC38" s="1402"/>
      <c r="ID38" s="1402"/>
      <c r="IE38" s="1402"/>
      <c r="IF38" s="1402"/>
      <c r="IG38" s="1402"/>
      <c r="IH38" s="1402"/>
      <c r="II38" s="1402"/>
      <c r="IJ38" s="1402"/>
      <c r="IK38" s="1402"/>
      <c r="IL38" s="1402"/>
      <c r="IM38" s="1402"/>
      <c r="IN38" s="1402"/>
      <c r="IO38" s="1402"/>
      <c r="IP38" s="1402"/>
      <c r="IQ38" s="1402"/>
      <c r="IR38" s="1402"/>
      <c r="IS38" s="1402"/>
      <c r="IT38" s="1402"/>
      <c r="IU38" s="1402"/>
      <c r="IV38" s="1402"/>
    </row>
    <row r="39" spans="1:256" s="156" customFormat="1" ht="15" customHeight="1" x14ac:dyDescent="0.15">
      <c r="A39" s="1401"/>
      <c r="B39" s="1401"/>
      <c r="C39" s="1401" t="s">
        <v>1326</v>
      </c>
      <c r="D39" s="1401"/>
      <c r="E39" s="1401"/>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2"/>
      <c r="AI39" s="1402"/>
      <c r="AJ39" s="1402"/>
      <c r="AK39" s="1402"/>
      <c r="AL39" s="1402"/>
      <c r="AM39" s="1402"/>
      <c r="AN39" s="1402"/>
      <c r="AO39" s="1402"/>
      <c r="AP39" s="1402"/>
      <c r="AQ39" s="1402"/>
      <c r="AR39" s="1402"/>
      <c r="AS39" s="1402"/>
      <c r="AT39" s="1402"/>
      <c r="AU39" s="1402"/>
      <c r="AV39" s="1402"/>
      <c r="AW39" s="1402"/>
      <c r="AX39" s="1402"/>
      <c r="AY39" s="1402"/>
      <c r="AZ39" s="1402"/>
      <c r="BA39" s="1402"/>
      <c r="BB39" s="1402"/>
      <c r="BC39" s="1402"/>
      <c r="BD39" s="1402"/>
      <c r="BE39" s="1402"/>
      <c r="BF39" s="1402"/>
      <c r="BG39" s="1402"/>
      <c r="BH39" s="1402"/>
      <c r="BI39" s="1402"/>
      <c r="BJ39" s="1402"/>
      <c r="BK39" s="1402"/>
      <c r="BL39" s="1402"/>
      <c r="BM39" s="1402"/>
      <c r="BN39" s="1402"/>
      <c r="BO39" s="1402"/>
      <c r="BP39" s="1402"/>
      <c r="BQ39" s="1402"/>
      <c r="BR39" s="1402"/>
      <c r="BS39" s="1402"/>
      <c r="BT39" s="1402"/>
      <c r="BU39" s="1402"/>
      <c r="BV39" s="1402"/>
      <c r="BW39" s="1402"/>
      <c r="BX39" s="1402"/>
      <c r="BY39" s="1402"/>
      <c r="BZ39" s="1402"/>
      <c r="CA39" s="1402"/>
      <c r="CB39" s="1402"/>
      <c r="CC39" s="1402"/>
      <c r="CD39" s="1402"/>
      <c r="CE39" s="1402"/>
      <c r="CF39" s="1402"/>
      <c r="CG39" s="1402"/>
      <c r="CH39" s="1402"/>
      <c r="CI39" s="1402"/>
      <c r="CJ39" s="1402"/>
      <c r="CK39" s="1402"/>
      <c r="CL39" s="1402"/>
      <c r="CM39" s="1402"/>
      <c r="CN39" s="1402"/>
      <c r="CO39" s="1402"/>
      <c r="CP39" s="1402"/>
      <c r="CQ39" s="1402"/>
      <c r="CR39" s="1402"/>
      <c r="CS39" s="1402"/>
      <c r="CT39" s="1402"/>
      <c r="CU39" s="1402"/>
      <c r="CV39" s="1402"/>
      <c r="CW39" s="1402"/>
      <c r="CX39" s="1402"/>
      <c r="CY39" s="1402"/>
      <c r="CZ39" s="1402"/>
      <c r="DA39" s="1402"/>
      <c r="DB39" s="1402"/>
      <c r="DC39" s="1402"/>
      <c r="DD39" s="1402"/>
      <c r="DE39" s="1402"/>
      <c r="DF39" s="1402"/>
      <c r="DG39" s="1402"/>
      <c r="DH39" s="1402"/>
      <c r="DI39" s="1402"/>
      <c r="DJ39" s="1402"/>
      <c r="DK39" s="1402"/>
      <c r="DL39" s="1402"/>
      <c r="DM39" s="1402"/>
      <c r="DN39" s="1402"/>
      <c r="DO39" s="1402"/>
      <c r="DP39" s="1402"/>
      <c r="DQ39" s="1402"/>
      <c r="DR39" s="1402"/>
      <c r="DS39" s="1402"/>
      <c r="DT39" s="1402"/>
      <c r="DU39" s="1402"/>
      <c r="DV39" s="1402"/>
      <c r="DW39" s="1402"/>
      <c r="DX39" s="1402"/>
      <c r="DY39" s="1402"/>
      <c r="DZ39" s="1402"/>
      <c r="EA39" s="1402"/>
      <c r="EB39" s="1402"/>
      <c r="EC39" s="1402"/>
      <c r="ED39" s="1402"/>
      <c r="EE39" s="1402"/>
      <c r="EF39" s="1402"/>
      <c r="EG39" s="1402"/>
      <c r="EH39" s="1402"/>
      <c r="EI39" s="1402"/>
      <c r="EJ39" s="1402"/>
      <c r="EK39" s="1402"/>
      <c r="EL39" s="1402"/>
      <c r="EM39" s="1402"/>
      <c r="EN39" s="1402"/>
      <c r="EO39" s="1402"/>
      <c r="EP39" s="1402"/>
      <c r="EQ39" s="1402"/>
      <c r="ER39" s="1402"/>
      <c r="ES39" s="1402"/>
      <c r="ET39" s="1402"/>
      <c r="EU39" s="1402"/>
      <c r="EV39" s="1402"/>
      <c r="EW39" s="1402"/>
      <c r="EX39" s="1402"/>
      <c r="EY39" s="1402"/>
      <c r="EZ39" s="1402"/>
      <c r="FA39" s="1402"/>
      <c r="FB39" s="1402"/>
      <c r="FC39" s="1402"/>
      <c r="FD39" s="1402"/>
      <c r="FE39" s="1402"/>
      <c r="FF39" s="1402"/>
      <c r="FG39" s="1402"/>
      <c r="FH39" s="1402"/>
      <c r="FI39" s="1402"/>
      <c r="FJ39" s="1402"/>
      <c r="FK39" s="1402"/>
      <c r="FL39" s="1402"/>
      <c r="FM39" s="1402"/>
      <c r="FN39" s="1402"/>
      <c r="FO39" s="1402"/>
      <c r="FP39" s="1402"/>
      <c r="FQ39" s="1402"/>
      <c r="FR39" s="1402"/>
      <c r="FS39" s="1402"/>
      <c r="FT39" s="1402"/>
      <c r="FU39" s="1402"/>
      <c r="FV39" s="1402"/>
      <c r="FW39" s="1402"/>
      <c r="FX39" s="1402"/>
      <c r="FY39" s="1402"/>
      <c r="FZ39" s="1402"/>
      <c r="GA39" s="1402"/>
      <c r="GB39" s="1402"/>
      <c r="GC39" s="1402"/>
      <c r="GD39" s="1402"/>
      <c r="GE39" s="1402"/>
      <c r="GF39" s="1402"/>
      <c r="GG39" s="1402"/>
      <c r="GH39" s="1402"/>
      <c r="GI39" s="1402"/>
      <c r="GJ39" s="1402"/>
      <c r="GK39" s="1402"/>
      <c r="GL39" s="1402"/>
      <c r="GM39" s="1402"/>
      <c r="GN39" s="1402"/>
      <c r="GO39" s="1402"/>
      <c r="GP39" s="1402"/>
      <c r="GQ39" s="1402"/>
      <c r="GR39" s="1402"/>
      <c r="GS39" s="1402"/>
      <c r="GT39" s="1402"/>
      <c r="GU39" s="1402"/>
      <c r="GV39" s="1402"/>
      <c r="GW39" s="1402"/>
      <c r="GX39" s="1402"/>
      <c r="GY39" s="1402"/>
      <c r="GZ39" s="1402"/>
      <c r="HA39" s="1402"/>
      <c r="HB39" s="1402"/>
      <c r="HC39" s="1402"/>
      <c r="HD39" s="1402"/>
      <c r="HE39" s="1402"/>
      <c r="HF39" s="1402"/>
      <c r="HG39" s="1402"/>
      <c r="HH39" s="1402"/>
      <c r="HI39" s="1402"/>
      <c r="HJ39" s="1402"/>
      <c r="HK39" s="1402"/>
      <c r="HL39" s="1402"/>
      <c r="HM39" s="1402"/>
      <c r="HN39" s="1402"/>
      <c r="HO39" s="1402"/>
      <c r="HP39" s="1402"/>
      <c r="HQ39" s="1402"/>
      <c r="HR39" s="1402"/>
      <c r="HS39" s="1402"/>
      <c r="HT39" s="1402"/>
      <c r="HU39" s="1402"/>
      <c r="HV39" s="1402"/>
      <c r="HW39" s="1402"/>
      <c r="HX39" s="1402"/>
      <c r="HY39" s="1402"/>
      <c r="HZ39" s="1402"/>
      <c r="IA39" s="1402"/>
      <c r="IB39" s="1402"/>
      <c r="IC39" s="1402"/>
      <c r="ID39" s="1402"/>
      <c r="IE39" s="1402"/>
      <c r="IF39" s="1402"/>
      <c r="IG39" s="1402"/>
      <c r="IH39" s="1402"/>
      <c r="II39" s="1402"/>
      <c r="IJ39" s="1402"/>
      <c r="IK39" s="1402"/>
      <c r="IL39" s="1402"/>
      <c r="IM39" s="1402"/>
      <c r="IN39" s="1402"/>
      <c r="IO39" s="1402"/>
      <c r="IP39" s="1402"/>
      <c r="IQ39" s="1402"/>
      <c r="IR39" s="1402"/>
      <c r="IS39" s="1402"/>
      <c r="IT39" s="1402"/>
      <c r="IU39" s="1402"/>
      <c r="IV39" s="1402"/>
    </row>
    <row r="40" spans="1:256" s="156" customFormat="1" ht="15" customHeight="1" x14ac:dyDescent="0.15">
      <c r="A40" s="1401"/>
      <c r="B40" s="1401"/>
      <c r="C40" s="1409" t="s">
        <v>1327</v>
      </c>
      <c r="D40" s="1409"/>
      <c r="E40" s="1409"/>
      <c r="F40" s="1409"/>
      <c r="G40" s="1410"/>
      <c r="H40" s="1410"/>
      <c r="I40" s="1410"/>
      <c r="J40" s="1410"/>
      <c r="K40" s="1410"/>
      <c r="L40" s="1410"/>
      <c r="M40" s="1410"/>
      <c r="N40" s="1410"/>
      <c r="O40" s="1410"/>
      <c r="P40" s="1410"/>
      <c r="Q40" s="1410"/>
      <c r="R40" s="1410"/>
      <c r="S40" s="1410"/>
      <c r="T40" s="1410"/>
      <c r="U40" s="1410"/>
      <c r="V40" s="1410"/>
      <c r="W40" s="1410"/>
      <c r="X40" s="1410"/>
      <c r="Y40" s="1410"/>
      <c r="Z40" s="1410"/>
      <c r="AA40" s="1410"/>
      <c r="AB40" s="1410"/>
      <c r="AC40" s="1410"/>
      <c r="AD40" s="1410"/>
      <c r="AE40" s="1410"/>
      <c r="AF40" s="1410"/>
      <c r="AG40" s="1410"/>
      <c r="AH40" s="1402"/>
      <c r="AI40" s="1402"/>
      <c r="AJ40" s="1402"/>
      <c r="AK40" s="1402"/>
      <c r="AL40" s="1402"/>
      <c r="AM40" s="1402"/>
      <c r="AN40" s="1402"/>
      <c r="AO40" s="1402"/>
      <c r="AP40" s="1402"/>
      <c r="AQ40" s="1402"/>
      <c r="AR40" s="1402"/>
      <c r="AS40" s="1402"/>
      <c r="AT40" s="1402"/>
      <c r="AU40" s="1402"/>
      <c r="AV40" s="1402"/>
      <c r="AW40" s="1402"/>
      <c r="AX40" s="1402"/>
      <c r="AY40" s="1402"/>
      <c r="AZ40" s="1402"/>
      <c r="BA40" s="1402"/>
      <c r="BB40" s="1402"/>
      <c r="BC40" s="1402"/>
      <c r="BD40" s="1402"/>
      <c r="BE40" s="1402"/>
      <c r="BF40" s="1402"/>
      <c r="BG40" s="1402"/>
      <c r="BH40" s="1402"/>
      <c r="BI40" s="1402"/>
      <c r="BJ40" s="1402"/>
      <c r="BK40" s="1402"/>
      <c r="BL40" s="1402"/>
      <c r="BM40" s="1402"/>
      <c r="BN40" s="1402"/>
      <c r="BO40" s="1402"/>
      <c r="BP40" s="1402"/>
      <c r="BQ40" s="1402"/>
      <c r="BR40" s="1402"/>
      <c r="BS40" s="1402"/>
      <c r="BT40" s="1402"/>
      <c r="BU40" s="1402"/>
      <c r="BV40" s="1402"/>
      <c r="BW40" s="1402"/>
      <c r="BX40" s="1402"/>
      <c r="BY40" s="1402"/>
      <c r="BZ40" s="1402"/>
      <c r="CA40" s="1402"/>
      <c r="CB40" s="1402"/>
      <c r="CC40" s="1402"/>
      <c r="CD40" s="1402"/>
      <c r="CE40" s="1402"/>
      <c r="CF40" s="1402"/>
      <c r="CG40" s="1402"/>
      <c r="CH40" s="1402"/>
      <c r="CI40" s="1402"/>
      <c r="CJ40" s="1402"/>
      <c r="CK40" s="1402"/>
      <c r="CL40" s="1402"/>
      <c r="CM40" s="1402"/>
      <c r="CN40" s="1402"/>
      <c r="CO40" s="1402"/>
      <c r="CP40" s="1402"/>
      <c r="CQ40" s="1402"/>
      <c r="CR40" s="1402"/>
      <c r="CS40" s="1402"/>
      <c r="CT40" s="1402"/>
      <c r="CU40" s="1402"/>
      <c r="CV40" s="1402"/>
      <c r="CW40" s="1402"/>
      <c r="CX40" s="1402"/>
      <c r="CY40" s="1402"/>
      <c r="CZ40" s="1402"/>
      <c r="DA40" s="1402"/>
      <c r="DB40" s="1402"/>
      <c r="DC40" s="1402"/>
      <c r="DD40" s="1402"/>
      <c r="DE40" s="1402"/>
      <c r="DF40" s="1402"/>
      <c r="DG40" s="1402"/>
      <c r="DH40" s="1402"/>
      <c r="DI40" s="1402"/>
      <c r="DJ40" s="1402"/>
      <c r="DK40" s="1402"/>
      <c r="DL40" s="1402"/>
      <c r="DM40" s="1402"/>
      <c r="DN40" s="1402"/>
      <c r="DO40" s="1402"/>
      <c r="DP40" s="1402"/>
      <c r="DQ40" s="1402"/>
      <c r="DR40" s="1402"/>
      <c r="DS40" s="1402"/>
      <c r="DT40" s="1402"/>
      <c r="DU40" s="1402"/>
      <c r="DV40" s="1402"/>
      <c r="DW40" s="1402"/>
      <c r="DX40" s="1402"/>
      <c r="DY40" s="1402"/>
      <c r="DZ40" s="1402"/>
      <c r="EA40" s="1402"/>
      <c r="EB40" s="1402"/>
      <c r="EC40" s="1402"/>
      <c r="ED40" s="1402"/>
      <c r="EE40" s="1402"/>
      <c r="EF40" s="1402"/>
      <c r="EG40" s="1402"/>
      <c r="EH40" s="1402"/>
      <c r="EI40" s="1402"/>
      <c r="EJ40" s="1402"/>
      <c r="EK40" s="1402"/>
      <c r="EL40" s="1402"/>
      <c r="EM40" s="1402"/>
      <c r="EN40" s="1402"/>
      <c r="EO40" s="1402"/>
      <c r="EP40" s="1402"/>
      <c r="EQ40" s="1402"/>
      <c r="ER40" s="1402"/>
      <c r="ES40" s="1402"/>
      <c r="ET40" s="1402"/>
      <c r="EU40" s="1402"/>
      <c r="EV40" s="1402"/>
      <c r="EW40" s="1402"/>
      <c r="EX40" s="1402"/>
      <c r="EY40" s="1402"/>
      <c r="EZ40" s="1402"/>
      <c r="FA40" s="1402"/>
      <c r="FB40" s="1402"/>
      <c r="FC40" s="1402"/>
      <c r="FD40" s="1402"/>
      <c r="FE40" s="1402"/>
      <c r="FF40" s="1402"/>
      <c r="FG40" s="1402"/>
      <c r="FH40" s="1402"/>
      <c r="FI40" s="1402"/>
      <c r="FJ40" s="1402"/>
      <c r="FK40" s="1402"/>
      <c r="FL40" s="1402"/>
      <c r="FM40" s="1402"/>
      <c r="FN40" s="1402"/>
      <c r="FO40" s="1402"/>
      <c r="FP40" s="1402"/>
      <c r="FQ40" s="1402"/>
      <c r="FR40" s="1402"/>
      <c r="FS40" s="1402"/>
      <c r="FT40" s="1402"/>
      <c r="FU40" s="1402"/>
      <c r="FV40" s="1402"/>
      <c r="FW40" s="1402"/>
      <c r="FX40" s="1402"/>
      <c r="FY40" s="1402"/>
      <c r="FZ40" s="1402"/>
      <c r="GA40" s="1402"/>
      <c r="GB40" s="1402"/>
      <c r="GC40" s="1402"/>
      <c r="GD40" s="1402"/>
      <c r="GE40" s="1402"/>
      <c r="GF40" s="1402"/>
      <c r="GG40" s="1402"/>
      <c r="GH40" s="1402"/>
      <c r="GI40" s="1402"/>
      <c r="GJ40" s="1402"/>
      <c r="GK40" s="1402"/>
      <c r="GL40" s="1402"/>
      <c r="GM40" s="1402"/>
      <c r="GN40" s="1402"/>
      <c r="GO40" s="1402"/>
      <c r="GP40" s="1402"/>
      <c r="GQ40" s="1402"/>
      <c r="GR40" s="1402"/>
      <c r="GS40" s="1402"/>
      <c r="GT40" s="1402"/>
      <c r="GU40" s="1402"/>
      <c r="GV40" s="1402"/>
      <c r="GW40" s="1402"/>
      <c r="GX40" s="1402"/>
      <c r="GY40" s="1402"/>
      <c r="GZ40" s="1402"/>
      <c r="HA40" s="1402"/>
      <c r="HB40" s="1402"/>
      <c r="HC40" s="1402"/>
      <c r="HD40" s="1402"/>
      <c r="HE40" s="1402"/>
      <c r="HF40" s="1402"/>
      <c r="HG40" s="1402"/>
      <c r="HH40" s="1402"/>
      <c r="HI40" s="1402"/>
      <c r="HJ40" s="1402"/>
      <c r="HK40" s="1402"/>
      <c r="HL40" s="1402"/>
      <c r="HM40" s="1402"/>
      <c r="HN40" s="1402"/>
      <c r="HO40" s="1402"/>
      <c r="HP40" s="1402"/>
      <c r="HQ40" s="1402"/>
      <c r="HR40" s="1402"/>
      <c r="HS40" s="1402"/>
      <c r="HT40" s="1402"/>
      <c r="HU40" s="1402"/>
      <c r="HV40" s="1402"/>
      <c r="HW40" s="1402"/>
      <c r="HX40" s="1402"/>
      <c r="HY40" s="1402"/>
      <c r="HZ40" s="1402"/>
      <c r="IA40" s="1402"/>
      <c r="IB40" s="1402"/>
      <c r="IC40" s="1402"/>
      <c r="ID40" s="1402"/>
      <c r="IE40" s="1402"/>
      <c r="IF40" s="1402"/>
      <c r="IG40" s="1402"/>
      <c r="IH40" s="1402"/>
      <c r="II40" s="1402"/>
      <c r="IJ40" s="1402"/>
      <c r="IK40" s="1402"/>
      <c r="IL40" s="1402"/>
      <c r="IM40" s="1402"/>
      <c r="IN40" s="1402"/>
      <c r="IO40" s="1402"/>
      <c r="IP40" s="1402"/>
      <c r="IQ40" s="1402"/>
      <c r="IR40" s="1402"/>
      <c r="IS40" s="1402"/>
      <c r="IT40" s="1402"/>
      <c r="IU40" s="1402"/>
      <c r="IV40" s="1402"/>
    </row>
    <row r="41" spans="1:256" s="156" customFormat="1" ht="15" customHeight="1" x14ac:dyDescent="0.15">
      <c r="A41" s="1401"/>
      <c r="B41" s="1401"/>
      <c r="C41" s="1409" t="s">
        <v>1328</v>
      </c>
      <c r="D41" s="1409"/>
      <c r="E41" s="1409"/>
      <c r="F41" s="1409"/>
      <c r="G41" s="1410"/>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c r="AE41" s="1410"/>
      <c r="AF41" s="1410"/>
      <c r="AG41" s="1410"/>
      <c r="AH41" s="1402"/>
      <c r="AI41" s="1402"/>
      <c r="AJ41" s="1402"/>
      <c r="AK41" s="1402"/>
      <c r="AL41" s="1402"/>
      <c r="AM41" s="1402"/>
      <c r="AN41" s="1402"/>
      <c r="AO41" s="1402"/>
      <c r="AP41" s="1402"/>
      <c r="AQ41" s="1402"/>
      <c r="AR41" s="1402"/>
      <c r="AS41" s="1402"/>
      <c r="AT41" s="1402"/>
      <c r="AU41" s="1402"/>
      <c r="AV41" s="1402"/>
      <c r="AW41" s="1402"/>
      <c r="AX41" s="1402"/>
      <c r="AY41" s="1402"/>
      <c r="AZ41" s="1402"/>
      <c r="BA41" s="1402"/>
      <c r="BB41" s="1402"/>
      <c r="BC41" s="1402"/>
      <c r="BD41" s="1402"/>
      <c r="BE41" s="1402"/>
      <c r="BF41" s="1402"/>
      <c r="BG41" s="1402"/>
      <c r="BH41" s="1402"/>
      <c r="BI41" s="1402"/>
      <c r="BJ41" s="1402"/>
      <c r="BK41" s="1402"/>
      <c r="BL41" s="1402"/>
      <c r="BM41" s="1402"/>
      <c r="BN41" s="1402"/>
      <c r="BO41" s="1402"/>
      <c r="BP41" s="1402"/>
      <c r="BQ41" s="1402"/>
      <c r="BR41" s="1402"/>
      <c r="BS41" s="1402"/>
      <c r="BT41" s="1402"/>
      <c r="BU41" s="1402"/>
      <c r="BV41" s="1402"/>
      <c r="BW41" s="1402"/>
      <c r="BX41" s="1402"/>
      <c r="BY41" s="1402"/>
      <c r="BZ41" s="1402"/>
      <c r="CA41" s="1402"/>
      <c r="CB41" s="1402"/>
      <c r="CC41" s="1402"/>
      <c r="CD41" s="1402"/>
      <c r="CE41" s="1402"/>
      <c r="CF41" s="1402"/>
      <c r="CG41" s="1402"/>
      <c r="CH41" s="1402"/>
      <c r="CI41" s="1402"/>
      <c r="CJ41" s="1402"/>
      <c r="CK41" s="1402"/>
      <c r="CL41" s="1402"/>
      <c r="CM41" s="1402"/>
      <c r="CN41" s="1402"/>
      <c r="CO41" s="1402"/>
      <c r="CP41" s="1402"/>
      <c r="CQ41" s="1402"/>
      <c r="CR41" s="1402"/>
      <c r="CS41" s="1402"/>
      <c r="CT41" s="1402"/>
      <c r="CU41" s="1402"/>
      <c r="CV41" s="1402"/>
      <c r="CW41" s="1402"/>
      <c r="CX41" s="1402"/>
      <c r="CY41" s="1402"/>
      <c r="CZ41" s="1402"/>
      <c r="DA41" s="1402"/>
      <c r="DB41" s="1402"/>
      <c r="DC41" s="1402"/>
      <c r="DD41" s="1402"/>
      <c r="DE41" s="1402"/>
      <c r="DF41" s="1402"/>
      <c r="DG41" s="1402"/>
      <c r="DH41" s="1402"/>
      <c r="DI41" s="1402"/>
      <c r="DJ41" s="1402"/>
      <c r="DK41" s="1402"/>
      <c r="DL41" s="1402"/>
      <c r="DM41" s="1402"/>
      <c r="DN41" s="1402"/>
      <c r="DO41" s="1402"/>
      <c r="DP41" s="1402"/>
      <c r="DQ41" s="1402"/>
      <c r="DR41" s="1402"/>
      <c r="DS41" s="1402"/>
      <c r="DT41" s="1402"/>
      <c r="DU41" s="1402"/>
      <c r="DV41" s="1402"/>
      <c r="DW41" s="1402"/>
      <c r="DX41" s="1402"/>
      <c r="DY41" s="1402"/>
      <c r="DZ41" s="1402"/>
      <c r="EA41" s="1402"/>
      <c r="EB41" s="1402"/>
      <c r="EC41" s="1402"/>
      <c r="ED41" s="1402"/>
      <c r="EE41" s="1402"/>
      <c r="EF41" s="1402"/>
      <c r="EG41" s="1402"/>
      <c r="EH41" s="1402"/>
      <c r="EI41" s="1402"/>
      <c r="EJ41" s="1402"/>
      <c r="EK41" s="1402"/>
      <c r="EL41" s="1402"/>
      <c r="EM41" s="1402"/>
      <c r="EN41" s="1402"/>
      <c r="EO41" s="1402"/>
      <c r="EP41" s="1402"/>
      <c r="EQ41" s="1402"/>
      <c r="ER41" s="1402"/>
      <c r="ES41" s="1402"/>
      <c r="ET41" s="1402"/>
      <c r="EU41" s="1402"/>
      <c r="EV41" s="1402"/>
      <c r="EW41" s="1402"/>
      <c r="EX41" s="1402"/>
      <c r="EY41" s="1402"/>
      <c r="EZ41" s="1402"/>
      <c r="FA41" s="1402"/>
      <c r="FB41" s="1402"/>
      <c r="FC41" s="1402"/>
      <c r="FD41" s="1402"/>
      <c r="FE41" s="1402"/>
      <c r="FF41" s="1402"/>
      <c r="FG41" s="1402"/>
      <c r="FH41" s="1402"/>
      <c r="FI41" s="1402"/>
      <c r="FJ41" s="1402"/>
      <c r="FK41" s="1402"/>
      <c r="FL41" s="1402"/>
      <c r="FM41" s="1402"/>
      <c r="FN41" s="1402"/>
      <c r="FO41" s="1402"/>
      <c r="FP41" s="1402"/>
      <c r="FQ41" s="1402"/>
      <c r="FR41" s="1402"/>
      <c r="FS41" s="1402"/>
      <c r="FT41" s="1402"/>
      <c r="FU41" s="1402"/>
      <c r="FV41" s="1402"/>
      <c r="FW41" s="1402"/>
      <c r="FX41" s="1402"/>
      <c r="FY41" s="1402"/>
      <c r="FZ41" s="1402"/>
      <c r="GA41" s="1402"/>
      <c r="GB41" s="1402"/>
      <c r="GC41" s="1402"/>
      <c r="GD41" s="1402"/>
      <c r="GE41" s="1402"/>
      <c r="GF41" s="1402"/>
      <c r="GG41" s="1402"/>
      <c r="GH41" s="1402"/>
      <c r="GI41" s="1402"/>
      <c r="GJ41" s="1402"/>
      <c r="GK41" s="1402"/>
      <c r="GL41" s="1402"/>
      <c r="GM41" s="1402"/>
      <c r="GN41" s="1402"/>
      <c r="GO41" s="1402"/>
      <c r="GP41" s="1402"/>
      <c r="GQ41" s="1402"/>
      <c r="GR41" s="1402"/>
      <c r="GS41" s="1402"/>
      <c r="GT41" s="1402"/>
      <c r="GU41" s="1402"/>
      <c r="GV41" s="1402"/>
      <c r="GW41" s="1402"/>
      <c r="GX41" s="1402"/>
      <c r="GY41" s="1402"/>
      <c r="GZ41" s="1402"/>
      <c r="HA41" s="1402"/>
      <c r="HB41" s="1402"/>
      <c r="HC41" s="1402"/>
      <c r="HD41" s="1402"/>
      <c r="HE41" s="1402"/>
      <c r="HF41" s="1402"/>
      <c r="HG41" s="1402"/>
      <c r="HH41" s="1402"/>
      <c r="HI41" s="1402"/>
      <c r="HJ41" s="1402"/>
      <c r="HK41" s="1402"/>
      <c r="HL41" s="1402"/>
      <c r="HM41" s="1402"/>
      <c r="HN41" s="1402"/>
      <c r="HO41" s="1402"/>
      <c r="HP41" s="1402"/>
      <c r="HQ41" s="1402"/>
      <c r="HR41" s="1402"/>
      <c r="HS41" s="1402"/>
      <c r="HT41" s="1402"/>
      <c r="HU41" s="1402"/>
      <c r="HV41" s="1402"/>
      <c r="HW41" s="1402"/>
      <c r="HX41" s="1402"/>
      <c r="HY41" s="1402"/>
      <c r="HZ41" s="1402"/>
      <c r="IA41" s="1402"/>
      <c r="IB41" s="1402"/>
      <c r="IC41" s="1402"/>
      <c r="ID41" s="1402"/>
      <c r="IE41" s="1402"/>
      <c r="IF41" s="1402"/>
      <c r="IG41" s="1402"/>
      <c r="IH41" s="1402"/>
      <c r="II41" s="1402"/>
      <c r="IJ41" s="1402"/>
      <c r="IK41" s="1402"/>
      <c r="IL41" s="1402"/>
      <c r="IM41" s="1402"/>
      <c r="IN41" s="1402"/>
      <c r="IO41" s="1402"/>
      <c r="IP41" s="1402"/>
      <c r="IQ41" s="1402"/>
      <c r="IR41" s="1402"/>
      <c r="IS41" s="1402"/>
      <c r="IT41" s="1402"/>
      <c r="IU41" s="1402"/>
      <c r="IV41" s="1402"/>
    </row>
    <row r="42" spans="1:256" s="156" customFormat="1" ht="15" customHeight="1" x14ac:dyDescent="0.15">
      <c r="A42" s="1401"/>
      <c r="B42" s="1401"/>
      <c r="C42" s="1409" t="s">
        <v>1329</v>
      </c>
      <c r="D42" s="1409"/>
      <c r="E42" s="1409"/>
      <c r="F42" s="1409"/>
      <c r="G42" s="1410"/>
      <c r="H42" s="1410"/>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c r="AG42" s="1410"/>
      <c r="AH42" s="1402"/>
      <c r="AI42" s="1402"/>
      <c r="AJ42" s="1402"/>
      <c r="AK42" s="1402"/>
      <c r="AL42" s="1402"/>
      <c r="AM42" s="1402"/>
      <c r="AN42" s="1402"/>
      <c r="AO42" s="1402"/>
      <c r="AP42" s="1402"/>
      <c r="AQ42" s="1402"/>
      <c r="AR42" s="1402"/>
      <c r="AS42" s="1402"/>
      <c r="AT42" s="1402"/>
      <c r="AU42" s="1402"/>
      <c r="AV42" s="1402"/>
      <c r="AW42" s="1402"/>
      <c r="AX42" s="1402"/>
      <c r="AY42" s="1402"/>
      <c r="AZ42" s="1402"/>
      <c r="BA42" s="1402"/>
      <c r="BB42" s="1402"/>
      <c r="BC42" s="1402"/>
      <c r="BD42" s="1402"/>
      <c r="BE42" s="1402"/>
      <c r="BF42" s="1402"/>
      <c r="BG42" s="1402"/>
      <c r="BH42" s="1402"/>
      <c r="BI42" s="1402"/>
      <c r="BJ42" s="1402"/>
      <c r="BK42" s="1402"/>
      <c r="BL42" s="1402"/>
      <c r="BM42" s="1402"/>
      <c r="BN42" s="1402"/>
      <c r="BO42" s="1402"/>
      <c r="BP42" s="1402"/>
      <c r="BQ42" s="1402"/>
      <c r="BR42" s="1402"/>
      <c r="BS42" s="1402"/>
      <c r="BT42" s="1402"/>
      <c r="BU42" s="1402"/>
      <c r="BV42" s="1402"/>
      <c r="BW42" s="1402"/>
      <c r="BX42" s="1402"/>
      <c r="BY42" s="1402"/>
      <c r="BZ42" s="1402"/>
      <c r="CA42" s="1402"/>
      <c r="CB42" s="1402"/>
      <c r="CC42" s="1402"/>
      <c r="CD42" s="1402"/>
      <c r="CE42" s="1402"/>
      <c r="CF42" s="1402"/>
      <c r="CG42" s="1402"/>
      <c r="CH42" s="1402"/>
      <c r="CI42" s="1402"/>
      <c r="CJ42" s="1402"/>
      <c r="CK42" s="1402"/>
      <c r="CL42" s="1402"/>
      <c r="CM42" s="1402"/>
      <c r="CN42" s="1402"/>
      <c r="CO42" s="1402"/>
      <c r="CP42" s="1402"/>
      <c r="CQ42" s="1402"/>
      <c r="CR42" s="1402"/>
      <c r="CS42" s="1402"/>
      <c r="CT42" s="1402"/>
      <c r="CU42" s="1402"/>
      <c r="CV42" s="1402"/>
      <c r="CW42" s="1402"/>
      <c r="CX42" s="1402"/>
      <c r="CY42" s="1402"/>
      <c r="CZ42" s="1402"/>
      <c r="DA42" s="1402"/>
      <c r="DB42" s="1402"/>
      <c r="DC42" s="1402"/>
      <c r="DD42" s="1402"/>
      <c r="DE42" s="1402"/>
      <c r="DF42" s="1402"/>
      <c r="DG42" s="1402"/>
      <c r="DH42" s="1402"/>
      <c r="DI42" s="1402"/>
      <c r="DJ42" s="1402"/>
      <c r="DK42" s="1402"/>
      <c r="DL42" s="1402"/>
      <c r="DM42" s="1402"/>
      <c r="DN42" s="1402"/>
      <c r="DO42" s="1402"/>
      <c r="DP42" s="1402"/>
      <c r="DQ42" s="1402"/>
      <c r="DR42" s="1402"/>
      <c r="DS42" s="1402"/>
      <c r="DT42" s="1402"/>
      <c r="DU42" s="1402"/>
      <c r="DV42" s="1402"/>
      <c r="DW42" s="1402"/>
      <c r="DX42" s="1402"/>
      <c r="DY42" s="1402"/>
      <c r="DZ42" s="1402"/>
      <c r="EA42" s="1402"/>
      <c r="EB42" s="1402"/>
      <c r="EC42" s="1402"/>
      <c r="ED42" s="1402"/>
      <c r="EE42" s="1402"/>
      <c r="EF42" s="1402"/>
      <c r="EG42" s="1402"/>
      <c r="EH42" s="1402"/>
      <c r="EI42" s="1402"/>
      <c r="EJ42" s="1402"/>
      <c r="EK42" s="1402"/>
      <c r="EL42" s="1402"/>
      <c r="EM42" s="1402"/>
      <c r="EN42" s="1402"/>
      <c r="EO42" s="1402"/>
      <c r="EP42" s="1402"/>
      <c r="EQ42" s="1402"/>
      <c r="ER42" s="1402"/>
      <c r="ES42" s="1402"/>
      <c r="ET42" s="1402"/>
      <c r="EU42" s="1402"/>
      <c r="EV42" s="1402"/>
      <c r="EW42" s="1402"/>
      <c r="EX42" s="1402"/>
      <c r="EY42" s="1402"/>
      <c r="EZ42" s="1402"/>
      <c r="FA42" s="1402"/>
      <c r="FB42" s="1402"/>
      <c r="FC42" s="1402"/>
      <c r="FD42" s="1402"/>
      <c r="FE42" s="1402"/>
      <c r="FF42" s="1402"/>
      <c r="FG42" s="1402"/>
      <c r="FH42" s="1402"/>
      <c r="FI42" s="1402"/>
      <c r="FJ42" s="1402"/>
      <c r="FK42" s="1402"/>
      <c r="FL42" s="1402"/>
      <c r="FM42" s="1402"/>
      <c r="FN42" s="1402"/>
      <c r="FO42" s="1402"/>
      <c r="FP42" s="1402"/>
      <c r="FQ42" s="1402"/>
      <c r="FR42" s="1402"/>
      <c r="FS42" s="1402"/>
      <c r="FT42" s="1402"/>
      <c r="FU42" s="1402"/>
      <c r="FV42" s="1402"/>
      <c r="FW42" s="1402"/>
      <c r="FX42" s="1402"/>
      <c r="FY42" s="1402"/>
      <c r="FZ42" s="1402"/>
      <c r="GA42" s="1402"/>
      <c r="GB42" s="1402"/>
      <c r="GC42" s="1402"/>
      <c r="GD42" s="1402"/>
      <c r="GE42" s="1402"/>
      <c r="GF42" s="1402"/>
      <c r="GG42" s="1402"/>
      <c r="GH42" s="1402"/>
      <c r="GI42" s="1402"/>
      <c r="GJ42" s="1402"/>
      <c r="GK42" s="1402"/>
      <c r="GL42" s="1402"/>
      <c r="GM42" s="1402"/>
      <c r="GN42" s="1402"/>
      <c r="GO42" s="1402"/>
      <c r="GP42" s="1402"/>
      <c r="GQ42" s="1402"/>
      <c r="GR42" s="1402"/>
      <c r="GS42" s="1402"/>
      <c r="GT42" s="1402"/>
      <c r="GU42" s="1402"/>
      <c r="GV42" s="1402"/>
      <c r="GW42" s="1402"/>
      <c r="GX42" s="1402"/>
      <c r="GY42" s="1402"/>
      <c r="GZ42" s="1402"/>
      <c r="HA42" s="1402"/>
      <c r="HB42" s="1402"/>
      <c r="HC42" s="1402"/>
      <c r="HD42" s="1402"/>
      <c r="HE42" s="1402"/>
      <c r="HF42" s="1402"/>
      <c r="HG42" s="1402"/>
      <c r="HH42" s="1402"/>
      <c r="HI42" s="1402"/>
      <c r="HJ42" s="1402"/>
      <c r="HK42" s="1402"/>
      <c r="HL42" s="1402"/>
      <c r="HM42" s="1402"/>
      <c r="HN42" s="1402"/>
      <c r="HO42" s="1402"/>
      <c r="HP42" s="1402"/>
      <c r="HQ42" s="1402"/>
      <c r="HR42" s="1402"/>
      <c r="HS42" s="1402"/>
      <c r="HT42" s="1402"/>
      <c r="HU42" s="1402"/>
      <c r="HV42" s="1402"/>
      <c r="HW42" s="1402"/>
      <c r="HX42" s="1402"/>
      <c r="HY42" s="1402"/>
      <c r="HZ42" s="1402"/>
      <c r="IA42" s="1402"/>
      <c r="IB42" s="1402"/>
      <c r="IC42" s="1402"/>
      <c r="ID42" s="1402"/>
      <c r="IE42" s="1402"/>
      <c r="IF42" s="1402"/>
      <c r="IG42" s="1402"/>
      <c r="IH42" s="1402"/>
      <c r="II42" s="1402"/>
      <c r="IJ42" s="1402"/>
      <c r="IK42" s="1402"/>
      <c r="IL42" s="1402"/>
      <c r="IM42" s="1402"/>
      <c r="IN42" s="1402"/>
      <c r="IO42" s="1402"/>
      <c r="IP42" s="1402"/>
      <c r="IQ42" s="1402"/>
      <c r="IR42" s="1402"/>
      <c r="IS42" s="1402"/>
      <c r="IT42" s="1402"/>
      <c r="IU42" s="1402"/>
      <c r="IV42" s="1402"/>
    </row>
    <row r="43" spans="1:256" s="64" customFormat="1" ht="15" customHeight="1" x14ac:dyDescent="0.15">
      <c r="A43" s="1401"/>
      <c r="B43" s="1401"/>
      <c r="C43" s="1401" t="s">
        <v>1330</v>
      </c>
      <c r="D43" s="1401"/>
      <c r="E43" s="1401"/>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c r="AC43" s="1401"/>
      <c r="AD43" s="1401"/>
      <c r="AE43" s="1401"/>
      <c r="AF43" s="1401"/>
      <c r="AG43" s="1401"/>
      <c r="AH43" s="1402"/>
      <c r="AI43" s="1402"/>
      <c r="AJ43" s="1402"/>
      <c r="AK43" s="1402"/>
      <c r="AL43" s="1402"/>
      <c r="AM43" s="1402"/>
      <c r="AN43" s="1402"/>
      <c r="AO43" s="1402"/>
      <c r="AP43" s="1402"/>
      <c r="AQ43" s="1402"/>
      <c r="AR43" s="1402"/>
      <c r="AS43" s="1402"/>
      <c r="AT43" s="1402"/>
      <c r="AU43" s="1402"/>
      <c r="AV43" s="1402"/>
      <c r="AW43" s="1402"/>
      <c r="AX43" s="1402"/>
      <c r="AY43" s="1402"/>
      <c r="AZ43" s="1402"/>
      <c r="BA43" s="1402"/>
      <c r="BB43" s="1402"/>
      <c r="BC43" s="1402"/>
      <c r="BD43" s="1402"/>
      <c r="BE43" s="1402"/>
      <c r="BF43" s="1402"/>
      <c r="BG43" s="1402"/>
      <c r="BH43" s="1402"/>
      <c r="BI43" s="1402"/>
      <c r="BJ43" s="1402"/>
      <c r="BK43" s="1402"/>
      <c r="BL43" s="1402"/>
      <c r="BM43" s="1402"/>
      <c r="BN43" s="1402"/>
      <c r="BO43" s="1402"/>
      <c r="BP43" s="1402"/>
      <c r="BQ43" s="1402"/>
      <c r="BR43" s="1402"/>
      <c r="BS43" s="1402"/>
      <c r="BT43" s="1402"/>
      <c r="BU43" s="1402"/>
      <c r="BV43" s="1402"/>
      <c r="BW43" s="1402"/>
      <c r="BX43" s="1402"/>
      <c r="BY43" s="1402"/>
      <c r="BZ43" s="1402"/>
      <c r="CA43" s="1402"/>
      <c r="CB43" s="1402"/>
      <c r="CC43" s="1402"/>
      <c r="CD43" s="1402"/>
      <c r="CE43" s="1402"/>
      <c r="CF43" s="1402"/>
      <c r="CG43" s="1402"/>
      <c r="CH43" s="1402"/>
      <c r="CI43" s="1402"/>
      <c r="CJ43" s="1402"/>
      <c r="CK43" s="1402"/>
      <c r="CL43" s="1402"/>
      <c r="CM43" s="1402"/>
      <c r="CN43" s="1402"/>
      <c r="CO43" s="1402"/>
      <c r="CP43" s="1402"/>
      <c r="CQ43" s="1402"/>
      <c r="CR43" s="1402"/>
      <c r="CS43" s="1402"/>
      <c r="CT43" s="1402"/>
      <c r="CU43" s="1402"/>
      <c r="CV43" s="1402"/>
      <c r="CW43" s="1402"/>
      <c r="CX43" s="1402"/>
      <c r="CY43" s="1402"/>
      <c r="CZ43" s="1402"/>
      <c r="DA43" s="1402"/>
      <c r="DB43" s="1402"/>
      <c r="DC43" s="1402"/>
      <c r="DD43" s="1402"/>
      <c r="DE43" s="1402"/>
      <c r="DF43" s="1402"/>
      <c r="DG43" s="1402"/>
      <c r="DH43" s="1402"/>
      <c r="DI43" s="1402"/>
      <c r="DJ43" s="1402"/>
      <c r="DK43" s="1402"/>
      <c r="DL43" s="1402"/>
      <c r="DM43" s="1402"/>
      <c r="DN43" s="1402"/>
      <c r="DO43" s="1402"/>
      <c r="DP43" s="1402"/>
      <c r="DQ43" s="1402"/>
      <c r="DR43" s="1402"/>
      <c r="DS43" s="1402"/>
      <c r="DT43" s="1402"/>
      <c r="DU43" s="1402"/>
      <c r="DV43" s="1402"/>
      <c r="DW43" s="1402"/>
      <c r="DX43" s="1402"/>
      <c r="DY43" s="1402"/>
      <c r="DZ43" s="1402"/>
      <c r="EA43" s="1402"/>
      <c r="EB43" s="1402"/>
      <c r="EC43" s="1402"/>
      <c r="ED43" s="1402"/>
      <c r="EE43" s="1402"/>
      <c r="EF43" s="1402"/>
      <c r="EG43" s="1402"/>
      <c r="EH43" s="1402"/>
      <c r="EI43" s="1402"/>
      <c r="EJ43" s="1402"/>
      <c r="EK43" s="1402"/>
      <c r="EL43" s="1402"/>
      <c r="EM43" s="1402"/>
      <c r="EN43" s="1402"/>
      <c r="EO43" s="1402"/>
      <c r="EP43" s="1402"/>
      <c r="EQ43" s="1402"/>
      <c r="ER43" s="1402"/>
      <c r="ES43" s="1402"/>
      <c r="ET43" s="1402"/>
      <c r="EU43" s="1402"/>
      <c r="EV43" s="1402"/>
      <c r="EW43" s="1402"/>
      <c r="EX43" s="1402"/>
      <c r="EY43" s="1402"/>
      <c r="EZ43" s="1402"/>
      <c r="FA43" s="1402"/>
      <c r="FB43" s="1402"/>
      <c r="FC43" s="1402"/>
      <c r="FD43" s="1402"/>
      <c r="FE43" s="1402"/>
      <c r="FF43" s="1402"/>
      <c r="FG43" s="1402"/>
      <c r="FH43" s="1402"/>
      <c r="FI43" s="1402"/>
      <c r="FJ43" s="1402"/>
      <c r="FK43" s="1402"/>
      <c r="FL43" s="1402"/>
      <c r="FM43" s="1402"/>
      <c r="FN43" s="1402"/>
      <c r="FO43" s="1402"/>
      <c r="FP43" s="1402"/>
      <c r="FQ43" s="1402"/>
      <c r="FR43" s="1402"/>
      <c r="FS43" s="1402"/>
      <c r="FT43" s="1402"/>
      <c r="FU43" s="1402"/>
      <c r="FV43" s="1402"/>
      <c r="FW43" s="1402"/>
      <c r="FX43" s="1402"/>
      <c r="FY43" s="1402"/>
      <c r="FZ43" s="1402"/>
      <c r="GA43" s="1402"/>
      <c r="GB43" s="1402"/>
      <c r="GC43" s="1402"/>
      <c r="GD43" s="1402"/>
      <c r="GE43" s="1402"/>
      <c r="GF43" s="1402"/>
      <c r="GG43" s="1402"/>
      <c r="GH43" s="1402"/>
      <c r="GI43" s="1402"/>
      <c r="GJ43" s="1402"/>
      <c r="GK43" s="1402"/>
      <c r="GL43" s="1402"/>
      <c r="GM43" s="1402"/>
      <c r="GN43" s="1402"/>
      <c r="GO43" s="1402"/>
      <c r="GP43" s="1402"/>
      <c r="GQ43" s="1402"/>
      <c r="GR43" s="1402"/>
      <c r="GS43" s="1402"/>
      <c r="GT43" s="1402"/>
      <c r="GU43" s="1402"/>
      <c r="GV43" s="1402"/>
      <c r="GW43" s="1402"/>
      <c r="GX43" s="1402"/>
      <c r="GY43" s="1402"/>
      <c r="GZ43" s="1402"/>
      <c r="HA43" s="1402"/>
      <c r="HB43" s="1402"/>
      <c r="HC43" s="1402"/>
      <c r="HD43" s="1402"/>
      <c r="HE43" s="1402"/>
      <c r="HF43" s="1402"/>
      <c r="HG43" s="1402"/>
      <c r="HH43" s="1402"/>
      <c r="HI43" s="1402"/>
      <c r="HJ43" s="1402"/>
      <c r="HK43" s="1402"/>
      <c r="HL43" s="1402"/>
      <c r="HM43" s="1402"/>
      <c r="HN43" s="1402"/>
      <c r="HO43" s="1402"/>
      <c r="HP43" s="1402"/>
      <c r="HQ43" s="1402"/>
      <c r="HR43" s="1402"/>
      <c r="HS43" s="1402"/>
      <c r="HT43" s="1402"/>
      <c r="HU43" s="1402"/>
      <c r="HV43" s="1402"/>
      <c r="HW43" s="1402"/>
      <c r="HX43" s="1402"/>
      <c r="HY43" s="1402"/>
      <c r="HZ43" s="1402"/>
      <c r="IA43" s="1402"/>
      <c r="IB43" s="1402"/>
      <c r="IC43" s="1402"/>
      <c r="ID43" s="1402"/>
      <c r="IE43" s="1402"/>
      <c r="IF43" s="1402"/>
      <c r="IG43" s="1402"/>
      <c r="IH43" s="1402"/>
      <c r="II43" s="1402"/>
      <c r="IJ43" s="1402"/>
      <c r="IK43" s="1402"/>
      <c r="IL43" s="1402"/>
      <c r="IM43" s="1402"/>
      <c r="IN43" s="1402"/>
      <c r="IO43" s="1402"/>
      <c r="IP43" s="1402"/>
      <c r="IQ43" s="1402"/>
      <c r="IR43" s="1402"/>
      <c r="IS43" s="1402"/>
      <c r="IT43" s="1402"/>
      <c r="IU43" s="1402"/>
      <c r="IV43" s="1402"/>
    </row>
    <row r="44" spans="1:256" s="64" customFormat="1" ht="15" customHeight="1" x14ac:dyDescent="0.15">
      <c r="A44" s="1401"/>
      <c r="B44" s="1401"/>
      <c r="C44" s="1409" t="s">
        <v>1331</v>
      </c>
      <c r="D44" s="1409"/>
      <c r="E44" s="1409"/>
      <c r="F44" s="1409"/>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410"/>
      <c r="AH44" s="1402"/>
      <c r="AI44" s="1402"/>
      <c r="AJ44" s="1402"/>
      <c r="AK44" s="1402"/>
      <c r="AL44" s="1402"/>
      <c r="AM44" s="1402"/>
      <c r="AN44" s="1402"/>
      <c r="AO44" s="1402"/>
      <c r="AP44" s="1402"/>
      <c r="AQ44" s="1402"/>
      <c r="AR44" s="1402"/>
      <c r="AS44" s="1402"/>
      <c r="AT44" s="1402"/>
      <c r="AU44" s="1402"/>
      <c r="AV44" s="1402"/>
      <c r="AW44" s="1402"/>
      <c r="AX44" s="1402"/>
      <c r="AY44" s="1402"/>
      <c r="AZ44" s="1402"/>
      <c r="BA44" s="1402"/>
      <c r="BB44" s="1402"/>
      <c r="BC44" s="1402"/>
      <c r="BD44" s="1402"/>
      <c r="BE44" s="1402"/>
      <c r="BF44" s="1402"/>
      <c r="BG44" s="1402"/>
      <c r="BH44" s="1402"/>
      <c r="BI44" s="1402"/>
      <c r="BJ44" s="1402"/>
      <c r="BK44" s="1402"/>
      <c r="BL44" s="1402"/>
      <c r="BM44" s="1402"/>
      <c r="BN44" s="1402"/>
      <c r="BO44" s="1402"/>
      <c r="BP44" s="1402"/>
      <c r="BQ44" s="1402"/>
      <c r="BR44" s="1402"/>
      <c r="BS44" s="1402"/>
      <c r="BT44" s="1402"/>
      <c r="BU44" s="1402"/>
      <c r="BV44" s="1402"/>
      <c r="BW44" s="1402"/>
      <c r="BX44" s="1402"/>
      <c r="BY44" s="1402"/>
      <c r="BZ44" s="1402"/>
      <c r="CA44" s="1402"/>
      <c r="CB44" s="1402"/>
      <c r="CC44" s="1402"/>
      <c r="CD44" s="1402"/>
      <c r="CE44" s="1402"/>
      <c r="CF44" s="1402"/>
      <c r="CG44" s="1402"/>
      <c r="CH44" s="1402"/>
      <c r="CI44" s="1402"/>
      <c r="CJ44" s="1402"/>
      <c r="CK44" s="1402"/>
      <c r="CL44" s="1402"/>
      <c r="CM44" s="1402"/>
      <c r="CN44" s="1402"/>
      <c r="CO44" s="1402"/>
      <c r="CP44" s="1402"/>
      <c r="CQ44" s="1402"/>
      <c r="CR44" s="1402"/>
      <c r="CS44" s="1402"/>
      <c r="CT44" s="1402"/>
      <c r="CU44" s="1402"/>
      <c r="CV44" s="1402"/>
      <c r="CW44" s="1402"/>
      <c r="CX44" s="1402"/>
      <c r="CY44" s="1402"/>
      <c r="CZ44" s="1402"/>
      <c r="DA44" s="1402"/>
      <c r="DB44" s="1402"/>
      <c r="DC44" s="1402"/>
      <c r="DD44" s="1402"/>
      <c r="DE44" s="1402"/>
      <c r="DF44" s="1402"/>
      <c r="DG44" s="1402"/>
      <c r="DH44" s="1402"/>
      <c r="DI44" s="1402"/>
      <c r="DJ44" s="1402"/>
      <c r="DK44" s="1402"/>
      <c r="DL44" s="1402"/>
      <c r="DM44" s="1402"/>
      <c r="DN44" s="1402"/>
      <c r="DO44" s="1402"/>
      <c r="DP44" s="1402"/>
      <c r="DQ44" s="1402"/>
      <c r="DR44" s="1402"/>
      <c r="DS44" s="1402"/>
      <c r="DT44" s="1402"/>
      <c r="DU44" s="1402"/>
      <c r="DV44" s="1402"/>
      <c r="DW44" s="1402"/>
      <c r="DX44" s="1402"/>
      <c r="DY44" s="1402"/>
      <c r="DZ44" s="1402"/>
      <c r="EA44" s="1402"/>
      <c r="EB44" s="1402"/>
      <c r="EC44" s="1402"/>
      <c r="ED44" s="1402"/>
      <c r="EE44" s="1402"/>
      <c r="EF44" s="1402"/>
      <c r="EG44" s="1402"/>
      <c r="EH44" s="1402"/>
      <c r="EI44" s="1402"/>
      <c r="EJ44" s="1402"/>
      <c r="EK44" s="1402"/>
      <c r="EL44" s="1402"/>
      <c r="EM44" s="1402"/>
      <c r="EN44" s="1402"/>
      <c r="EO44" s="1402"/>
      <c r="EP44" s="1402"/>
      <c r="EQ44" s="1402"/>
      <c r="ER44" s="1402"/>
      <c r="ES44" s="1402"/>
      <c r="ET44" s="1402"/>
      <c r="EU44" s="1402"/>
      <c r="EV44" s="1402"/>
      <c r="EW44" s="1402"/>
      <c r="EX44" s="1402"/>
      <c r="EY44" s="1402"/>
      <c r="EZ44" s="1402"/>
      <c r="FA44" s="1402"/>
      <c r="FB44" s="1402"/>
      <c r="FC44" s="1402"/>
      <c r="FD44" s="1402"/>
      <c r="FE44" s="1402"/>
      <c r="FF44" s="1402"/>
      <c r="FG44" s="1402"/>
      <c r="FH44" s="1402"/>
      <c r="FI44" s="1402"/>
      <c r="FJ44" s="1402"/>
      <c r="FK44" s="1402"/>
      <c r="FL44" s="1402"/>
      <c r="FM44" s="1402"/>
      <c r="FN44" s="1402"/>
      <c r="FO44" s="1402"/>
      <c r="FP44" s="1402"/>
      <c r="FQ44" s="1402"/>
      <c r="FR44" s="1402"/>
      <c r="FS44" s="1402"/>
      <c r="FT44" s="1402"/>
      <c r="FU44" s="1402"/>
      <c r="FV44" s="1402"/>
      <c r="FW44" s="1402"/>
      <c r="FX44" s="1402"/>
      <c r="FY44" s="1402"/>
      <c r="FZ44" s="1402"/>
      <c r="GA44" s="1402"/>
      <c r="GB44" s="1402"/>
      <c r="GC44" s="1402"/>
      <c r="GD44" s="1402"/>
      <c r="GE44" s="1402"/>
      <c r="GF44" s="1402"/>
      <c r="GG44" s="1402"/>
      <c r="GH44" s="1402"/>
      <c r="GI44" s="1402"/>
      <c r="GJ44" s="1402"/>
      <c r="GK44" s="1402"/>
      <c r="GL44" s="1402"/>
      <c r="GM44" s="1402"/>
      <c r="GN44" s="1402"/>
      <c r="GO44" s="1402"/>
      <c r="GP44" s="1402"/>
      <c r="GQ44" s="1402"/>
      <c r="GR44" s="1402"/>
      <c r="GS44" s="1402"/>
      <c r="GT44" s="1402"/>
      <c r="GU44" s="1402"/>
      <c r="GV44" s="1402"/>
      <c r="GW44" s="1402"/>
      <c r="GX44" s="1402"/>
      <c r="GY44" s="1402"/>
      <c r="GZ44" s="1402"/>
      <c r="HA44" s="1402"/>
      <c r="HB44" s="1402"/>
      <c r="HC44" s="1402"/>
      <c r="HD44" s="1402"/>
      <c r="HE44" s="1402"/>
      <c r="HF44" s="1402"/>
      <c r="HG44" s="1402"/>
      <c r="HH44" s="1402"/>
      <c r="HI44" s="1402"/>
      <c r="HJ44" s="1402"/>
      <c r="HK44" s="1402"/>
      <c r="HL44" s="1402"/>
      <c r="HM44" s="1402"/>
      <c r="HN44" s="1402"/>
      <c r="HO44" s="1402"/>
      <c r="HP44" s="1402"/>
      <c r="HQ44" s="1402"/>
      <c r="HR44" s="1402"/>
      <c r="HS44" s="1402"/>
      <c r="HT44" s="1402"/>
      <c r="HU44" s="1402"/>
      <c r="HV44" s="1402"/>
      <c r="HW44" s="1402"/>
      <c r="HX44" s="1402"/>
      <c r="HY44" s="1402"/>
      <c r="HZ44" s="1402"/>
      <c r="IA44" s="1402"/>
      <c r="IB44" s="1402"/>
      <c r="IC44" s="1402"/>
      <c r="ID44" s="1402"/>
      <c r="IE44" s="1402"/>
      <c r="IF44" s="1402"/>
      <c r="IG44" s="1402"/>
      <c r="IH44" s="1402"/>
      <c r="II44" s="1402"/>
      <c r="IJ44" s="1402"/>
      <c r="IK44" s="1402"/>
      <c r="IL44" s="1402"/>
      <c r="IM44" s="1402"/>
      <c r="IN44" s="1402"/>
      <c r="IO44" s="1402"/>
      <c r="IP44" s="1402"/>
      <c r="IQ44" s="1402"/>
      <c r="IR44" s="1402"/>
      <c r="IS44" s="1402"/>
      <c r="IT44" s="1402"/>
      <c r="IU44" s="1402"/>
      <c r="IV44" s="1402"/>
    </row>
    <row r="45" spans="1:256" s="64" customFormat="1" ht="15" customHeight="1" x14ac:dyDescent="0.15">
      <c r="A45" s="1401"/>
      <c r="B45" s="1401"/>
      <c r="C45" s="1409"/>
      <c r="D45" s="1409"/>
      <c r="E45" s="1409"/>
      <c r="F45" s="1409"/>
      <c r="G45" s="1410"/>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0"/>
      <c r="AD45" s="1410"/>
      <c r="AE45" s="1410"/>
      <c r="AF45" s="1410"/>
      <c r="AG45" s="1410"/>
      <c r="AH45" s="1402"/>
      <c r="AI45" s="1402"/>
      <c r="AJ45" s="1402"/>
      <c r="AK45" s="1402"/>
      <c r="AL45" s="1402"/>
      <c r="AM45" s="1402"/>
      <c r="AN45" s="1402"/>
      <c r="AO45" s="1402"/>
      <c r="AP45" s="1402"/>
      <c r="AQ45" s="1402"/>
      <c r="AR45" s="1402"/>
      <c r="AS45" s="1402"/>
      <c r="AT45" s="1402"/>
      <c r="AU45" s="1402"/>
      <c r="AV45" s="1402"/>
      <c r="AW45" s="1402"/>
      <c r="AX45" s="1402"/>
      <c r="AY45" s="1402"/>
      <c r="AZ45" s="1402"/>
      <c r="BA45" s="1402"/>
      <c r="BB45" s="1402"/>
      <c r="BC45" s="1402"/>
      <c r="BD45" s="1402"/>
      <c r="BE45" s="1402"/>
      <c r="BF45" s="1402"/>
      <c r="BG45" s="1402"/>
      <c r="BH45" s="1402"/>
      <c r="BI45" s="1402"/>
      <c r="BJ45" s="1402"/>
      <c r="BK45" s="1402"/>
      <c r="BL45" s="1402"/>
      <c r="BM45" s="1402"/>
      <c r="BN45" s="1402"/>
      <c r="BO45" s="1402"/>
      <c r="BP45" s="1402"/>
      <c r="BQ45" s="1402"/>
      <c r="BR45" s="1402"/>
      <c r="BS45" s="1402"/>
      <c r="BT45" s="1402"/>
      <c r="BU45" s="1402"/>
      <c r="BV45" s="1402"/>
      <c r="BW45" s="1402"/>
      <c r="BX45" s="1402"/>
      <c r="BY45" s="1402"/>
      <c r="BZ45" s="1402"/>
      <c r="CA45" s="1402"/>
      <c r="CB45" s="1402"/>
      <c r="CC45" s="1402"/>
      <c r="CD45" s="1402"/>
      <c r="CE45" s="1402"/>
      <c r="CF45" s="1402"/>
      <c r="CG45" s="1402"/>
      <c r="CH45" s="1402"/>
      <c r="CI45" s="1402"/>
      <c r="CJ45" s="1402"/>
      <c r="CK45" s="1402"/>
      <c r="CL45" s="1402"/>
      <c r="CM45" s="1402"/>
      <c r="CN45" s="1402"/>
      <c r="CO45" s="1402"/>
      <c r="CP45" s="1402"/>
      <c r="CQ45" s="1402"/>
      <c r="CR45" s="1402"/>
      <c r="CS45" s="1402"/>
      <c r="CT45" s="1402"/>
      <c r="CU45" s="1402"/>
      <c r="CV45" s="1402"/>
      <c r="CW45" s="1402"/>
      <c r="CX45" s="1402"/>
      <c r="CY45" s="1402"/>
      <c r="CZ45" s="1402"/>
      <c r="DA45" s="1402"/>
      <c r="DB45" s="1402"/>
      <c r="DC45" s="1402"/>
      <c r="DD45" s="1402"/>
      <c r="DE45" s="1402"/>
      <c r="DF45" s="1402"/>
      <c r="DG45" s="1402"/>
      <c r="DH45" s="1402"/>
      <c r="DI45" s="1402"/>
      <c r="DJ45" s="1402"/>
      <c r="DK45" s="1402"/>
      <c r="DL45" s="1402"/>
      <c r="DM45" s="1402"/>
      <c r="DN45" s="1402"/>
      <c r="DO45" s="1402"/>
      <c r="DP45" s="1402"/>
      <c r="DQ45" s="1402"/>
      <c r="DR45" s="1402"/>
      <c r="DS45" s="1402"/>
      <c r="DT45" s="1402"/>
      <c r="DU45" s="1402"/>
      <c r="DV45" s="1402"/>
      <c r="DW45" s="1402"/>
      <c r="DX45" s="1402"/>
      <c r="DY45" s="1402"/>
      <c r="DZ45" s="1402"/>
      <c r="EA45" s="1402"/>
      <c r="EB45" s="1402"/>
      <c r="EC45" s="1402"/>
      <c r="ED45" s="1402"/>
      <c r="EE45" s="1402"/>
      <c r="EF45" s="1402"/>
      <c r="EG45" s="1402"/>
      <c r="EH45" s="1402"/>
      <c r="EI45" s="1402"/>
      <c r="EJ45" s="1402"/>
      <c r="EK45" s="1402"/>
      <c r="EL45" s="1402"/>
      <c r="EM45" s="1402"/>
      <c r="EN45" s="1402"/>
      <c r="EO45" s="1402"/>
      <c r="EP45" s="1402"/>
      <c r="EQ45" s="1402"/>
      <c r="ER45" s="1402"/>
      <c r="ES45" s="1402"/>
      <c r="ET45" s="1402"/>
      <c r="EU45" s="1402"/>
      <c r="EV45" s="1402"/>
      <c r="EW45" s="1402"/>
      <c r="EX45" s="1402"/>
      <c r="EY45" s="1402"/>
      <c r="EZ45" s="1402"/>
      <c r="FA45" s="1402"/>
      <c r="FB45" s="1402"/>
      <c r="FC45" s="1402"/>
      <c r="FD45" s="1402"/>
      <c r="FE45" s="1402"/>
      <c r="FF45" s="1402"/>
      <c r="FG45" s="1402"/>
      <c r="FH45" s="1402"/>
      <c r="FI45" s="1402"/>
      <c r="FJ45" s="1402"/>
      <c r="FK45" s="1402"/>
      <c r="FL45" s="1402"/>
      <c r="FM45" s="1402"/>
      <c r="FN45" s="1402"/>
      <c r="FO45" s="1402"/>
      <c r="FP45" s="1402"/>
      <c r="FQ45" s="1402"/>
      <c r="FR45" s="1402"/>
      <c r="FS45" s="1402"/>
      <c r="FT45" s="1402"/>
      <c r="FU45" s="1402"/>
      <c r="FV45" s="1402"/>
      <c r="FW45" s="1402"/>
      <c r="FX45" s="1402"/>
      <c r="FY45" s="1402"/>
      <c r="FZ45" s="1402"/>
      <c r="GA45" s="1402"/>
      <c r="GB45" s="1402"/>
      <c r="GC45" s="1402"/>
      <c r="GD45" s="1402"/>
      <c r="GE45" s="1402"/>
      <c r="GF45" s="1402"/>
      <c r="GG45" s="1402"/>
      <c r="GH45" s="1402"/>
      <c r="GI45" s="1402"/>
      <c r="GJ45" s="1402"/>
      <c r="GK45" s="1402"/>
      <c r="GL45" s="1402"/>
      <c r="GM45" s="1402"/>
      <c r="GN45" s="1402"/>
      <c r="GO45" s="1402"/>
      <c r="GP45" s="1402"/>
      <c r="GQ45" s="1402"/>
      <c r="GR45" s="1402"/>
      <c r="GS45" s="1402"/>
      <c r="GT45" s="1402"/>
      <c r="GU45" s="1402"/>
      <c r="GV45" s="1402"/>
      <c r="GW45" s="1402"/>
      <c r="GX45" s="1402"/>
      <c r="GY45" s="1402"/>
      <c r="GZ45" s="1402"/>
      <c r="HA45" s="1402"/>
      <c r="HB45" s="1402"/>
      <c r="HC45" s="1402"/>
      <c r="HD45" s="1402"/>
      <c r="HE45" s="1402"/>
      <c r="HF45" s="1402"/>
      <c r="HG45" s="1402"/>
      <c r="HH45" s="1402"/>
      <c r="HI45" s="1402"/>
      <c r="HJ45" s="1402"/>
      <c r="HK45" s="1402"/>
      <c r="HL45" s="1402"/>
      <c r="HM45" s="1402"/>
      <c r="HN45" s="1402"/>
      <c r="HO45" s="1402"/>
      <c r="HP45" s="1402"/>
      <c r="HQ45" s="1402"/>
      <c r="HR45" s="1402"/>
      <c r="HS45" s="1402"/>
      <c r="HT45" s="1402"/>
      <c r="HU45" s="1402"/>
      <c r="HV45" s="1402"/>
      <c r="HW45" s="1402"/>
      <c r="HX45" s="1402"/>
      <c r="HY45" s="1402"/>
      <c r="HZ45" s="1402"/>
      <c r="IA45" s="1402"/>
      <c r="IB45" s="1402"/>
      <c r="IC45" s="1402"/>
      <c r="ID45" s="1402"/>
      <c r="IE45" s="1402"/>
      <c r="IF45" s="1402"/>
      <c r="IG45" s="1402"/>
      <c r="IH45" s="1402"/>
      <c r="II45" s="1402"/>
      <c r="IJ45" s="1402"/>
      <c r="IK45" s="1402"/>
      <c r="IL45" s="1402"/>
      <c r="IM45" s="1402"/>
      <c r="IN45" s="1402"/>
      <c r="IO45" s="1402"/>
      <c r="IP45" s="1402"/>
      <c r="IQ45" s="1402"/>
      <c r="IR45" s="1402"/>
      <c r="IS45" s="1402"/>
      <c r="IT45" s="1402"/>
      <c r="IU45" s="1402"/>
      <c r="IV45" s="1402"/>
    </row>
    <row r="46" spans="1:256" s="64" customFormat="1" ht="15" customHeight="1" x14ac:dyDescent="0.15">
      <c r="A46" s="1401"/>
      <c r="B46" s="1401"/>
      <c r="C46" s="1401"/>
      <c r="D46" s="1401"/>
      <c r="E46" s="1401"/>
      <c r="F46" s="1401"/>
      <c r="G46" s="1401"/>
      <c r="H46" s="1401"/>
      <c r="I46" s="1401"/>
      <c r="J46" s="1401"/>
      <c r="K46" s="1401"/>
      <c r="L46" s="1401"/>
      <c r="M46" s="1401"/>
      <c r="N46" s="1401"/>
      <c r="O46" s="1401"/>
      <c r="P46" s="1401"/>
      <c r="Q46" s="1401"/>
      <c r="R46" s="1401"/>
      <c r="T46" s="2375" t="s">
        <v>1332</v>
      </c>
      <c r="U46" s="2375"/>
      <c r="V46" s="2375"/>
      <c r="W46" s="2375"/>
      <c r="X46" s="2375"/>
      <c r="Y46" s="2375"/>
      <c r="Z46" s="2375"/>
      <c r="AA46" s="2375"/>
      <c r="AB46" s="2375"/>
      <c r="AC46" s="2375"/>
      <c r="AD46" s="1401"/>
      <c r="AE46" s="1401"/>
      <c r="AF46" s="1674"/>
      <c r="AG46" s="1401"/>
      <c r="AH46" s="1402"/>
      <c r="AI46" s="1402"/>
      <c r="AJ46" s="1402"/>
      <c r="AK46" s="1402"/>
      <c r="AL46" s="1402"/>
      <c r="AM46" s="1402"/>
      <c r="AN46" s="1402"/>
      <c r="AO46" s="1402"/>
      <c r="AP46" s="1402"/>
      <c r="AQ46" s="1402"/>
      <c r="AR46" s="1402"/>
      <c r="AS46" s="1402"/>
      <c r="AT46" s="1402"/>
      <c r="AU46" s="1402"/>
      <c r="AV46" s="1402"/>
      <c r="AW46" s="1402"/>
      <c r="AX46" s="1402"/>
      <c r="AY46" s="1402"/>
      <c r="AZ46" s="1402"/>
      <c r="BA46" s="1402"/>
      <c r="BB46" s="1402"/>
      <c r="BC46" s="1402"/>
      <c r="BD46" s="1402"/>
      <c r="BE46" s="1402"/>
      <c r="BF46" s="1402"/>
      <c r="BG46" s="1402"/>
      <c r="BH46" s="1402"/>
      <c r="BI46" s="1402"/>
      <c r="BJ46" s="1402"/>
      <c r="BK46" s="1402"/>
      <c r="BL46" s="1402"/>
      <c r="BM46" s="1402"/>
      <c r="BN46" s="1402"/>
      <c r="BO46" s="1402"/>
      <c r="BP46" s="1402"/>
      <c r="BQ46" s="1402"/>
      <c r="BR46" s="1402"/>
      <c r="BS46" s="1402"/>
      <c r="BT46" s="1402"/>
      <c r="BU46" s="1402"/>
      <c r="BV46" s="1402"/>
      <c r="BW46" s="1402"/>
      <c r="BX46" s="1402"/>
      <c r="BY46" s="1402"/>
      <c r="BZ46" s="1402"/>
      <c r="CA46" s="1402"/>
      <c r="CB46" s="1402"/>
      <c r="CC46" s="1402"/>
      <c r="CD46" s="1402"/>
      <c r="CE46" s="1402"/>
      <c r="CF46" s="1402"/>
      <c r="CG46" s="1402"/>
      <c r="CH46" s="1402"/>
      <c r="CI46" s="1402"/>
      <c r="CJ46" s="1402"/>
      <c r="CK46" s="1402"/>
      <c r="CL46" s="1402"/>
      <c r="CM46" s="1402"/>
      <c r="CN46" s="1402"/>
      <c r="CO46" s="1402"/>
      <c r="CP46" s="1402"/>
      <c r="CQ46" s="1402"/>
      <c r="CR46" s="1402"/>
      <c r="CS46" s="1402"/>
      <c r="CT46" s="1402"/>
      <c r="CU46" s="1402"/>
      <c r="CV46" s="1402"/>
      <c r="CW46" s="1402"/>
      <c r="CX46" s="1402"/>
      <c r="CY46" s="1402"/>
      <c r="CZ46" s="1402"/>
      <c r="DA46" s="1402"/>
      <c r="DB46" s="1402"/>
      <c r="DC46" s="1402"/>
      <c r="DD46" s="1402"/>
      <c r="DE46" s="1402"/>
      <c r="DF46" s="1402"/>
      <c r="DG46" s="1402"/>
      <c r="DH46" s="1402"/>
      <c r="DI46" s="1402"/>
      <c r="DJ46" s="1402"/>
      <c r="DK46" s="1402"/>
      <c r="DL46" s="1402"/>
      <c r="DM46" s="1402"/>
      <c r="DN46" s="1402"/>
      <c r="DO46" s="1402"/>
      <c r="DP46" s="1402"/>
      <c r="DQ46" s="1402"/>
      <c r="DR46" s="1402"/>
      <c r="DS46" s="1402"/>
      <c r="DT46" s="1402"/>
      <c r="DU46" s="1402"/>
      <c r="DV46" s="1402"/>
      <c r="DW46" s="1402"/>
      <c r="DX46" s="1402"/>
      <c r="DY46" s="1402"/>
      <c r="DZ46" s="1402"/>
      <c r="EA46" s="1402"/>
      <c r="EB46" s="1402"/>
      <c r="EC46" s="1402"/>
      <c r="ED46" s="1402"/>
      <c r="EE46" s="1402"/>
      <c r="EF46" s="1402"/>
      <c r="EG46" s="1402"/>
      <c r="EH46" s="1402"/>
      <c r="EI46" s="1402"/>
      <c r="EJ46" s="1402"/>
      <c r="EK46" s="1402"/>
      <c r="EL46" s="1402"/>
      <c r="EM46" s="1402"/>
      <c r="EN46" s="1402"/>
      <c r="EO46" s="1402"/>
      <c r="EP46" s="1402"/>
      <c r="EQ46" s="1402"/>
      <c r="ER46" s="1402"/>
      <c r="ES46" s="1402"/>
      <c r="ET46" s="1402"/>
      <c r="EU46" s="1402"/>
      <c r="EV46" s="1402"/>
      <c r="EW46" s="1402"/>
      <c r="EX46" s="1402"/>
      <c r="EY46" s="1402"/>
      <c r="EZ46" s="1402"/>
      <c r="FA46" s="1402"/>
      <c r="FB46" s="1402"/>
      <c r="FC46" s="1402"/>
      <c r="FD46" s="1402"/>
      <c r="FE46" s="1402"/>
      <c r="FF46" s="1402"/>
      <c r="FG46" s="1402"/>
      <c r="FH46" s="1402"/>
      <c r="FI46" s="1402"/>
      <c r="FJ46" s="1402"/>
      <c r="FK46" s="1402"/>
      <c r="FL46" s="1402"/>
      <c r="FM46" s="1402"/>
      <c r="FN46" s="1402"/>
      <c r="FO46" s="1402"/>
      <c r="FP46" s="1402"/>
      <c r="FQ46" s="1402"/>
      <c r="FR46" s="1402"/>
      <c r="FS46" s="1402"/>
      <c r="FT46" s="1402"/>
      <c r="FU46" s="1402"/>
      <c r="FV46" s="1402"/>
      <c r="FW46" s="1402"/>
      <c r="FX46" s="1402"/>
      <c r="FY46" s="1402"/>
      <c r="FZ46" s="1402"/>
      <c r="GA46" s="1402"/>
      <c r="GB46" s="1402"/>
      <c r="GC46" s="1402"/>
      <c r="GD46" s="1402"/>
      <c r="GE46" s="1402"/>
      <c r="GF46" s="1402"/>
      <c r="GG46" s="1402"/>
      <c r="GH46" s="1402"/>
      <c r="GI46" s="1402"/>
      <c r="GJ46" s="1402"/>
      <c r="GK46" s="1402"/>
      <c r="GL46" s="1402"/>
      <c r="GM46" s="1402"/>
      <c r="GN46" s="1402"/>
      <c r="GO46" s="1402"/>
      <c r="GP46" s="1402"/>
      <c r="GQ46" s="1402"/>
      <c r="GR46" s="1402"/>
      <c r="GS46" s="1402"/>
      <c r="GT46" s="1402"/>
      <c r="GU46" s="1402"/>
      <c r="GV46" s="1402"/>
      <c r="GW46" s="1402"/>
      <c r="GX46" s="1402"/>
      <c r="GY46" s="1402"/>
      <c r="GZ46" s="1402"/>
      <c r="HA46" s="1402"/>
      <c r="HB46" s="1402"/>
      <c r="HC46" s="1402"/>
      <c r="HD46" s="1402"/>
      <c r="HE46" s="1402"/>
      <c r="HF46" s="1402"/>
      <c r="HG46" s="1402"/>
      <c r="HH46" s="1402"/>
      <c r="HI46" s="1402"/>
      <c r="HJ46" s="1402"/>
      <c r="HK46" s="1402"/>
      <c r="HL46" s="1402"/>
      <c r="HM46" s="1402"/>
      <c r="HN46" s="1402"/>
      <c r="HO46" s="1402"/>
      <c r="HP46" s="1402"/>
      <c r="HQ46" s="1402"/>
      <c r="HR46" s="1402"/>
      <c r="HS46" s="1402"/>
      <c r="HT46" s="1402"/>
      <c r="HU46" s="1402"/>
      <c r="HV46" s="1402"/>
      <c r="HW46" s="1402"/>
      <c r="HX46" s="1402"/>
      <c r="HY46" s="1402"/>
      <c r="HZ46" s="1402"/>
      <c r="IA46" s="1402"/>
      <c r="IB46" s="1402"/>
      <c r="IC46" s="1402"/>
      <c r="ID46" s="1402"/>
      <c r="IE46" s="1402"/>
      <c r="IF46" s="1402"/>
      <c r="IG46" s="1402"/>
      <c r="IH46" s="1402"/>
      <c r="II46" s="1402"/>
      <c r="IJ46" s="1402"/>
      <c r="IK46" s="1402"/>
      <c r="IL46" s="1402"/>
      <c r="IM46" s="1402"/>
      <c r="IN46" s="1402"/>
      <c r="IO46" s="1402"/>
      <c r="IP46" s="1402"/>
      <c r="IQ46" s="1402"/>
      <c r="IR46" s="1402"/>
      <c r="IS46" s="1402"/>
      <c r="IT46" s="1402"/>
      <c r="IU46" s="1402"/>
      <c r="IV46" s="1402"/>
    </row>
    <row r="47" spans="1:256" s="64" customFormat="1" ht="15" customHeight="1" x14ac:dyDescent="0.15">
      <c r="A47" s="1401"/>
      <c r="B47" s="1401"/>
      <c r="C47" s="1401"/>
      <c r="D47" s="1401"/>
      <c r="E47" s="1401"/>
      <c r="F47" s="1401"/>
      <c r="G47" s="1401"/>
      <c r="H47" s="1401"/>
      <c r="I47" s="1401"/>
      <c r="J47" s="1401"/>
      <c r="K47" s="1401"/>
      <c r="L47" s="1401"/>
      <c r="M47" s="1401"/>
      <c r="N47" s="1401"/>
      <c r="O47" s="1401"/>
      <c r="P47" s="1401"/>
      <c r="Q47" s="1401"/>
      <c r="R47" s="1401"/>
      <c r="T47" s="1681"/>
      <c r="U47" s="1681"/>
      <c r="V47" s="1681"/>
      <c r="W47" s="1681"/>
      <c r="X47" s="1681"/>
      <c r="Y47" s="1681"/>
      <c r="Z47" s="1681"/>
      <c r="AA47" s="1681"/>
      <c r="AB47" s="1681"/>
      <c r="AC47" s="1681"/>
      <c r="AD47" s="1401"/>
      <c r="AE47" s="1401"/>
      <c r="AF47" s="1674"/>
      <c r="AG47" s="1401"/>
      <c r="AH47" s="1402"/>
      <c r="AI47" s="1402"/>
      <c r="AJ47" s="1402"/>
      <c r="AK47" s="1402"/>
      <c r="AL47" s="1402"/>
      <c r="AM47" s="1402"/>
      <c r="AN47" s="1402"/>
      <c r="AO47" s="1402"/>
      <c r="AP47" s="1402"/>
      <c r="AQ47" s="1402"/>
      <c r="AR47" s="1402"/>
      <c r="AS47" s="1402"/>
      <c r="AT47" s="1402"/>
      <c r="AU47" s="1402"/>
      <c r="AV47" s="1402"/>
      <c r="AW47" s="1402"/>
      <c r="AX47" s="1402"/>
      <c r="AY47" s="1402"/>
      <c r="AZ47" s="1402"/>
      <c r="BA47" s="1402"/>
      <c r="BB47" s="1402"/>
      <c r="BC47" s="1402"/>
      <c r="BD47" s="1402"/>
      <c r="BE47" s="1402"/>
      <c r="BF47" s="1402"/>
      <c r="BG47" s="1402"/>
      <c r="BH47" s="1402"/>
      <c r="BI47" s="1402"/>
      <c r="BJ47" s="1402"/>
      <c r="BK47" s="1402"/>
      <c r="BL47" s="1402"/>
      <c r="BM47" s="1402"/>
      <c r="BN47" s="1402"/>
      <c r="BO47" s="1402"/>
      <c r="BP47" s="1402"/>
      <c r="BQ47" s="1402"/>
      <c r="BR47" s="1402"/>
      <c r="BS47" s="1402"/>
      <c r="BT47" s="1402"/>
      <c r="BU47" s="1402"/>
      <c r="BV47" s="1402"/>
      <c r="BW47" s="1402"/>
      <c r="BX47" s="1402"/>
      <c r="BY47" s="1402"/>
      <c r="BZ47" s="1402"/>
      <c r="CA47" s="1402"/>
      <c r="CB47" s="1402"/>
      <c r="CC47" s="1402"/>
      <c r="CD47" s="1402"/>
      <c r="CE47" s="1402"/>
      <c r="CF47" s="1402"/>
      <c r="CG47" s="1402"/>
      <c r="CH47" s="1402"/>
      <c r="CI47" s="1402"/>
      <c r="CJ47" s="1402"/>
      <c r="CK47" s="1402"/>
      <c r="CL47" s="1402"/>
      <c r="CM47" s="1402"/>
      <c r="CN47" s="1402"/>
      <c r="CO47" s="1402"/>
      <c r="CP47" s="1402"/>
      <c r="CQ47" s="1402"/>
      <c r="CR47" s="1402"/>
      <c r="CS47" s="1402"/>
      <c r="CT47" s="1402"/>
      <c r="CU47" s="1402"/>
      <c r="CV47" s="1402"/>
      <c r="CW47" s="1402"/>
      <c r="CX47" s="1402"/>
      <c r="CY47" s="1402"/>
      <c r="CZ47" s="1402"/>
      <c r="DA47" s="1402"/>
      <c r="DB47" s="1402"/>
      <c r="DC47" s="1402"/>
      <c r="DD47" s="1402"/>
      <c r="DE47" s="1402"/>
      <c r="DF47" s="1402"/>
      <c r="DG47" s="1402"/>
      <c r="DH47" s="1402"/>
      <c r="DI47" s="1402"/>
      <c r="DJ47" s="1402"/>
      <c r="DK47" s="1402"/>
      <c r="DL47" s="1402"/>
      <c r="DM47" s="1402"/>
      <c r="DN47" s="1402"/>
      <c r="DO47" s="1402"/>
      <c r="DP47" s="1402"/>
      <c r="DQ47" s="1402"/>
      <c r="DR47" s="1402"/>
      <c r="DS47" s="1402"/>
      <c r="DT47" s="1402"/>
      <c r="DU47" s="1402"/>
      <c r="DV47" s="1402"/>
      <c r="DW47" s="1402"/>
      <c r="DX47" s="1402"/>
      <c r="DY47" s="1402"/>
      <c r="DZ47" s="1402"/>
      <c r="EA47" s="1402"/>
      <c r="EB47" s="1402"/>
      <c r="EC47" s="1402"/>
      <c r="ED47" s="1402"/>
      <c r="EE47" s="1402"/>
      <c r="EF47" s="1402"/>
      <c r="EG47" s="1402"/>
      <c r="EH47" s="1402"/>
      <c r="EI47" s="1402"/>
      <c r="EJ47" s="1402"/>
      <c r="EK47" s="1402"/>
      <c r="EL47" s="1402"/>
      <c r="EM47" s="1402"/>
      <c r="EN47" s="1402"/>
      <c r="EO47" s="1402"/>
      <c r="EP47" s="1402"/>
      <c r="EQ47" s="1402"/>
      <c r="ER47" s="1402"/>
      <c r="ES47" s="1402"/>
      <c r="ET47" s="1402"/>
      <c r="EU47" s="1402"/>
      <c r="EV47" s="1402"/>
      <c r="EW47" s="1402"/>
      <c r="EX47" s="1402"/>
      <c r="EY47" s="1402"/>
      <c r="EZ47" s="1402"/>
      <c r="FA47" s="1402"/>
      <c r="FB47" s="1402"/>
      <c r="FC47" s="1402"/>
      <c r="FD47" s="1402"/>
      <c r="FE47" s="1402"/>
      <c r="FF47" s="1402"/>
      <c r="FG47" s="1402"/>
      <c r="FH47" s="1402"/>
      <c r="FI47" s="1402"/>
      <c r="FJ47" s="1402"/>
      <c r="FK47" s="1402"/>
      <c r="FL47" s="1402"/>
      <c r="FM47" s="1402"/>
      <c r="FN47" s="1402"/>
      <c r="FO47" s="1402"/>
      <c r="FP47" s="1402"/>
      <c r="FQ47" s="1402"/>
      <c r="FR47" s="1402"/>
      <c r="FS47" s="1402"/>
      <c r="FT47" s="1402"/>
      <c r="FU47" s="1402"/>
      <c r="FV47" s="1402"/>
      <c r="FW47" s="1402"/>
      <c r="FX47" s="1402"/>
      <c r="FY47" s="1402"/>
      <c r="FZ47" s="1402"/>
      <c r="GA47" s="1402"/>
      <c r="GB47" s="1402"/>
      <c r="GC47" s="1402"/>
      <c r="GD47" s="1402"/>
      <c r="GE47" s="1402"/>
      <c r="GF47" s="1402"/>
      <c r="GG47" s="1402"/>
      <c r="GH47" s="1402"/>
      <c r="GI47" s="1402"/>
      <c r="GJ47" s="1402"/>
      <c r="GK47" s="1402"/>
      <c r="GL47" s="1402"/>
      <c r="GM47" s="1402"/>
      <c r="GN47" s="1402"/>
      <c r="GO47" s="1402"/>
      <c r="GP47" s="1402"/>
      <c r="GQ47" s="1402"/>
      <c r="GR47" s="1402"/>
      <c r="GS47" s="1402"/>
      <c r="GT47" s="1402"/>
      <c r="GU47" s="1402"/>
      <c r="GV47" s="1402"/>
      <c r="GW47" s="1402"/>
      <c r="GX47" s="1402"/>
      <c r="GY47" s="1402"/>
      <c r="GZ47" s="1402"/>
      <c r="HA47" s="1402"/>
      <c r="HB47" s="1402"/>
      <c r="HC47" s="1402"/>
      <c r="HD47" s="1402"/>
      <c r="HE47" s="1402"/>
      <c r="HF47" s="1402"/>
      <c r="HG47" s="1402"/>
      <c r="HH47" s="1402"/>
      <c r="HI47" s="1402"/>
      <c r="HJ47" s="1402"/>
      <c r="HK47" s="1402"/>
      <c r="HL47" s="1402"/>
      <c r="HM47" s="1402"/>
      <c r="HN47" s="1402"/>
      <c r="HO47" s="1402"/>
      <c r="HP47" s="1402"/>
      <c r="HQ47" s="1402"/>
      <c r="HR47" s="1402"/>
      <c r="HS47" s="1402"/>
      <c r="HT47" s="1402"/>
      <c r="HU47" s="1402"/>
      <c r="HV47" s="1402"/>
      <c r="HW47" s="1402"/>
      <c r="HX47" s="1402"/>
      <c r="HY47" s="1402"/>
      <c r="HZ47" s="1402"/>
      <c r="IA47" s="1402"/>
      <c r="IB47" s="1402"/>
      <c r="IC47" s="1402"/>
      <c r="ID47" s="1402"/>
      <c r="IE47" s="1402"/>
      <c r="IF47" s="1402"/>
      <c r="IG47" s="1402"/>
      <c r="IH47" s="1402"/>
      <c r="II47" s="1402"/>
      <c r="IJ47" s="1402"/>
      <c r="IK47" s="1402"/>
      <c r="IL47" s="1402"/>
      <c r="IM47" s="1402"/>
      <c r="IN47" s="1402"/>
      <c r="IO47" s="1402"/>
      <c r="IP47" s="1402"/>
      <c r="IQ47" s="1402"/>
      <c r="IR47" s="1402"/>
      <c r="IS47" s="1402"/>
      <c r="IT47" s="1402"/>
      <c r="IU47" s="1402"/>
      <c r="IV47" s="1402"/>
    </row>
    <row r="48" spans="1:256" s="64" customFormat="1" ht="15" customHeight="1" x14ac:dyDescent="0.15">
      <c r="A48" s="1401"/>
      <c r="B48" s="1401"/>
      <c r="C48" s="1414"/>
      <c r="D48" s="1414"/>
      <c r="E48" s="1414"/>
      <c r="F48" s="1414"/>
      <c r="G48" s="1414"/>
      <c r="H48" s="1414"/>
      <c r="I48" s="1414"/>
      <c r="J48" s="1414"/>
      <c r="K48" s="1414"/>
      <c r="L48" s="1414"/>
      <c r="M48" s="1414"/>
      <c r="N48" s="1415"/>
      <c r="O48" s="1414"/>
      <c r="P48" s="1414"/>
      <c r="Q48" s="1414"/>
      <c r="R48" s="1414"/>
      <c r="S48" s="1414"/>
      <c r="T48" s="1414"/>
      <c r="U48" s="1414"/>
      <c r="V48" s="1414"/>
      <c r="W48" s="1414"/>
      <c r="X48" s="1414"/>
      <c r="Y48" s="1414"/>
      <c r="Z48" s="1414"/>
      <c r="AA48" s="1414"/>
      <c r="AB48" s="1414"/>
      <c r="AC48" s="1414"/>
      <c r="AD48" s="1414"/>
      <c r="AE48" s="1414"/>
      <c r="AG48" s="1414"/>
      <c r="AH48" s="1402"/>
      <c r="AI48" s="1402"/>
      <c r="AJ48" s="1402"/>
      <c r="AK48" s="1402"/>
      <c r="AL48" s="1402"/>
      <c r="AM48" s="1402"/>
      <c r="AN48" s="1402"/>
      <c r="AO48" s="1402"/>
      <c r="AP48" s="1402"/>
      <c r="AQ48" s="1402"/>
      <c r="AR48" s="1402"/>
      <c r="AS48" s="1402"/>
      <c r="AT48" s="1402"/>
      <c r="AU48" s="1402"/>
      <c r="AV48" s="1402"/>
      <c r="AW48" s="1402"/>
      <c r="AX48" s="1402"/>
      <c r="AY48" s="1402"/>
      <c r="AZ48" s="1402"/>
      <c r="BA48" s="1402"/>
      <c r="BB48" s="1402"/>
      <c r="BC48" s="1402"/>
      <c r="BD48" s="1402"/>
      <c r="BE48" s="1402"/>
      <c r="BF48" s="1402"/>
      <c r="BG48" s="1402"/>
      <c r="BH48" s="1402"/>
      <c r="BI48" s="1402"/>
      <c r="BJ48" s="1402"/>
      <c r="BK48" s="1402"/>
      <c r="BL48" s="1402"/>
      <c r="BM48" s="1402"/>
      <c r="BN48" s="1402"/>
      <c r="BO48" s="1402"/>
      <c r="BP48" s="1402"/>
      <c r="BQ48" s="1402"/>
      <c r="BR48" s="1402"/>
      <c r="BS48" s="1402"/>
      <c r="BT48" s="1402"/>
      <c r="BU48" s="1402"/>
      <c r="BV48" s="1402"/>
      <c r="BW48" s="1402"/>
      <c r="BX48" s="1402"/>
      <c r="BY48" s="1402"/>
      <c r="BZ48" s="1402"/>
      <c r="CA48" s="1402"/>
      <c r="CB48" s="1402"/>
      <c r="CC48" s="1402"/>
      <c r="CD48" s="1402"/>
      <c r="CE48" s="1402"/>
      <c r="CF48" s="1402"/>
      <c r="CG48" s="1402"/>
      <c r="CH48" s="1402"/>
      <c r="CI48" s="1402"/>
      <c r="CJ48" s="1402"/>
      <c r="CK48" s="1402"/>
      <c r="CL48" s="1402"/>
      <c r="CM48" s="1402"/>
      <c r="CN48" s="1402"/>
      <c r="CO48" s="1402"/>
      <c r="CP48" s="1402"/>
      <c r="CQ48" s="1402"/>
      <c r="CR48" s="1402"/>
      <c r="CS48" s="1402"/>
      <c r="CT48" s="1402"/>
      <c r="CU48" s="1402"/>
      <c r="CV48" s="1402"/>
      <c r="CW48" s="1402"/>
      <c r="CX48" s="1402"/>
      <c r="CY48" s="1402"/>
      <c r="CZ48" s="1402"/>
      <c r="DA48" s="1402"/>
      <c r="DB48" s="1402"/>
      <c r="DC48" s="1402"/>
      <c r="DD48" s="1402"/>
      <c r="DE48" s="1402"/>
      <c r="DF48" s="1402"/>
      <c r="DG48" s="1402"/>
      <c r="DH48" s="1402"/>
      <c r="DI48" s="1402"/>
      <c r="DJ48" s="1402"/>
      <c r="DK48" s="1402"/>
      <c r="DL48" s="1402"/>
      <c r="DM48" s="1402"/>
      <c r="DN48" s="1402"/>
      <c r="DO48" s="1402"/>
      <c r="DP48" s="1402"/>
      <c r="DQ48" s="1402"/>
      <c r="DR48" s="1402"/>
      <c r="DS48" s="1402"/>
      <c r="DT48" s="1402"/>
      <c r="DU48" s="1402"/>
      <c r="DV48" s="1402"/>
      <c r="DW48" s="1402"/>
      <c r="DX48" s="1402"/>
      <c r="DY48" s="1402"/>
      <c r="DZ48" s="1402"/>
      <c r="EA48" s="1402"/>
      <c r="EB48" s="1402"/>
      <c r="EC48" s="1402"/>
      <c r="ED48" s="1402"/>
      <c r="EE48" s="1402"/>
      <c r="EF48" s="1402"/>
      <c r="EG48" s="1402"/>
      <c r="EH48" s="1402"/>
      <c r="EI48" s="1402"/>
      <c r="EJ48" s="1402"/>
      <c r="EK48" s="1402"/>
      <c r="EL48" s="1402"/>
      <c r="EM48" s="1402"/>
      <c r="EN48" s="1402"/>
      <c r="EO48" s="1402"/>
      <c r="EP48" s="1402"/>
      <c r="EQ48" s="1402"/>
      <c r="ER48" s="1402"/>
      <c r="ES48" s="1402"/>
      <c r="ET48" s="1402"/>
      <c r="EU48" s="1402"/>
      <c r="EV48" s="1402"/>
      <c r="EW48" s="1402"/>
      <c r="EX48" s="1402"/>
      <c r="EY48" s="1402"/>
      <c r="EZ48" s="1402"/>
      <c r="FA48" s="1402"/>
      <c r="FB48" s="1402"/>
      <c r="FC48" s="1402"/>
      <c r="FD48" s="1402"/>
      <c r="FE48" s="1402"/>
      <c r="FF48" s="1402"/>
      <c r="FG48" s="1402"/>
      <c r="FH48" s="1402"/>
      <c r="FI48" s="1402"/>
      <c r="FJ48" s="1402"/>
      <c r="FK48" s="1402"/>
      <c r="FL48" s="1402"/>
      <c r="FM48" s="1402"/>
      <c r="FN48" s="1402"/>
      <c r="FO48" s="1402"/>
      <c r="FP48" s="1402"/>
      <c r="FQ48" s="1402"/>
      <c r="FR48" s="1402"/>
      <c r="FS48" s="1402"/>
      <c r="FT48" s="1402"/>
      <c r="FU48" s="1402"/>
      <c r="FV48" s="1402"/>
      <c r="FW48" s="1402"/>
      <c r="FX48" s="1402"/>
      <c r="FY48" s="1402"/>
      <c r="FZ48" s="1402"/>
      <c r="GA48" s="1402"/>
      <c r="GB48" s="1402"/>
      <c r="GC48" s="1402"/>
      <c r="GD48" s="1402"/>
      <c r="GE48" s="1402"/>
      <c r="GF48" s="1402"/>
      <c r="GG48" s="1402"/>
      <c r="GH48" s="1402"/>
      <c r="GI48" s="1402"/>
      <c r="GJ48" s="1402"/>
      <c r="GK48" s="1402"/>
      <c r="GL48" s="1402"/>
      <c r="GM48" s="1402"/>
      <c r="GN48" s="1402"/>
      <c r="GO48" s="1402"/>
      <c r="GP48" s="1402"/>
      <c r="GQ48" s="1402"/>
      <c r="GR48" s="1402"/>
      <c r="GS48" s="1402"/>
      <c r="GT48" s="1402"/>
      <c r="GU48" s="1402"/>
      <c r="GV48" s="1402"/>
      <c r="GW48" s="1402"/>
      <c r="GX48" s="1402"/>
      <c r="GY48" s="1402"/>
      <c r="GZ48" s="1402"/>
      <c r="HA48" s="1402"/>
      <c r="HB48" s="1402"/>
      <c r="HC48" s="1402"/>
      <c r="HD48" s="1402"/>
      <c r="HE48" s="1402"/>
      <c r="HF48" s="1402"/>
      <c r="HG48" s="1402"/>
      <c r="HH48" s="1402"/>
      <c r="HI48" s="1402"/>
      <c r="HJ48" s="1402"/>
      <c r="HK48" s="1402"/>
      <c r="HL48" s="1402"/>
      <c r="HM48" s="1402"/>
      <c r="HN48" s="1402"/>
      <c r="HO48" s="1402"/>
      <c r="HP48" s="1402"/>
      <c r="HQ48" s="1402"/>
      <c r="HR48" s="1402"/>
      <c r="HS48" s="1402"/>
      <c r="HT48" s="1402"/>
      <c r="HU48" s="1402"/>
      <c r="HV48" s="1402"/>
      <c r="HW48" s="1402"/>
      <c r="HX48" s="1402"/>
      <c r="HY48" s="1402"/>
      <c r="HZ48" s="1402"/>
      <c r="IA48" s="1402"/>
      <c r="IB48" s="1402"/>
      <c r="IC48" s="1402"/>
      <c r="ID48" s="1402"/>
      <c r="IE48" s="1402"/>
      <c r="IF48" s="1402"/>
      <c r="IG48" s="1402"/>
      <c r="IH48" s="1402"/>
      <c r="II48" s="1402"/>
      <c r="IJ48" s="1402"/>
      <c r="IK48" s="1402"/>
      <c r="IL48" s="1402"/>
      <c r="IM48" s="1402"/>
      <c r="IN48" s="1402"/>
      <c r="IO48" s="1402"/>
      <c r="IP48" s="1402"/>
      <c r="IQ48" s="1402"/>
      <c r="IR48" s="1402"/>
      <c r="IS48" s="1402"/>
      <c r="IT48" s="1402"/>
      <c r="IU48" s="1402"/>
      <c r="IV48" s="1402"/>
    </row>
    <row r="49" spans="1:256" s="64" customFormat="1" ht="15" customHeight="1" x14ac:dyDescent="0.15">
      <c r="A49" s="1401"/>
      <c r="B49" s="1401"/>
      <c r="C49" s="1409"/>
      <c r="D49" s="1409"/>
      <c r="E49" s="1409"/>
      <c r="F49" s="1409"/>
      <c r="G49" s="1410"/>
      <c r="H49" s="1410"/>
      <c r="I49" s="1410"/>
      <c r="J49" s="1410"/>
      <c r="K49" s="1410"/>
      <c r="M49" s="1410"/>
      <c r="O49" s="1416"/>
      <c r="Q49" s="1687"/>
      <c r="R49" s="1687"/>
      <c r="S49" s="1687" t="s">
        <v>1333</v>
      </c>
      <c r="T49" s="2378"/>
      <c r="U49" s="2378"/>
      <c r="V49" s="2378"/>
      <c r="W49" s="2378"/>
      <c r="X49" s="2378"/>
      <c r="Y49" s="2378"/>
      <c r="Z49" s="2378"/>
      <c r="AA49" s="2378"/>
      <c r="AB49" s="2378"/>
      <c r="AC49" s="2378"/>
      <c r="AD49" s="1410"/>
      <c r="AE49" s="1410"/>
      <c r="AG49" s="2374" t="s">
        <v>1586</v>
      </c>
      <c r="AH49" s="1402"/>
      <c r="AI49" s="1402"/>
      <c r="AJ49" s="1402"/>
      <c r="AK49" s="1402"/>
      <c r="AL49" s="1402"/>
      <c r="AM49" s="1402"/>
      <c r="AN49" s="1402"/>
      <c r="AO49" s="1402"/>
      <c r="AP49" s="1402"/>
      <c r="AQ49" s="1402"/>
      <c r="AR49" s="1402"/>
      <c r="AS49" s="1402"/>
      <c r="AT49" s="1402"/>
      <c r="AU49" s="1402"/>
      <c r="AV49" s="1402"/>
      <c r="AW49" s="1402"/>
      <c r="AX49" s="1402"/>
      <c r="AY49" s="1402"/>
      <c r="AZ49" s="1402"/>
      <c r="BA49" s="1402"/>
      <c r="BB49" s="1402"/>
      <c r="BC49" s="1402"/>
      <c r="BD49" s="1402"/>
      <c r="BE49" s="1402"/>
      <c r="BF49" s="1402"/>
      <c r="BG49" s="1402"/>
      <c r="BH49" s="1402"/>
      <c r="BI49" s="1402"/>
      <c r="BJ49" s="1402"/>
      <c r="BK49" s="1402"/>
      <c r="BL49" s="1402"/>
      <c r="BM49" s="1402"/>
      <c r="BN49" s="1402"/>
      <c r="BO49" s="1402"/>
      <c r="BP49" s="1402"/>
      <c r="BQ49" s="1402"/>
      <c r="BR49" s="1402"/>
      <c r="BS49" s="1402"/>
      <c r="BT49" s="1402"/>
      <c r="BU49" s="1402"/>
      <c r="BV49" s="1402"/>
      <c r="BW49" s="1402"/>
      <c r="BX49" s="1402"/>
      <c r="BY49" s="1402"/>
      <c r="BZ49" s="1402"/>
      <c r="CA49" s="1402"/>
      <c r="CB49" s="1402"/>
      <c r="CC49" s="1402"/>
      <c r="CD49" s="1402"/>
      <c r="CE49" s="1402"/>
      <c r="CF49" s="1402"/>
      <c r="CG49" s="1402"/>
      <c r="CH49" s="1402"/>
      <c r="CI49" s="1402"/>
      <c r="CJ49" s="1402"/>
      <c r="CK49" s="1402"/>
      <c r="CL49" s="1402"/>
      <c r="CM49" s="1402"/>
      <c r="CN49" s="1402"/>
      <c r="CO49" s="1402"/>
      <c r="CP49" s="1402"/>
      <c r="CQ49" s="1402"/>
      <c r="CR49" s="1402"/>
      <c r="CS49" s="1402"/>
      <c r="CT49" s="1402"/>
      <c r="CU49" s="1402"/>
      <c r="CV49" s="1402"/>
      <c r="CW49" s="1402"/>
      <c r="CX49" s="1402"/>
      <c r="CY49" s="1402"/>
      <c r="CZ49" s="1402"/>
      <c r="DA49" s="1402"/>
      <c r="DB49" s="1402"/>
      <c r="DC49" s="1402"/>
      <c r="DD49" s="1402"/>
      <c r="DE49" s="1402"/>
      <c r="DF49" s="1402"/>
      <c r="DG49" s="1402"/>
      <c r="DH49" s="1402"/>
      <c r="DI49" s="1402"/>
      <c r="DJ49" s="1402"/>
      <c r="DK49" s="1402"/>
      <c r="DL49" s="1402"/>
      <c r="DM49" s="1402"/>
      <c r="DN49" s="1402"/>
      <c r="DO49" s="1402"/>
      <c r="DP49" s="1402"/>
      <c r="DQ49" s="1402"/>
      <c r="DR49" s="1402"/>
      <c r="DS49" s="1402"/>
      <c r="DT49" s="1402"/>
      <c r="DU49" s="1402"/>
      <c r="DV49" s="1402"/>
      <c r="DW49" s="1402"/>
      <c r="DX49" s="1402"/>
      <c r="DY49" s="1402"/>
      <c r="DZ49" s="1402"/>
      <c r="EA49" s="1402"/>
      <c r="EB49" s="1402"/>
      <c r="EC49" s="1402"/>
      <c r="ED49" s="1402"/>
      <c r="EE49" s="1402"/>
      <c r="EF49" s="1402"/>
      <c r="EG49" s="1402"/>
      <c r="EH49" s="1402"/>
      <c r="EI49" s="1402"/>
      <c r="EJ49" s="1402"/>
      <c r="EK49" s="1402"/>
      <c r="EL49" s="1402"/>
      <c r="EM49" s="1402"/>
      <c r="EN49" s="1402"/>
      <c r="EO49" s="1402"/>
      <c r="EP49" s="1402"/>
      <c r="EQ49" s="1402"/>
      <c r="ER49" s="1402"/>
      <c r="ES49" s="1402"/>
      <c r="ET49" s="1402"/>
      <c r="EU49" s="1402"/>
      <c r="EV49" s="1402"/>
      <c r="EW49" s="1402"/>
      <c r="EX49" s="1402"/>
      <c r="EY49" s="1402"/>
      <c r="EZ49" s="1402"/>
      <c r="FA49" s="1402"/>
      <c r="FB49" s="1402"/>
      <c r="FC49" s="1402"/>
      <c r="FD49" s="1402"/>
      <c r="FE49" s="1402"/>
      <c r="FF49" s="1402"/>
      <c r="FG49" s="1402"/>
      <c r="FH49" s="1402"/>
      <c r="FI49" s="1402"/>
      <c r="FJ49" s="1402"/>
      <c r="FK49" s="1402"/>
      <c r="FL49" s="1402"/>
      <c r="FM49" s="1402"/>
      <c r="FN49" s="1402"/>
      <c r="FO49" s="1402"/>
      <c r="FP49" s="1402"/>
      <c r="FQ49" s="1402"/>
      <c r="FR49" s="1402"/>
      <c r="FS49" s="1402"/>
      <c r="FT49" s="1402"/>
      <c r="FU49" s="1402"/>
      <c r="FV49" s="1402"/>
      <c r="FW49" s="1402"/>
      <c r="FX49" s="1402"/>
      <c r="FY49" s="1402"/>
      <c r="FZ49" s="1402"/>
      <c r="GA49" s="1402"/>
      <c r="GB49" s="1402"/>
      <c r="GC49" s="1402"/>
      <c r="GD49" s="1402"/>
      <c r="GE49" s="1402"/>
      <c r="GF49" s="1402"/>
      <c r="GG49" s="1402"/>
      <c r="GH49" s="1402"/>
      <c r="GI49" s="1402"/>
      <c r="GJ49" s="1402"/>
      <c r="GK49" s="1402"/>
      <c r="GL49" s="1402"/>
      <c r="GM49" s="1402"/>
      <c r="GN49" s="1402"/>
      <c r="GO49" s="1402"/>
      <c r="GP49" s="1402"/>
      <c r="GQ49" s="1402"/>
      <c r="GR49" s="1402"/>
      <c r="GS49" s="1402"/>
      <c r="GT49" s="1402"/>
      <c r="GU49" s="1402"/>
      <c r="GV49" s="1402"/>
      <c r="GW49" s="1402"/>
      <c r="GX49" s="1402"/>
      <c r="GY49" s="1402"/>
      <c r="GZ49" s="1402"/>
      <c r="HA49" s="1402"/>
      <c r="HB49" s="1402"/>
      <c r="HC49" s="1402"/>
      <c r="HD49" s="1402"/>
      <c r="HE49" s="1402"/>
      <c r="HF49" s="1402"/>
      <c r="HG49" s="1402"/>
      <c r="HH49" s="1402"/>
      <c r="HI49" s="1402"/>
      <c r="HJ49" s="1402"/>
      <c r="HK49" s="1402"/>
      <c r="HL49" s="1402"/>
      <c r="HM49" s="1402"/>
      <c r="HN49" s="1402"/>
      <c r="HO49" s="1402"/>
      <c r="HP49" s="1402"/>
      <c r="HQ49" s="1402"/>
      <c r="HR49" s="1402"/>
      <c r="HS49" s="1402"/>
      <c r="HT49" s="1402"/>
      <c r="HU49" s="1402"/>
      <c r="HV49" s="1402"/>
      <c r="HW49" s="1402"/>
      <c r="HX49" s="1402"/>
      <c r="HY49" s="1402"/>
      <c r="HZ49" s="1402"/>
      <c r="IA49" s="1402"/>
      <c r="IB49" s="1402"/>
      <c r="IC49" s="1402"/>
      <c r="ID49" s="1402"/>
      <c r="IE49" s="1402"/>
      <c r="IF49" s="1402"/>
      <c r="IG49" s="1402"/>
      <c r="IH49" s="1402"/>
      <c r="II49" s="1402"/>
      <c r="IJ49" s="1402"/>
      <c r="IK49" s="1402"/>
      <c r="IL49" s="1402"/>
      <c r="IM49" s="1402"/>
      <c r="IN49" s="1402"/>
      <c r="IO49" s="1402"/>
      <c r="IP49" s="1402"/>
      <c r="IQ49" s="1402"/>
      <c r="IR49" s="1402"/>
      <c r="IS49" s="1402"/>
      <c r="IT49" s="1402"/>
      <c r="IU49" s="1402"/>
      <c r="IV49" s="1402"/>
    </row>
    <row r="50" spans="1:256" s="64" customFormat="1" ht="15" customHeight="1" x14ac:dyDescent="0.15">
      <c r="A50" s="1401"/>
      <c r="B50" s="1401"/>
      <c r="C50" s="1409"/>
      <c r="D50" s="1409"/>
      <c r="E50" s="1409"/>
      <c r="F50" s="1409"/>
      <c r="G50" s="1410"/>
      <c r="H50" s="1410"/>
      <c r="I50" s="1410"/>
      <c r="J50" s="1410"/>
      <c r="K50" s="1410"/>
      <c r="L50" s="1410"/>
      <c r="M50" s="1410"/>
      <c r="O50" s="1416"/>
      <c r="P50" s="1680"/>
      <c r="Q50" s="1680"/>
      <c r="R50" s="1680"/>
      <c r="S50" s="1680"/>
      <c r="T50" s="2378"/>
      <c r="U50" s="2378"/>
      <c r="V50" s="2378"/>
      <c r="W50" s="2378"/>
      <c r="X50" s="2378"/>
      <c r="Y50" s="2378"/>
      <c r="Z50" s="2378"/>
      <c r="AA50" s="2378"/>
      <c r="AB50" s="2378"/>
      <c r="AC50" s="2378"/>
      <c r="AD50" s="1410"/>
      <c r="AE50" s="1410"/>
      <c r="AF50" s="1674"/>
      <c r="AG50" s="2374"/>
      <c r="AH50" s="1402"/>
      <c r="AI50" s="1402"/>
      <c r="AJ50" s="1402"/>
      <c r="AK50" s="1402"/>
      <c r="AL50" s="1402"/>
      <c r="AM50" s="1402"/>
      <c r="AN50" s="1402"/>
      <c r="AO50" s="1402"/>
      <c r="AP50" s="1402"/>
      <c r="AQ50" s="1402"/>
      <c r="AR50" s="1402"/>
      <c r="AS50" s="1402"/>
      <c r="AT50" s="1402"/>
      <c r="AU50" s="1402"/>
      <c r="AV50" s="1402"/>
      <c r="AW50" s="1402"/>
      <c r="AX50" s="1402"/>
      <c r="AY50" s="1402"/>
      <c r="AZ50" s="1402"/>
      <c r="BA50" s="1402"/>
      <c r="BB50" s="1402"/>
      <c r="BC50" s="1402"/>
      <c r="BD50" s="1402"/>
      <c r="BE50" s="1402"/>
      <c r="BF50" s="1402"/>
      <c r="BG50" s="1402"/>
      <c r="BH50" s="1402"/>
      <c r="BI50" s="1402"/>
      <c r="BJ50" s="1402"/>
      <c r="BK50" s="1402"/>
      <c r="BL50" s="1402"/>
      <c r="BM50" s="1402"/>
      <c r="BN50" s="1402"/>
      <c r="BO50" s="1402"/>
      <c r="BP50" s="1402"/>
      <c r="BQ50" s="1402"/>
      <c r="BR50" s="1402"/>
      <c r="BS50" s="1402"/>
      <c r="BT50" s="1402"/>
      <c r="BU50" s="1402"/>
      <c r="BV50" s="1402"/>
      <c r="BW50" s="1402"/>
      <c r="BX50" s="1402"/>
      <c r="BY50" s="1402"/>
      <c r="BZ50" s="1402"/>
      <c r="CA50" s="1402"/>
      <c r="CB50" s="1402"/>
      <c r="CC50" s="1402"/>
      <c r="CD50" s="1402"/>
      <c r="CE50" s="1402"/>
      <c r="CF50" s="1402"/>
      <c r="CG50" s="1402"/>
      <c r="CH50" s="1402"/>
      <c r="CI50" s="1402"/>
      <c r="CJ50" s="1402"/>
      <c r="CK50" s="1402"/>
      <c r="CL50" s="1402"/>
      <c r="CM50" s="1402"/>
      <c r="CN50" s="1402"/>
      <c r="CO50" s="1402"/>
      <c r="CP50" s="1402"/>
      <c r="CQ50" s="1402"/>
      <c r="CR50" s="1402"/>
      <c r="CS50" s="1402"/>
      <c r="CT50" s="1402"/>
      <c r="CU50" s="1402"/>
      <c r="CV50" s="1402"/>
      <c r="CW50" s="1402"/>
      <c r="CX50" s="1402"/>
      <c r="CY50" s="1402"/>
      <c r="CZ50" s="1402"/>
      <c r="DA50" s="1402"/>
      <c r="DB50" s="1402"/>
      <c r="DC50" s="1402"/>
      <c r="DD50" s="1402"/>
      <c r="DE50" s="1402"/>
      <c r="DF50" s="1402"/>
      <c r="DG50" s="1402"/>
      <c r="DH50" s="1402"/>
      <c r="DI50" s="1402"/>
      <c r="DJ50" s="1402"/>
      <c r="DK50" s="1402"/>
      <c r="DL50" s="1402"/>
      <c r="DM50" s="1402"/>
      <c r="DN50" s="1402"/>
      <c r="DO50" s="1402"/>
      <c r="DP50" s="1402"/>
      <c r="DQ50" s="1402"/>
      <c r="DR50" s="1402"/>
      <c r="DS50" s="1402"/>
      <c r="DT50" s="1402"/>
      <c r="DU50" s="1402"/>
      <c r="DV50" s="1402"/>
      <c r="DW50" s="1402"/>
      <c r="DX50" s="1402"/>
      <c r="DY50" s="1402"/>
      <c r="DZ50" s="1402"/>
      <c r="EA50" s="1402"/>
      <c r="EB50" s="1402"/>
      <c r="EC50" s="1402"/>
      <c r="ED50" s="1402"/>
      <c r="EE50" s="1402"/>
      <c r="EF50" s="1402"/>
      <c r="EG50" s="1402"/>
      <c r="EH50" s="1402"/>
      <c r="EI50" s="1402"/>
      <c r="EJ50" s="1402"/>
      <c r="EK50" s="1402"/>
      <c r="EL50" s="1402"/>
      <c r="EM50" s="1402"/>
      <c r="EN50" s="1402"/>
      <c r="EO50" s="1402"/>
      <c r="EP50" s="1402"/>
      <c r="EQ50" s="1402"/>
      <c r="ER50" s="1402"/>
      <c r="ES50" s="1402"/>
      <c r="ET50" s="1402"/>
      <c r="EU50" s="1402"/>
      <c r="EV50" s="1402"/>
      <c r="EW50" s="1402"/>
      <c r="EX50" s="1402"/>
      <c r="EY50" s="1402"/>
      <c r="EZ50" s="1402"/>
      <c r="FA50" s="1402"/>
      <c r="FB50" s="1402"/>
      <c r="FC50" s="1402"/>
      <c r="FD50" s="1402"/>
      <c r="FE50" s="1402"/>
      <c r="FF50" s="1402"/>
      <c r="FG50" s="1402"/>
      <c r="FH50" s="1402"/>
      <c r="FI50" s="1402"/>
      <c r="FJ50" s="1402"/>
      <c r="FK50" s="1402"/>
      <c r="FL50" s="1402"/>
      <c r="FM50" s="1402"/>
      <c r="FN50" s="1402"/>
      <c r="FO50" s="1402"/>
      <c r="FP50" s="1402"/>
      <c r="FQ50" s="1402"/>
      <c r="FR50" s="1402"/>
      <c r="FS50" s="1402"/>
      <c r="FT50" s="1402"/>
      <c r="FU50" s="1402"/>
      <c r="FV50" s="1402"/>
      <c r="FW50" s="1402"/>
      <c r="FX50" s="1402"/>
      <c r="FY50" s="1402"/>
      <c r="FZ50" s="1402"/>
      <c r="GA50" s="1402"/>
      <c r="GB50" s="1402"/>
      <c r="GC50" s="1402"/>
      <c r="GD50" s="1402"/>
      <c r="GE50" s="1402"/>
      <c r="GF50" s="1402"/>
      <c r="GG50" s="1402"/>
      <c r="GH50" s="1402"/>
      <c r="GI50" s="1402"/>
      <c r="GJ50" s="1402"/>
      <c r="GK50" s="1402"/>
      <c r="GL50" s="1402"/>
      <c r="GM50" s="1402"/>
      <c r="GN50" s="1402"/>
      <c r="GO50" s="1402"/>
      <c r="GP50" s="1402"/>
      <c r="GQ50" s="1402"/>
      <c r="GR50" s="1402"/>
      <c r="GS50" s="1402"/>
      <c r="GT50" s="1402"/>
      <c r="GU50" s="1402"/>
      <c r="GV50" s="1402"/>
      <c r="GW50" s="1402"/>
      <c r="GX50" s="1402"/>
      <c r="GY50" s="1402"/>
      <c r="GZ50" s="1402"/>
      <c r="HA50" s="1402"/>
      <c r="HB50" s="1402"/>
      <c r="HC50" s="1402"/>
      <c r="HD50" s="1402"/>
      <c r="HE50" s="1402"/>
      <c r="HF50" s="1402"/>
      <c r="HG50" s="1402"/>
      <c r="HH50" s="1402"/>
      <c r="HI50" s="1402"/>
      <c r="HJ50" s="1402"/>
      <c r="HK50" s="1402"/>
      <c r="HL50" s="1402"/>
      <c r="HM50" s="1402"/>
      <c r="HN50" s="1402"/>
      <c r="HO50" s="1402"/>
      <c r="HP50" s="1402"/>
      <c r="HQ50" s="1402"/>
      <c r="HR50" s="1402"/>
      <c r="HS50" s="1402"/>
      <c r="HT50" s="1402"/>
      <c r="HU50" s="1402"/>
      <c r="HV50" s="1402"/>
      <c r="HW50" s="1402"/>
      <c r="HX50" s="1402"/>
      <c r="HY50" s="1402"/>
      <c r="HZ50" s="1402"/>
      <c r="IA50" s="1402"/>
      <c r="IB50" s="1402"/>
      <c r="IC50" s="1402"/>
      <c r="ID50" s="1402"/>
      <c r="IE50" s="1402"/>
      <c r="IF50" s="1402"/>
      <c r="IG50" s="1402"/>
      <c r="IH50" s="1402"/>
      <c r="II50" s="1402"/>
      <c r="IJ50" s="1402"/>
      <c r="IK50" s="1402"/>
      <c r="IL50" s="1402"/>
      <c r="IM50" s="1402"/>
      <c r="IN50" s="1402"/>
      <c r="IO50" s="1402"/>
      <c r="IP50" s="1402"/>
      <c r="IQ50" s="1402"/>
      <c r="IR50" s="1402"/>
      <c r="IS50" s="1402"/>
      <c r="IT50" s="1402"/>
      <c r="IU50" s="1402"/>
      <c r="IV50" s="1402"/>
    </row>
    <row r="51" spans="1:256" s="64" customFormat="1" ht="15" customHeight="1" x14ac:dyDescent="0.15">
      <c r="A51" s="1401"/>
      <c r="B51" s="1401"/>
      <c r="C51" s="1409"/>
      <c r="D51" s="1409"/>
      <c r="E51" s="1409"/>
      <c r="F51" s="1409"/>
      <c r="G51" s="1410"/>
      <c r="H51" s="1410"/>
      <c r="I51" s="1410"/>
      <c r="J51" s="1410"/>
      <c r="K51" s="1410"/>
      <c r="L51" s="1410"/>
      <c r="M51" s="1410"/>
      <c r="O51" s="1416"/>
      <c r="P51" s="1680"/>
      <c r="Q51" s="1680"/>
      <c r="R51" s="1687"/>
      <c r="T51" s="1682"/>
      <c r="U51" s="1682"/>
      <c r="V51" s="1682"/>
      <c r="W51" s="1682"/>
      <c r="X51" s="1682"/>
      <c r="Y51" s="1682"/>
      <c r="Z51" s="1682"/>
      <c r="AA51" s="1682"/>
      <c r="AB51" s="1682"/>
      <c r="AC51" s="1682"/>
      <c r="AD51" s="1410"/>
      <c r="AE51" s="1410"/>
      <c r="AF51" s="1674"/>
      <c r="AG51" s="1686"/>
      <c r="AH51" s="1402"/>
      <c r="AI51" s="1402"/>
      <c r="AJ51" s="1402"/>
      <c r="AK51" s="1402"/>
      <c r="AL51" s="1402"/>
      <c r="AM51" s="1402"/>
      <c r="AN51" s="1402"/>
      <c r="AO51" s="1402"/>
      <c r="AP51" s="1402"/>
      <c r="AQ51" s="1402"/>
      <c r="AR51" s="1402"/>
      <c r="AS51" s="1402"/>
      <c r="AT51" s="1402"/>
      <c r="AU51" s="1402"/>
      <c r="AV51" s="1402"/>
      <c r="AW51" s="1402"/>
      <c r="AX51" s="1402"/>
      <c r="AY51" s="1402"/>
      <c r="AZ51" s="1402"/>
      <c r="BA51" s="1402"/>
      <c r="BB51" s="1402"/>
      <c r="BC51" s="1402"/>
      <c r="BD51" s="1402"/>
      <c r="BE51" s="1402"/>
      <c r="BF51" s="1402"/>
      <c r="BG51" s="1402"/>
      <c r="BH51" s="1402"/>
      <c r="BI51" s="1402"/>
      <c r="BJ51" s="1402"/>
      <c r="BK51" s="1402"/>
      <c r="BL51" s="1402"/>
      <c r="BM51" s="1402"/>
      <c r="BN51" s="1402"/>
      <c r="BO51" s="1402"/>
      <c r="BP51" s="1402"/>
      <c r="BQ51" s="1402"/>
      <c r="BR51" s="1402"/>
      <c r="BS51" s="1402"/>
      <c r="BT51" s="1402"/>
      <c r="BU51" s="1402"/>
      <c r="BV51" s="1402"/>
      <c r="BW51" s="1402"/>
      <c r="BX51" s="1402"/>
      <c r="BY51" s="1402"/>
      <c r="BZ51" s="1402"/>
      <c r="CA51" s="1402"/>
      <c r="CB51" s="1402"/>
      <c r="CC51" s="1402"/>
      <c r="CD51" s="1402"/>
      <c r="CE51" s="1402"/>
      <c r="CF51" s="1402"/>
      <c r="CG51" s="1402"/>
      <c r="CH51" s="1402"/>
      <c r="CI51" s="1402"/>
      <c r="CJ51" s="1402"/>
      <c r="CK51" s="1402"/>
      <c r="CL51" s="1402"/>
      <c r="CM51" s="1402"/>
      <c r="CN51" s="1402"/>
      <c r="CO51" s="1402"/>
      <c r="CP51" s="1402"/>
      <c r="CQ51" s="1402"/>
      <c r="CR51" s="1402"/>
      <c r="CS51" s="1402"/>
      <c r="CT51" s="1402"/>
      <c r="CU51" s="1402"/>
      <c r="CV51" s="1402"/>
      <c r="CW51" s="1402"/>
      <c r="CX51" s="1402"/>
      <c r="CY51" s="1402"/>
      <c r="CZ51" s="1402"/>
      <c r="DA51" s="1402"/>
      <c r="DB51" s="1402"/>
      <c r="DC51" s="1402"/>
      <c r="DD51" s="1402"/>
      <c r="DE51" s="1402"/>
      <c r="DF51" s="1402"/>
      <c r="DG51" s="1402"/>
      <c r="DH51" s="1402"/>
      <c r="DI51" s="1402"/>
      <c r="DJ51" s="1402"/>
      <c r="DK51" s="1402"/>
      <c r="DL51" s="1402"/>
      <c r="DM51" s="1402"/>
      <c r="DN51" s="1402"/>
      <c r="DO51" s="1402"/>
      <c r="DP51" s="1402"/>
      <c r="DQ51" s="1402"/>
      <c r="DR51" s="1402"/>
      <c r="DS51" s="1402"/>
      <c r="DT51" s="1402"/>
      <c r="DU51" s="1402"/>
      <c r="DV51" s="1402"/>
      <c r="DW51" s="1402"/>
      <c r="DX51" s="1402"/>
      <c r="DY51" s="1402"/>
      <c r="DZ51" s="1402"/>
      <c r="EA51" s="1402"/>
      <c r="EB51" s="1402"/>
      <c r="EC51" s="1402"/>
      <c r="ED51" s="1402"/>
      <c r="EE51" s="1402"/>
      <c r="EF51" s="1402"/>
      <c r="EG51" s="1402"/>
      <c r="EH51" s="1402"/>
      <c r="EI51" s="1402"/>
      <c r="EJ51" s="1402"/>
      <c r="EK51" s="1402"/>
      <c r="EL51" s="1402"/>
      <c r="EM51" s="1402"/>
      <c r="EN51" s="1402"/>
      <c r="EO51" s="1402"/>
      <c r="EP51" s="1402"/>
      <c r="EQ51" s="1402"/>
      <c r="ER51" s="1402"/>
      <c r="ES51" s="1402"/>
      <c r="ET51" s="1402"/>
      <c r="EU51" s="1402"/>
      <c r="EV51" s="1402"/>
      <c r="EW51" s="1402"/>
      <c r="EX51" s="1402"/>
      <c r="EY51" s="1402"/>
      <c r="EZ51" s="1402"/>
      <c r="FA51" s="1402"/>
      <c r="FB51" s="1402"/>
      <c r="FC51" s="1402"/>
      <c r="FD51" s="1402"/>
      <c r="FE51" s="1402"/>
      <c r="FF51" s="1402"/>
      <c r="FG51" s="1402"/>
      <c r="FH51" s="1402"/>
      <c r="FI51" s="1402"/>
      <c r="FJ51" s="1402"/>
      <c r="FK51" s="1402"/>
      <c r="FL51" s="1402"/>
      <c r="FM51" s="1402"/>
      <c r="FN51" s="1402"/>
      <c r="FO51" s="1402"/>
      <c r="FP51" s="1402"/>
      <c r="FQ51" s="1402"/>
      <c r="FR51" s="1402"/>
      <c r="FS51" s="1402"/>
      <c r="FT51" s="1402"/>
      <c r="FU51" s="1402"/>
      <c r="FV51" s="1402"/>
      <c r="FW51" s="1402"/>
      <c r="FX51" s="1402"/>
      <c r="FY51" s="1402"/>
      <c r="FZ51" s="1402"/>
      <c r="GA51" s="1402"/>
      <c r="GB51" s="1402"/>
      <c r="GC51" s="1402"/>
      <c r="GD51" s="1402"/>
      <c r="GE51" s="1402"/>
      <c r="GF51" s="1402"/>
      <c r="GG51" s="1402"/>
      <c r="GH51" s="1402"/>
      <c r="GI51" s="1402"/>
      <c r="GJ51" s="1402"/>
      <c r="GK51" s="1402"/>
      <c r="GL51" s="1402"/>
      <c r="GM51" s="1402"/>
      <c r="GN51" s="1402"/>
      <c r="GO51" s="1402"/>
      <c r="GP51" s="1402"/>
      <c r="GQ51" s="1402"/>
      <c r="GR51" s="1402"/>
      <c r="GS51" s="1402"/>
      <c r="GT51" s="1402"/>
      <c r="GU51" s="1402"/>
      <c r="GV51" s="1402"/>
      <c r="GW51" s="1402"/>
      <c r="GX51" s="1402"/>
      <c r="GY51" s="1402"/>
      <c r="GZ51" s="1402"/>
      <c r="HA51" s="1402"/>
      <c r="HB51" s="1402"/>
      <c r="HC51" s="1402"/>
      <c r="HD51" s="1402"/>
      <c r="HE51" s="1402"/>
      <c r="HF51" s="1402"/>
      <c r="HG51" s="1402"/>
      <c r="HH51" s="1402"/>
      <c r="HI51" s="1402"/>
      <c r="HJ51" s="1402"/>
      <c r="HK51" s="1402"/>
      <c r="HL51" s="1402"/>
      <c r="HM51" s="1402"/>
      <c r="HN51" s="1402"/>
      <c r="HO51" s="1402"/>
      <c r="HP51" s="1402"/>
      <c r="HQ51" s="1402"/>
      <c r="HR51" s="1402"/>
      <c r="HS51" s="1402"/>
      <c r="HT51" s="1402"/>
      <c r="HU51" s="1402"/>
      <c r="HV51" s="1402"/>
      <c r="HW51" s="1402"/>
      <c r="HX51" s="1402"/>
      <c r="HY51" s="1402"/>
      <c r="HZ51" s="1402"/>
      <c r="IA51" s="1402"/>
      <c r="IB51" s="1402"/>
      <c r="IC51" s="1402"/>
      <c r="ID51" s="1402"/>
      <c r="IE51" s="1402"/>
      <c r="IF51" s="1402"/>
      <c r="IG51" s="1402"/>
      <c r="IH51" s="1402"/>
      <c r="II51" s="1402"/>
      <c r="IJ51" s="1402"/>
      <c r="IK51" s="1402"/>
      <c r="IL51" s="1402"/>
      <c r="IM51" s="1402"/>
      <c r="IN51" s="1402"/>
      <c r="IO51" s="1402"/>
      <c r="IP51" s="1402"/>
      <c r="IQ51" s="1402"/>
      <c r="IR51" s="1402"/>
      <c r="IS51" s="1402"/>
      <c r="IT51" s="1402"/>
      <c r="IU51" s="1402"/>
      <c r="IV51" s="1402"/>
    </row>
    <row r="52" spans="1:256" s="64" customFormat="1" ht="15" customHeight="1" x14ac:dyDescent="0.15">
      <c r="A52" s="1401"/>
      <c r="B52" s="1401"/>
      <c r="C52" s="1409"/>
      <c r="D52" s="1409"/>
      <c r="E52" s="1409"/>
      <c r="F52" s="1409"/>
      <c r="G52" s="1410"/>
      <c r="H52" s="1410"/>
      <c r="I52" s="1410"/>
      <c r="J52" s="1410"/>
      <c r="K52" s="1410"/>
      <c r="M52" s="1410"/>
      <c r="O52" s="1416"/>
      <c r="Q52" s="1687"/>
      <c r="R52" s="1687"/>
      <c r="S52" s="1689" t="s">
        <v>1609</v>
      </c>
      <c r="T52" s="2376"/>
      <c r="U52" s="2376"/>
      <c r="V52" s="2376"/>
      <c r="W52" s="2376"/>
      <c r="X52" s="2376"/>
      <c r="Y52" s="2376"/>
      <c r="Z52" s="2376"/>
      <c r="AA52" s="2376"/>
      <c r="AB52" s="2376"/>
      <c r="AC52" s="2376"/>
      <c r="AD52" s="1410"/>
      <c r="AE52" s="1410"/>
      <c r="AF52" s="1674"/>
      <c r="AG52" s="1410"/>
      <c r="AH52" s="1402"/>
      <c r="AI52" s="1402"/>
      <c r="AJ52" s="1402"/>
      <c r="AK52" s="1402"/>
      <c r="AL52" s="1402"/>
      <c r="AM52" s="1402"/>
      <c r="AN52" s="1402"/>
      <c r="AO52" s="1402"/>
      <c r="AP52" s="1402"/>
      <c r="AQ52" s="1402"/>
      <c r="AR52" s="1402"/>
      <c r="AS52" s="1402"/>
      <c r="AT52" s="1402"/>
      <c r="AU52" s="1402"/>
      <c r="AV52" s="1402"/>
      <c r="AW52" s="1402"/>
      <c r="AX52" s="1402"/>
      <c r="AY52" s="1402"/>
      <c r="AZ52" s="1402"/>
      <c r="BA52" s="1402"/>
      <c r="BB52" s="1402"/>
      <c r="BC52" s="1402"/>
      <c r="BD52" s="1402"/>
      <c r="BE52" s="1402"/>
      <c r="BF52" s="1402"/>
      <c r="BG52" s="1402"/>
      <c r="BH52" s="1402"/>
      <c r="BI52" s="1402"/>
      <c r="BJ52" s="1402"/>
      <c r="BK52" s="1402"/>
      <c r="BL52" s="1402"/>
      <c r="BM52" s="1402"/>
      <c r="BN52" s="1402"/>
      <c r="BO52" s="1402"/>
      <c r="BP52" s="1402"/>
      <c r="BQ52" s="1402"/>
      <c r="BR52" s="1402"/>
      <c r="BS52" s="1402"/>
      <c r="BT52" s="1402"/>
      <c r="BU52" s="1402"/>
      <c r="BV52" s="1402"/>
      <c r="BW52" s="1402"/>
      <c r="BX52" s="1402"/>
      <c r="BY52" s="1402"/>
      <c r="BZ52" s="1402"/>
      <c r="CA52" s="1402"/>
      <c r="CB52" s="1402"/>
      <c r="CC52" s="1402"/>
      <c r="CD52" s="1402"/>
      <c r="CE52" s="1402"/>
      <c r="CF52" s="1402"/>
      <c r="CG52" s="1402"/>
      <c r="CH52" s="1402"/>
      <c r="CI52" s="1402"/>
      <c r="CJ52" s="1402"/>
      <c r="CK52" s="1402"/>
      <c r="CL52" s="1402"/>
      <c r="CM52" s="1402"/>
      <c r="CN52" s="1402"/>
      <c r="CO52" s="1402"/>
      <c r="CP52" s="1402"/>
      <c r="CQ52" s="1402"/>
      <c r="CR52" s="1402"/>
      <c r="CS52" s="1402"/>
      <c r="CT52" s="1402"/>
      <c r="CU52" s="1402"/>
      <c r="CV52" s="1402"/>
      <c r="CW52" s="1402"/>
      <c r="CX52" s="1402"/>
      <c r="CY52" s="1402"/>
      <c r="CZ52" s="1402"/>
      <c r="DA52" s="1402"/>
      <c r="DB52" s="1402"/>
      <c r="DC52" s="1402"/>
      <c r="DD52" s="1402"/>
      <c r="DE52" s="1402"/>
      <c r="DF52" s="1402"/>
      <c r="DG52" s="1402"/>
      <c r="DH52" s="1402"/>
      <c r="DI52" s="1402"/>
      <c r="DJ52" s="1402"/>
      <c r="DK52" s="1402"/>
      <c r="DL52" s="1402"/>
      <c r="DM52" s="1402"/>
      <c r="DN52" s="1402"/>
      <c r="DO52" s="1402"/>
      <c r="DP52" s="1402"/>
      <c r="DQ52" s="1402"/>
      <c r="DR52" s="1402"/>
      <c r="DS52" s="1402"/>
      <c r="DT52" s="1402"/>
      <c r="DU52" s="1402"/>
      <c r="DV52" s="1402"/>
      <c r="DW52" s="1402"/>
      <c r="DX52" s="1402"/>
      <c r="DY52" s="1402"/>
      <c r="DZ52" s="1402"/>
      <c r="EA52" s="1402"/>
      <c r="EB52" s="1402"/>
      <c r="EC52" s="1402"/>
      <c r="ED52" s="1402"/>
      <c r="EE52" s="1402"/>
      <c r="EF52" s="1402"/>
      <c r="EG52" s="1402"/>
      <c r="EH52" s="1402"/>
      <c r="EI52" s="1402"/>
      <c r="EJ52" s="1402"/>
      <c r="EK52" s="1402"/>
      <c r="EL52" s="1402"/>
      <c r="EM52" s="1402"/>
      <c r="EN52" s="1402"/>
      <c r="EO52" s="1402"/>
      <c r="EP52" s="1402"/>
      <c r="EQ52" s="1402"/>
      <c r="ER52" s="1402"/>
      <c r="ES52" s="1402"/>
      <c r="ET52" s="1402"/>
      <c r="EU52" s="1402"/>
      <c r="EV52" s="1402"/>
      <c r="EW52" s="1402"/>
      <c r="EX52" s="1402"/>
      <c r="EY52" s="1402"/>
      <c r="EZ52" s="1402"/>
      <c r="FA52" s="1402"/>
      <c r="FB52" s="1402"/>
      <c r="FC52" s="1402"/>
      <c r="FD52" s="1402"/>
      <c r="FE52" s="1402"/>
      <c r="FF52" s="1402"/>
      <c r="FG52" s="1402"/>
      <c r="FH52" s="1402"/>
      <c r="FI52" s="1402"/>
      <c r="FJ52" s="1402"/>
      <c r="FK52" s="1402"/>
      <c r="FL52" s="1402"/>
      <c r="FM52" s="1402"/>
      <c r="FN52" s="1402"/>
      <c r="FO52" s="1402"/>
      <c r="FP52" s="1402"/>
      <c r="FQ52" s="1402"/>
      <c r="FR52" s="1402"/>
      <c r="FS52" s="1402"/>
      <c r="FT52" s="1402"/>
      <c r="FU52" s="1402"/>
      <c r="FV52" s="1402"/>
      <c r="FW52" s="1402"/>
      <c r="FX52" s="1402"/>
      <c r="FY52" s="1402"/>
      <c r="FZ52" s="1402"/>
      <c r="GA52" s="1402"/>
      <c r="GB52" s="1402"/>
      <c r="GC52" s="1402"/>
      <c r="GD52" s="1402"/>
      <c r="GE52" s="1402"/>
      <c r="GF52" s="1402"/>
      <c r="GG52" s="1402"/>
      <c r="GH52" s="1402"/>
      <c r="GI52" s="1402"/>
      <c r="GJ52" s="1402"/>
      <c r="GK52" s="1402"/>
      <c r="GL52" s="1402"/>
      <c r="GM52" s="1402"/>
      <c r="GN52" s="1402"/>
      <c r="GO52" s="1402"/>
      <c r="GP52" s="1402"/>
      <c r="GQ52" s="1402"/>
      <c r="GR52" s="1402"/>
      <c r="GS52" s="1402"/>
      <c r="GT52" s="1402"/>
      <c r="GU52" s="1402"/>
      <c r="GV52" s="1402"/>
      <c r="GW52" s="1402"/>
      <c r="GX52" s="1402"/>
      <c r="GY52" s="1402"/>
      <c r="GZ52" s="1402"/>
      <c r="HA52" s="1402"/>
      <c r="HB52" s="1402"/>
      <c r="HC52" s="1402"/>
      <c r="HD52" s="1402"/>
      <c r="HE52" s="1402"/>
      <c r="HF52" s="1402"/>
      <c r="HG52" s="1402"/>
      <c r="HH52" s="1402"/>
      <c r="HI52" s="1402"/>
      <c r="HJ52" s="1402"/>
      <c r="HK52" s="1402"/>
      <c r="HL52" s="1402"/>
      <c r="HM52" s="1402"/>
      <c r="HN52" s="1402"/>
      <c r="HO52" s="1402"/>
      <c r="HP52" s="1402"/>
      <c r="HQ52" s="1402"/>
      <c r="HR52" s="1402"/>
      <c r="HS52" s="1402"/>
      <c r="HT52" s="1402"/>
      <c r="HU52" s="1402"/>
      <c r="HV52" s="1402"/>
      <c r="HW52" s="1402"/>
      <c r="HX52" s="1402"/>
      <c r="HY52" s="1402"/>
      <c r="HZ52" s="1402"/>
      <c r="IA52" s="1402"/>
      <c r="IB52" s="1402"/>
      <c r="IC52" s="1402"/>
      <c r="ID52" s="1402"/>
      <c r="IE52" s="1402"/>
      <c r="IF52" s="1402"/>
      <c r="IG52" s="1402"/>
      <c r="IH52" s="1402"/>
      <c r="II52" s="1402"/>
      <c r="IJ52" s="1402"/>
      <c r="IK52" s="1402"/>
      <c r="IL52" s="1402"/>
      <c r="IM52" s="1402"/>
      <c r="IN52" s="1402"/>
      <c r="IO52" s="1402"/>
      <c r="IP52" s="1402"/>
      <c r="IQ52" s="1402"/>
      <c r="IR52" s="1402"/>
      <c r="IS52" s="1402"/>
      <c r="IT52" s="1402"/>
      <c r="IU52" s="1402"/>
      <c r="IV52" s="1402"/>
    </row>
    <row r="53" spans="1:256" s="64" customFormat="1" ht="15" customHeight="1" x14ac:dyDescent="0.15">
      <c r="A53" s="1401"/>
      <c r="B53" s="1401"/>
      <c r="C53" s="1409"/>
      <c r="D53" s="1409"/>
      <c r="E53" s="1409"/>
      <c r="F53" s="1409"/>
      <c r="G53" s="1410"/>
      <c r="H53" s="1410"/>
      <c r="I53" s="1410"/>
      <c r="J53" s="1410"/>
      <c r="K53" s="1410"/>
      <c r="L53" s="1410"/>
      <c r="M53" s="1410"/>
      <c r="N53" s="1410"/>
      <c r="O53" s="1410"/>
      <c r="P53" s="1410"/>
      <c r="Q53" s="1410"/>
      <c r="R53" s="1410"/>
      <c r="S53" s="1688"/>
      <c r="T53" s="2376"/>
      <c r="U53" s="2376"/>
      <c r="V53" s="2376"/>
      <c r="W53" s="2376"/>
      <c r="X53" s="2376"/>
      <c r="Y53" s="2376"/>
      <c r="Z53" s="2376"/>
      <c r="AA53" s="2376"/>
      <c r="AB53" s="2376"/>
      <c r="AC53" s="2376"/>
      <c r="AD53" s="1410"/>
      <c r="AE53" s="1410"/>
      <c r="AF53" s="1410"/>
      <c r="AG53" s="1410"/>
      <c r="AH53" s="1402"/>
      <c r="AI53" s="1402"/>
      <c r="AJ53" s="1402"/>
      <c r="AK53" s="1402"/>
      <c r="AL53" s="1402"/>
      <c r="AM53" s="1402"/>
      <c r="AN53" s="1402"/>
      <c r="AO53" s="1402"/>
      <c r="AP53" s="1402"/>
      <c r="AQ53" s="1402"/>
      <c r="AR53" s="1402"/>
      <c r="AS53" s="1402"/>
      <c r="AT53" s="1402"/>
      <c r="AU53" s="1402"/>
      <c r="AV53" s="1402"/>
      <c r="AW53" s="1402"/>
      <c r="AX53" s="1402"/>
      <c r="AY53" s="1402"/>
      <c r="AZ53" s="1402"/>
      <c r="BA53" s="1402"/>
      <c r="BB53" s="1402"/>
      <c r="BC53" s="1402"/>
      <c r="BD53" s="1402"/>
      <c r="BE53" s="1402"/>
      <c r="BF53" s="1402"/>
      <c r="BG53" s="1402"/>
      <c r="BH53" s="1402"/>
      <c r="BI53" s="1402"/>
      <c r="BJ53" s="1402"/>
      <c r="BK53" s="1402"/>
      <c r="BL53" s="1402"/>
      <c r="BM53" s="1402"/>
      <c r="BN53" s="1402"/>
      <c r="BO53" s="1402"/>
      <c r="BP53" s="1402"/>
      <c r="BQ53" s="1402"/>
      <c r="BR53" s="1402"/>
      <c r="BS53" s="1402"/>
      <c r="BT53" s="1402"/>
      <c r="BU53" s="1402"/>
      <c r="BV53" s="1402"/>
      <c r="BW53" s="1402"/>
      <c r="BX53" s="1402"/>
      <c r="BY53" s="1402"/>
      <c r="BZ53" s="1402"/>
      <c r="CA53" s="1402"/>
      <c r="CB53" s="1402"/>
      <c r="CC53" s="1402"/>
      <c r="CD53" s="1402"/>
      <c r="CE53" s="1402"/>
      <c r="CF53" s="1402"/>
      <c r="CG53" s="1402"/>
      <c r="CH53" s="1402"/>
      <c r="CI53" s="1402"/>
      <c r="CJ53" s="1402"/>
      <c r="CK53" s="1402"/>
      <c r="CL53" s="1402"/>
      <c r="CM53" s="1402"/>
      <c r="CN53" s="1402"/>
      <c r="CO53" s="1402"/>
      <c r="CP53" s="1402"/>
      <c r="CQ53" s="1402"/>
      <c r="CR53" s="1402"/>
      <c r="CS53" s="1402"/>
      <c r="CT53" s="1402"/>
      <c r="CU53" s="1402"/>
      <c r="CV53" s="1402"/>
      <c r="CW53" s="1402"/>
      <c r="CX53" s="1402"/>
      <c r="CY53" s="1402"/>
      <c r="CZ53" s="1402"/>
      <c r="DA53" s="1402"/>
      <c r="DB53" s="1402"/>
      <c r="DC53" s="1402"/>
      <c r="DD53" s="1402"/>
      <c r="DE53" s="1402"/>
      <c r="DF53" s="1402"/>
      <c r="DG53" s="1402"/>
      <c r="DH53" s="1402"/>
      <c r="DI53" s="1402"/>
      <c r="DJ53" s="1402"/>
      <c r="DK53" s="1402"/>
      <c r="DL53" s="1402"/>
      <c r="DM53" s="1402"/>
      <c r="DN53" s="1402"/>
      <c r="DO53" s="1402"/>
      <c r="DP53" s="1402"/>
      <c r="DQ53" s="1402"/>
      <c r="DR53" s="1402"/>
      <c r="DS53" s="1402"/>
      <c r="DT53" s="1402"/>
      <c r="DU53" s="1402"/>
      <c r="DV53" s="1402"/>
      <c r="DW53" s="1402"/>
      <c r="DX53" s="1402"/>
      <c r="DY53" s="1402"/>
      <c r="DZ53" s="1402"/>
      <c r="EA53" s="1402"/>
      <c r="EB53" s="1402"/>
      <c r="EC53" s="1402"/>
      <c r="ED53" s="1402"/>
      <c r="EE53" s="1402"/>
      <c r="EF53" s="1402"/>
      <c r="EG53" s="1402"/>
      <c r="EH53" s="1402"/>
      <c r="EI53" s="1402"/>
      <c r="EJ53" s="1402"/>
      <c r="EK53" s="1402"/>
      <c r="EL53" s="1402"/>
      <c r="EM53" s="1402"/>
      <c r="EN53" s="1402"/>
      <c r="EO53" s="1402"/>
      <c r="EP53" s="1402"/>
      <c r="EQ53" s="1402"/>
      <c r="ER53" s="1402"/>
      <c r="ES53" s="1402"/>
      <c r="ET53" s="1402"/>
      <c r="EU53" s="1402"/>
      <c r="EV53" s="1402"/>
      <c r="EW53" s="1402"/>
      <c r="EX53" s="1402"/>
      <c r="EY53" s="1402"/>
      <c r="EZ53" s="1402"/>
      <c r="FA53" s="1402"/>
      <c r="FB53" s="1402"/>
      <c r="FC53" s="1402"/>
      <c r="FD53" s="1402"/>
      <c r="FE53" s="1402"/>
      <c r="FF53" s="1402"/>
      <c r="FG53" s="1402"/>
      <c r="FH53" s="1402"/>
      <c r="FI53" s="1402"/>
      <c r="FJ53" s="1402"/>
      <c r="FK53" s="1402"/>
      <c r="FL53" s="1402"/>
      <c r="FM53" s="1402"/>
      <c r="FN53" s="1402"/>
      <c r="FO53" s="1402"/>
      <c r="FP53" s="1402"/>
      <c r="FQ53" s="1402"/>
      <c r="FR53" s="1402"/>
      <c r="FS53" s="1402"/>
      <c r="FT53" s="1402"/>
      <c r="FU53" s="1402"/>
      <c r="FV53" s="1402"/>
      <c r="FW53" s="1402"/>
      <c r="FX53" s="1402"/>
      <c r="FY53" s="1402"/>
      <c r="FZ53" s="1402"/>
      <c r="GA53" s="1402"/>
      <c r="GB53" s="1402"/>
      <c r="GC53" s="1402"/>
      <c r="GD53" s="1402"/>
      <c r="GE53" s="1402"/>
      <c r="GF53" s="1402"/>
      <c r="GG53" s="1402"/>
      <c r="GH53" s="1402"/>
      <c r="GI53" s="1402"/>
      <c r="GJ53" s="1402"/>
      <c r="GK53" s="1402"/>
      <c r="GL53" s="1402"/>
      <c r="GM53" s="1402"/>
      <c r="GN53" s="1402"/>
      <c r="GO53" s="1402"/>
      <c r="GP53" s="1402"/>
      <c r="GQ53" s="1402"/>
      <c r="GR53" s="1402"/>
      <c r="GS53" s="1402"/>
      <c r="GT53" s="1402"/>
      <c r="GU53" s="1402"/>
      <c r="GV53" s="1402"/>
      <c r="GW53" s="1402"/>
      <c r="GX53" s="1402"/>
      <c r="GY53" s="1402"/>
      <c r="GZ53" s="1402"/>
      <c r="HA53" s="1402"/>
      <c r="HB53" s="1402"/>
      <c r="HC53" s="1402"/>
      <c r="HD53" s="1402"/>
      <c r="HE53" s="1402"/>
      <c r="HF53" s="1402"/>
      <c r="HG53" s="1402"/>
      <c r="HH53" s="1402"/>
      <c r="HI53" s="1402"/>
      <c r="HJ53" s="1402"/>
      <c r="HK53" s="1402"/>
      <c r="HL53" s="1402"/>
      <c r="HM53" s="1402"/>
      <c r="HN53" s="1402"/>
      <c r="HO53" s="1402"/>
      <c r="HP53" s="1402"/>
      <c r="HQ53" s="1402"/>
      <c r="HR53" s="1402"/>
      <c r="HS53" s="1402"/>
      <c r="HT53" s="1402"/>
      <c r="HU53" s="1402"/>
      <c r="HV53" s="1402"/>
      <c r="HW53" s="1402"/>
      <c r="HX53" s="1402"/>
      <c r="HY53" s="1402"/>
      <c r="HZ53" s="1402"/>
      <c r="IA53" s="1402"/>
      <c r="IB53" s="1402"/>
      <c r="IC53" s="1402"/>
      <c r="ID53" s="1402"/>
      <c r="IE53" s="1402"/>
      <c r="IF53" s="1402"/>
      <c r="IG53" s="1402"/>
      <c r="IH53" s="1402"/>
      <c r="II53" s="1402"/>
      <c r="IJ53" s="1402"/>
      <c r="IK53" s="1402"/>
      <c r="IL53" s="1402"/>
      <c r="IM53" s="1402"/>
      <c r="IN53" s="1402"/>
      <c r="IO53" s="1402"/>
      <c r="IP53" s="1402"/>
      <c r="IQ53" s="1402"/>
      <c r="IR53" s="1402"/>
      <c r="IS53" s="1402"/>
      <c r="IT53" s="1402"/>
      <c r="IU53" s="1402"/>
      <c r="IV53" s="1402"/>
    </row>
    <row r="54" spans="1:256" s="64" customFormat="1" ht="15" customHeight="1" x14ac:dyDescent="0.15">
      <c r="A54" s="1406"/>
      <c r="B54" s="1406"/>
      <c r="C54" s="1406"/>
      <c r="D54" s="1406"/>
      <c r="E54" s="1406"/>
      <c r="F54" s="1406"/>
      <c r="G54" s="1406"/>
      <c r="H54" s="1406"/>
      <c r="I54" s="1406"/>
      <c r="J54" s="1406"/>
      <c r="K54" s="1406"/>
      <c r="L54" s="1406"/>
      <c r="M54" s="1406"/>
      <c r="N54" s="1406"/>
      <c r="O54" s="1406"/>
      <c r="P54" s="1406"/>
      <c r="Q54" s="1406"/>
      <c r="R54" s="1406"/>
      <c r="S54" s="1406"/>
      <c r="T54" s="1406"/>
      <c r="U54" s="1406"/>
      <c r="V54" s="1406"/>
      <c r="W54" s="1406"/>
      <c r="X54" s="1406"/>
      <c r="Y54" s="1406"/>
      <c r="Z54" s="1406"/>
      <c r="AA54" s="1406"/>
      <c r="AB54" s="1406"/>
      <c r="AC54" s="1406"/>
      <c r="AD54" s="1406"/>
      <c r="AE54" s="1406"/>
      <c r="AF54" s="1406"/>
      <c r="AG54" s="1406"/>
      <c r="AH54" s="1402"/>
      <c r="AI54" s="1402"/>
      <c r="AJ54" s="1402"/>
      <c r="AK54" s="1402"/>
      <c r="AL54" s="1402"/>
      <c r="AM54" s="1402"/>
      <c r="AN54" s="1402"/>
      <c r="AO54" s="1402"/>
      <c r="AP54" s="1402"/>
      <c r="AQ54" s="1402"/>
      <c r="AR54" s="1402"/>
      <c r="AS54" s="1402"/>
      <c r="AT54" s="1402"/>
      <c r="AU54" s="1402"/>
      <c r="AV54" s="1402"/>
      <c r="AW54" s="1402"/>
      <c r="AX54" s="1402"/>
      <c r="AY54" s="1402"/>
      <c r="AZ54" s="1402"/>
      <c r="BA54" s="1402"/>
      <c r="BB54" s="1402"/>
      <c r="BC54" s="1402"/>
      <c r="BD54" s="1402"/>
      <c r="BE54" s="1402"/>
      <c r="BF54" s="1402"/>
      <c r="BG54" s="1402"/>
      <c r="BH54" s="1402"/>
      <c r="BI54" s="1402"/>
      <c r="BJ54" s="1402"/>
      <c r="BK54" s="1402"/>
      <c r="BL54" s="1402"/>
      <c r="BM54" s="1402"/>
      <c r="BN54" s="1402"/>
      <c r="BO54" s="1402"/>
      <c r="BP54" s="1402"/>
      <c r="BQ54" s="1402"/>
      <c r="BR54" s="1402"/>
      <c r="BS54" s="1402"/>
      <c r="BT54" s="1402"/>
      <c r="BU54" s="1402"/>
      <c r="BV54" s="1402"/>
      <c r="BW54" s="1402"/>
      <c r="BX54" s="1402"/>
      <c r="BY54" s="1402"/>
      <c r="BZ54" s="1402"/>
      <c r="CA54" s="1402"/>
      <c r="CB54" s="1402"/>
      <c r="CC54" s="1402"/>
      <c r="CD54" s="1402"/>
      <c r="CE54" s="1402"/>
      <c r="CF54" s="1402"/>
      <c r="CG54" s="1402"/>
      <c r="CH54" s="1402"/>
      <c r="CI54" s="1402"/>
      <c r="CJ54" s="1402"/>
      <c r="CK54" s="1402"/>
      <c r="CL54" s="1402"/>
      <c r="CM54" s="1402"/>
      <c r="CN54" s="1402"/>
      <c r="CO54" s="1402"/>
      <c r="CP54" s="1402"/>
      <c r="CQ54" s="1402"/>
      <c r="CR54" s="1402"/>
      <c r="CS54" s="1402"/>
      <c r="CT54" s="1402"/>
      <c r="CU54" s="1402"/>
      <c r="CV54" s="1402"/>
      <c r="CW54" s="1402"/>
      <c r="CX54" s="1402"/>
      <c r="CY54" s="1402"/>
      <c r="CZ54" s="1402"/>
      <c r="DA54" s="1402"/>
      <c r="DB54" s="1402"/>
      <c r="DC54" s="1402"/>
      <c r="DD54" s="1402"/>
      <c r="DE54" s="1402"/>
      <c r="DF54" s="1402"/>
      <c r="DG54" s="1402"/>
      <c r="DH54" s="1402"/>
      <c r="DI54" s="1402"/>
      <c r="DJ54" s="1402"/>
      <c r="DK54" s="1402"/>
      <c r="DL54" s="1402"/>
      <c r="DM54" s="1402"/>
      <c r="DN54" s="1402"/>
      <c r="DO54" s="1402"/>
      <c r="DP54" s="1402"/>
      <c r="DQ54" s="1402"/>
      <c r="DR54" s="1402"/>
      <c r="DS54" s="1402"/>
      <c r="DT54" s="1402"/>
      <c r="DU54" s="1402"/>
      <c r="DV54" s="1402"/>
      <c r="DW54" s="1402"/>
      <c r="DX54" s="1402"/>
      <c r="DY54" s="1402"/>
      <c r="DZ54" s="1402"/>
      <c r="EA54" s="1402"/>
      <c r="EB54" s="1402"/>
      <c r="EC54" s="1402"/>
      <c r="ED54" s="1402"/>
      <c r="EE54" s="1402"/>
      <c r="EF54" s="1402"/>
      <c r="EG54" s="1402"/>
      <c r="EH54" s="1402"/>
      <c r="EI54" s="1402"/>
      <c r="EJ54" s="1402"/>
      <c r="EK54" s="1402"/>
      <c r="EL54" s="1402"/>
      <c r="EM54" s="1402"/>
      <c r="EN54" s="1402"/>
      <c r="EO54" s="1402"/>
      <c r="EP54" s="1402"/>
      <c r="EQ54" s="1402"/>
      <c r="ER54" s="1402"/>
      <c r="ES54" s="1402"/>
      <c r="ET54" s="1402"/>
      <c r="EU54" s="1402"/>
      <c r="EV54" s="1402"/>
      <c r="EW54" s="1402"/>
      <c r="EX54" s="1402"/>
      <c r="EY54" s="1402"/>
      <c r="EZ54" s="1402"/>
      <c r="FA54" s="1402"/>
      <c r="FB54" s="1402"/>
      <c r="FC54" s="1402"/>
      <c r="FD54" s="1402"/>
      <c r="FE54" s="1402"/>
      <c r="FF54" s="1402"/>
      <c r="FG54" s="1402"/>
      <c r="FH54" s="1402"/>
      <c r="FI54" s="1402"/>
      <c r="FJ54" s="1402"/>
      <c r="FK54" s="1402"/>
      <c r="FL54" s="1402"/>
      <c r="FM54" s="1402"/>
      <c r="FN54" s="1402"/>
      <c r="FO54" s="1402"/>
      <c r="FP54" s="1402"/>
      <c r="FQ54" s="1402"/>
      <c r="FR54" s="1402"/>
      <c r="FS54" s="1402"/>
      <c r="FT54" s="1402"/>
      <c r="FU54" s="1402"/>
      <c r="FV54" s="1402"/>
      <c r="FW54" s="1402"/>
      <c r="FX54" s="1402"/>
      <c r="FY54" s="1402"/>
      <c r="FZ54" s="1402"/>
      <c r="GA54" s="1402"/>
      <c r="GB54" s="1402"/>
      <c r="GC54" s="1402"/>
      <c r="GD54" s="1402"/>
      <c r="GE54" s="1402"/>
      <c r="GF54" s="1402"/>
      <c r="GG54" s="1402"/>
      <c r="GH54" s="1402"/>
      <c r="GI54" s="1402"/>
      <c r="GJ54" s="1402"/>
      <c r="GK54" s="1402"/>
      <c r="GL54" s="1402"/>
      <c r="GM54" s="1402"/>
      <c r="GN54" s="1402"/>
      <c r="GO54" s="1402"/>
      <c r="GP54" s="1402"/>
      <c r="GQ54" s="1402"/>
      <c r="GR54" s="1402"/>
      <c r="GS54" s="1402"/>
      <c r="GT54" s="1402"/>
      <c r="GU54" s="1402"/>
      <c r="GV54" s="1402"/>
      <c r="GW54" s="1402"/>
      <c r="GX54" s="1402"/>
      <c r="GY54" s="1402"/>
      <c r="GZ54" s="1402"/>
      <c r="HA54" s="1402"/>
      <c r="HB54" s="1402"/>
      <c r="HC54" s="1402"/>
      <c r="HD54" s="1402"/>
      <c r="HE54" s="1402"/>
      <c r="HF54" s="1402"/>
      <c r="HG54" s="1402"/>
      <c r="HH54" s="1402"/>
      <c r="HI54" s="1402"/>
      <c r="HJ54" s="1402"/>
      <c r="HK54" s="1402"/>
      <c r="HL54" s="1402"/>
      <c r="HM54" s="1402"/>
      <c r="HN54" s="1402"/>
      <c r="HO54" s="1402"/>
      <c r="HP54" s="1402"/>
      <c r="HQ54" s="1402"/>
      <c r="HR54" s="1402"/>
      <c r="HS54" s="1402"/>
      <c r="HT54" s="1402"/>
      <c r="HU54" s="1402"/>
      <c r="HV54" s="1402"/>
      <c r="HW54" s="1402"/>
      <c r="HX54" s="1402"/>
      <c r="HY54" s="1402"/>
      <c r="HZ54" s="1402"/>
      <c r="IA54" s="1402"/>
      <c r="IB54" s="1402"/>
      <c r="IC54" s="1402"/>
      <c r="ID54" s="1402"/>
      <c r="IE54" s="1402"/>
      <c r="IF54" s="1402"/>
      <c r="IG54" s="1402"/>
      <c r="IH54" s="1402"/>
      <c r="II54" s="1402"/>
      <c r="IJ54" s="1402"/>
      <c r="IK54" s="1402"/>
      <c r="IL54" s="1402"/>
      <c r="IM54" s="1402"/>
      <c r="IN54" s="1402"/>
      <c r="IO54" s="1402"/>
      <c r="IP54" s="1402"/>
      <c r="IQ54" s="1402"/>
      <c r="IR54" s="1402"/>
      <c r="IS54" s="1402"/>
      <c r="IT54" s="1402"/>
      <c r="IU54" s="1402"/>
      <c r="IV54" s="1402"/>
    </row>
    <row r="55" spans="1:256" s="64" customFormat="1" ht="15" customHeight="1" x14ac:dyDescent="0.15">
      <c r="A55" s="1406"/>
      <c r="B55" s="1406"/>
      <c r="C55" s="1406"/>
      <c r="D55" s="1406"/>
      <c r="E55" s="1406"/>
      <c r="F55" s="1406"/>
      <c r="G55" s="1406"/>
      <c r="H55" s="1406"/>
      <c r="I55" s="1406"/>
      <c r="J55" s="1406"/>
      <c r="K55" s="1406"/>
      <c r="L55" s="1406"/>
      <c r="M55" s="1406"/>
      <c r="N55" s="1406"/>
      <c r="O55" s="1406"/>
      <c r="P55" s="1406"/>
      <c r="Q55" s="1406"/>
      <c r="R55" s="1406"/>
      <c r="S55" s="1406"/>
      <c r="T55" s="1406"/>
      <c r="U55" s="1406"/>
      <c r="V55" s="1406"/>
      <c r="W55" s="1406"/>
      <c r="X55" s="1406"/>
      <c r="Y55" s="1406"/>
      <c r="Z55" s="1406"/>
      <c r="AA55" s="1406"/>
      <c r="AB55" s="1406"/>
      <c r="AC55" s="1406"/>
      <c r="AD55" s="1406"/>
      <c r="AE55" s="1406"/>
      <c r="AF55" s="1406"/>
      <c r="AG55" s="1406"/>
      <c r="AH55" s="1402"/>
      <c r="AI55" s="1402"/>
      <c r="AJ55" s="1402"/>
      <c r="AK55" s="1402"/>
      <c r="AL55" s="1402"/>
      <c r="AM55" s="1402"/>
      <c r="AN55" s="1402"/>
      <c r="AO55" s="1402"/>
      <c r="AP55" s="1402"/>
      <c r="AQ55" s="1402"/>
      <c r="AR55" s="1402"/>
      <c r="AS55" s="1402"/>
      <c r="AT55" s="1402"/>
      <c r="AU55" s="1402"/>
      <c r="AV55" s="1402"/>
      <c r="AW55" s="1402"/>
      <c r="AX55" s="1402"/>
      <c r="AY55" s="1402"/>
      <c r="AZ55" s="1402"/>
      <c r="BA55" s="1402"/>
      <c r="BB55" s="1402"/>
      <c r="BC55" s="1402"/>
      <c r="BD55" s="1402"/>
      <c r="BE55" s="1402"/>
      <c r="BF55" s="1402"/>
      <c r="BG55" s="1402"/>
      <c r="BH55" s="1402"/>
      <c r="BI55" s="1402"/>
      <c r="BJ55" s="1402"/>
      <c r="BK55" s="1402"/>
      <c r="BL55" s="1402"/>
      <c r="BM55" s="1402"/>
      <c r="BN55" s="1402"/>
      <c r="BO55" s="1402"/>
      <c r="BP55" s="1402"/>
      <c r="BQ55" s="1402"/>
      <c r="BR55" s="1402"/>
      <c r="BS55" s="1402"/>
      <c r="BT55" s="1402"/>
      <c r="BU55" s="1402"/>
      <c r="BV55" s="1402"/>
      <c r="BW55" s="1402"/>
      <c r="BX55" s="1402"/>
      <c r="BY55" s="1402"/>
      <c r="BZ55" s="1402"/>
      <c r="CA55" s="1402"/>
      <c r="CB55" s="1402"/>
      <c r="CC55" s="1402"/>
      <c r="CD55" s="1402"/>
      <c r="CE55" s="1402"/>
      <c r="CF55" s="1402"/>
      <c r="CG55" s="1402"/>
      <c r="CH55" s="1402"/>
      <c r="CI55" s="1402"/>
      <c r="CJ55" s="1402"/>
      <c r="CK55" s="1402"/>
      <c r="CL55" s="1402"/>
      <c r="CM55" s="1402"/>
      <c r="CN55" s="1402"/>
      <c r="CO55" s="1402"/>
      <c r="CP55" s="1402"/>
      <c r="CQ55" s="1402"/>
      <c r="CR55" s="1402"/>
      <c r="CS55" s="1402"/>
      <c r="CT55" s="1402"/>
      <c r="CU55" s="1402"/>
      <c r="CV55" s="1402"/>
      <c r="CW55" s="1402"/>
      <c r="CX55" s="1402"/>
      <c r="CY55" s="1402"/>
      <c r="CZ55" s="1402"/>
      <c r="DA55" s="1402"/>
      <c r="DB55" s="1402"/>
      <c r="DC55" s="1402"/>
      <c r="DD55" s="1402"/>
      <c r="DE55" s="1402"/>
      <c r="DF55" s="1402"/>
      <c r="DG55" s="1402"/>
      <c r="DH55" s="1402"/>
      <c r="DI55" s="1402"/>
      <c r="DJ55" s="1402"/>
      <c r="DK55" s="1402"/>
      <c r="DL55" s="1402"/>
      <c r="DM55" s="1402"/>
      <c r="DN55" s="1402"/>
      <c r="DO55" s="1402"/>
      <c r="DP55" s="1402"/>
      <c r="DQ55" s="1402"/>
      <c r="DR55" s="1402"/>
      <c r="DS55" s="1402"/>
      <c r="DT55" s="1402"/>
      <c r="DU55" s="1402"/>
      <c r="DV55" s="1402"/>
      <c r="DW55" s="1402"/>
      <c r="DX55" s="1402"/>
      <c r="DY55" s="1402"/>
      <c r="DZ55" s="1402"/>
      <c r="EA55" s="1402"/>
      <c r="EB55" s="1402"/>
      <c r="EC55" s="1402"/>
      <c r="ED55" s="1402"/>
      <c r="EE55" s="1402"/>
      <c r="EF55" s="1402"/>
      <c r="EG55" s="1402"/>
      <c r="EH55" s="1402"/>
      <c r="EI55" s="1402"/>
      <c r="EJ55" s="1402"/>
      <c r="EK55" s="1402"/>
      <c r="EL55" s="1402"/>
      <c r="EM55" s="1402"/>
      <c r="EN55" s="1402"/>
      <c r="EO55" s="1402"/>
      <c r="EP55" s="1402"/>
      <c r="EQ55" s="1402"/>
      <c r="ER55" s="1402"/>
      <c r="ES55" s="1402"/>
      <c r="ET55" s="1402"/>
      <c r="EU55" s="1402"/>
      <c r="EV55" s="1402"/>
      <c r="EW55" s="1402"/>
      <c r="EX55" s="1402"/>
      <c r="EY55" s="1402"/>
      <c r="EZ55" s="1402"/>
      <c r="FA55" s="1402"/>
      <c r="FB55" s="1402"/>
      <c r="FC55" s="1402"/>
      <c r="FD55" s="1402"/>
      <c r="FE55" s="1402"/>
      <c r="FF55" s="1402"/>
      <c r="FG55" s="1402"/>
      <c r="FH55" s="1402"/>
      <c r="FI55" s="1402"/>
      <c r="FJ55" s="1402"/>
      <c r="FK55" s="1402"/>
      <c r="FL55" s="1402"/>
      <c r="FM55" s="1402"/>
      <c r="FN55" s="1402"/>
      <c r="FO55" s="1402"/>
      <c r="FP55" s="1402"/>
      <c r="FQ55" s="1402"/>
      <c r="FR55" s="1402"/>
      <c r="FS55" s="1402"/>
      <c r="FT55" s="1402"/>
      <c r="FU55" s="1402"/>
      <c r="FV55" s="1402"/>
      <c r="FW55" s="1402"/>
      <c r="FX55" s="1402"/>
      <c r="FY55" s="1402"/>
      <c r="FZ55" s="1402"/>
      <c r="GA55" s="1402"/>
      <c r="GB55" s="1402"/>
      <c r="GC55" s="1402"/>
      <c r="GD55" s="1402"/>
      <c r="GE55" s="1402"/>
      <c r="GF55" s="1402"/>
      <c r="GG55" s="1402"/>
      <c r="GH55" s="1402"/>
      <c r="GI55" s="1402"/>
      <c r="GJ55" s="1402"/>
      <c r="GK55" s="1402"/>
      <c r="GL55" s="1402"/>
      <c r="GM55" s="1402"/>
      <c r="GN55" s="1402"/>
      <c r="GO55" s="1402"/>
      <c r="GP55" s="1402"/>
      <c r="GQ55" s="1402"/>
      <c r="GR55" s="1402"/>
      <c r="GS55" s="1402"/>
      <c r="GT55" s="1402"/>
      <c r="GU55" s="1402"/>
      <c r="GV55" s="1402"/>
      <c r="GW55" s="1402"/>
      <c r="GX55" s="1402"/>
      <c r="GY55" s="1402"/>
      <c r="GZ55" s="1402"/>
      <c r="HA55" s="1402"/>
      <c r="HB55" s="1402"/>
      <c r="HC55" s="1402"/>
      <c r="HD55" s="1402"/>
      <c r="HE55" s="1402"/>
      <c r="HF55" s="1402"/>
      <c r="HG55" s="1402"/>
      <c r="HH55" s="1402"/>
      <c r="HI55" s="1402"/>
      <c r="HJ55" s="1402"/>
      <c r="HK55" s="1402"/>
      <c r="HL55" s="1402"/>
      <c r="HM55" s="1402"/>
      <c r="HN55" s="1402"/>
      <c r="HO55" s="1402"/>
      <c r="HP55" s="1402"/>
      <c r="HQ55" s="1402"/>
      <c r="HR55" s="1402"/>
      <c r="HS55" s="1402"/>
      <c r="HT55" s="1402"/>
      <c r="HU55" s="1402"/>
      <c r="HV55" s="1402"/>
      <c r="HW55" s="1402"/>
      <c r="HX55" s="1402"/>
      <c r="HY55" s="1402"/>
      <c r="HZ55" s="1402"/>
      <c r="IA55" s="1402"/>
      <c r="IB55" s="1402"/>
      <c r="IC55" s="1402"/>
      <c r="ID55" s="1402"/>
      <c r="IE55" s="1402"/>
      <c r="IF55" s="1402"/>
      <c r="IG55" s="1402"/>
      <c r="IH55" s="1402"/>
      <c r="II55" s="1402"/>
      <c r="IJ55" s="1402"/>
      <c r="IK55" s="1402"/>
      <c r="IL55" s="1402"/>
      <c r="IM55" s="1402"/>
      <c r="IN55" s="1402"/>
      <c r="IO55" s="1402"/>
      <c r="IP55" s="1402"/>
      <c r="IQ55" s="1402"/>
      <c r="IR55" s="1402"/>
      <c r="IS55" s="1402"/>
      <c r="IT55" s="1402"/>
      <c r="IU55" s="1402"/>
      <c r="IV55" s="1402"/>
    </row>
    <row r="56" spans="1:256" s="64" customFormat="1" ht="15" customHeight="1" x14ac:dyDescent="0.15">
      <c r="A56" s="1406"/>
      <c r="B56" s="1406"/>
      <c r="C56" s="1406"/>
      <c r="D56" s="1406"/>
      <c r="E56" s="1406"/>
      <c r="F56" s="1406"/>
      <c r="G56" s="1406"/>
      <c r="H56" s="1406"/>
      <c r="I56" s="1406"/>
      <c r="J56" s="1406"/>
      <c r="K56" s="1406"/>
      <c r="L56" s="1406"/>
      <c r="M56" s="1406"/>
      <c r="N56" s="1406"/>
      <c r="O56" s="1406"/>
      <c r="P56" s="1406"/>
      <c r="Q56" s="1406"/>
      <c r="R56" s="1406"/>
      <c r="S56" s="1406"/>
      <c r="T56" s="1406"/>
      <c r="U56" s="1406"/>
      <c r="V56" s="1406"/>
      <c r="W56" s="1406"/>
      <c r="X56" s="1406"/>
      <c r="Y56" s="1406"/>
      <c r="Z56" s="1406"/>
      <c r="AA56" s="1406"/>
      <c r="AB56" s="1406"/>
      <c r="AC56" s="1406"/>
      <c r="AD56" s="1406"/>
      <c r="AE56" s="1406"/>
      <c r="AF56" s="1406"/>
      <c r="AG56" s="1406"/>
      <c r="AH56" s="1402"/>
      <c r="AI56" s="1402"/>
      <c r="AJ56" s="1402"/>
      <c r="AK56" s="1402"/>
      <c r="AL56" s="1402"/>
      <c r="AM56" s="1402"/>
      <c r="AN56" s="1402"/>
      <c r="AO56" s="1402"/>
      <c r="AP56" s="1402"/>
      <c r="AQ56" s="1402"/>
      <c r="AR56" s="1402"/>
      <c r="AS56" s="1402"/>
      <c r="AT56" s="1402"/>
      <c r="AU56" s="1402"/>
      <c r="AV56" s="1402"/>
      <c r="AW56" s="1402"/>
      <c r="AX56" s="1402"/>
      <c r="AY56" s="1402"/>
      <c r="AZ56" s="1402"/>
      <c r="BA56" s="1402"/>
      <c r="BB56" s="1402"/>
      <c r="BC56" s="1402"/>
      <c r="BD56" s="1402"/>
      <c r="BE56" s="1402"/>
      <c r="BF56" s="1402"/>
      <c r="BG56" s="1402"/>
      <c r="BH56" s="1402"/>
      <c r="BI56" s="1402"/>
      <c r="BJ56" s="1402"/>
      <c r="BK56" s="1402"/>
      <c r="BL56" s="1402"/>
      <c r="BM56" s="1402"/>
      <c r="BN56" s="1402"/>
      <c r="BO56" s="1402"/>
      <c r="BP56" s="1402"/>
      <c r="BQ56" s="1402"/>
      <c r="BR56" s="1402"/>
      <c r="BS56" s="1402"/>
      <c r="BT56" s="1402"/>
      <c r="BU56" s="1402"/>
      <c r="BV56" s="1402"/>
      <c r="BW56" s="1402"/>
      <c r="BX56" s="1402"/>
      <c r="BY56" s="1402"/>
      <c r="BZ56" s="1402"/>
      <c r="CA56" s="1402"/>
      <c r="CB56" s="1402"/>
      <c r="CC56" s="1402"/>
      <c r="CD56" s="1402"/>
      <c r="CE56" s="1402"/>
      <c r="CF56" s="1402"/>
      <c r="CG56" s="1402"/>
      <c r="CH56" s="1402"/>
      <c r="CI56" s="1402"/>
      <c r="CJ56" s="1402"/>
      <c r="CK56" s="1402"/>
      <c r="CL56" s="1402"/>
      <c r="CM56" s="1402"/>
      <c r="CN56" s="1402"/>
      <c r="CO56" s="1402"/>
      <c r="CP56" s="1402"/>
      <c r="CQ56" s="1402"/>
      <c r="CR56" s="1402"/>
      <c r="CS56" s="1402"/>
      <c r="CT56" s="1402"/>
      <c r="CU56" s="1402"/>
      <c r="CV56" s="1402"/>
      <c r="CW56" s="1402"/>
      <c r="CX56" s="1402"/>
      <c r="CY56" s="1402"/>
      <c r="CZ56" s="1402"/>
      <c r="DA56" s="1402"/>
      <c r="DB56" s="1402"/>
      <c r="DC56" s="1402"/>
      <c r="DD56" s="1402"/>
      <c r="DE56" s="1402"/>
      <c r="DF56" s="1402"/>
      <c r="DG56" s="1402"/>
      <c r="DH56" s="1402"/>
      <c r="DI56" s="1402"/>
      <c r="DJ56" s="1402"/>
      <c r="DK56" s="1402"/>
      <c r="DL56" s="1402"/>
      <c r="DM56" s="1402"/>
      <c r="DN56" s="1402"/>
      <c r="DO56" s="1402"/>
      <c r="DP56" s="1402"/>
      <c r="DQ56" s="1402"/>
      <c r="DR56" s="1402"/>
      <c r="DS56" s="1402"/>
      <c r="DT56" s="1402"/>
      <c r="DU56" s="1402"/>
      <c r="DV56" s="1402"/>
      <c r="DW56" s="1402"/>
      <c r="DX56" s="1402"/>
      <c r="DY56" s="1402"/>
      <c r="DZ56" s="1402"/>
      <c r="EA56" s="1402"/>
      <c r="EB56" s="1402"/>
      <c r="EC56" s="1402"/>
      <c r="ED56" s="1402"/>
      <c r="EE56" s="1402"/>
      <c r="EF56" s="1402"/>
      <c r="EG56" s="1402"/>
      <c r="EH56" s="1402"/>
      <c r="EI56" s="1402"/>
      <c r="EJ56" s="1402"/>
      <c r="EK56" s="1402"/>
      <c r="EL56" s="1402"/>
      <c r="EM56" s="1402"/>
      <c r="EN56" s="1402"/>
      <c r="EO56" s="1402"/>
      <c r="EP56" s="1402"/>
      <c r="EQ56" s="1402"/>
      <c r="ER56" s="1402"/>
      <c r="ES56" s="1402"/>
      <c r="ET56" s="1402"/>
      <c r="EU56" s="1402"/>
      <c r="EV56" s="1402"/>
      <c r="EW56" s="1402"/>
      <c r="EX56" s="1402"/>
      <c r="EY56" s="1402"/>
      <c r="EZ56" s="1402"/>
      <c r="FA56" s="1402"/>
      <c r="FB56" s="1402"/>
      <c r="FC56" s="1402"/>
      <c r="FD56" s="1402"/>
      <c r="FE56" s="1402"/>
      <c r="FF56" s="1402"/>
      <c r="FG56" s="1402"/>
      <c r="FH56" s="1402"/>
      <c r="FI56" s="1402"/>
      <c r="FJ56" s="1402"/>
      <c r="FK56" s="1402"/>
      <c r="FL56" s="1402"/>
      <c r="FM56" s="1402"/>
      <c r="FN56" s="1402"/>
      <c r="FO56" s="1402"/>
      <c r="FP56" s="1402"/>
      <c r="FQ56" s="1402"/>
      <c r="FR56" s="1402"/>
      <c r="FS56" s="1402"/>
      <c r="FT56" s="1402"/>
      <c r="FU56" s="1402"/>
      <c r="FV56" s="1402"/>
      <c r="FW56" s="1402"/>
      <c r="FX56" s="1402"/>
      <c r="FY56" s="1402"/>
      <c r="FZ56" s="1402"/>
      <c r="GA56" s="1402"/>
      <c r="GB56" s="1402"/>
      <c r="GC56" s="1402"/>
      <c r="GD56" s="1402"/>
      <c r="GE56" s="1402"/>
      <c r="GF56" s="1402"/>
      <c r="GG56" s="1402"/>
      <c r="GH56" s="1402"/>
      <c r="GI56" s="1402"/>
      <c r="GJ56" s="1402"/>
      <c r="GK56" s="1402"/>
      <c r="GL56" s="1402"/>
      <c r="GM56" s="1402"/>
      <c r="GN56" s="1402"/>
      <c r="GO56" s="1402"/>
      <c r="GP56" s="1402"/>
      <c r="GQ56" s="1402"/>
      <c r="GR56" s="1402"/>
      <c r="GS56" s="1402"/>
      <c r="GT56" s="1402"/>
      <c r="GU56" s="1402"/>
      <c r="GV56" s="1402"/>
      <c r="GW56" s="1402"/>
      <c r="GX56" s="1402"/>
      <c r="GY56" s="1402"/>
      <c r="GZ56" s="1402"/>
      <c r="HA56" s="1402"/>
      <c r="HB56" s="1402"/>
      <c r="HC56" s="1402"/>
      <c r="HD56" s="1402"/>
      <c r="HE56" s="1402"/>
      <c r="HF56" s="1402"/>
      <c r="HG56" s="1402"/>
      <c r="HH56" s="1402"/>
      <c r="HI56" s="1402"/>
      <c r="HJ56" s="1402"/>
      <c r="HK56" s="1402"/>
      <c r="HL56" s="1402"/>
      <c r="HM56" s="1402"/>
      <c r="HN56" s="1402"/>
      <c r="HO56" s="1402"/>
      <c r="HP56" s="1402"/>
      <c r="HQ56" s="1402"/>
      <c r="HR56" s="1402"/>
      <c r="HS56" s="1402"/>
      <c r="HT56" s="1402"/>
      <c r="HU56" s="1402"/>
      <c r="HV56" s="1402"/>
      <c r="HW56" s="1402"/>
      <c r="HX56" s="1402"/>
      <c r="HY56" s="1402"/>
      <c r="HZ56" s="1402"/>
      <c r="IA56" s="1402"/>
      <c r="IB56" s="1402"/>
      <c r="IC56" s="1402"/>
      <c r="ID56" s="1402"/>
      <c r="IE56" s="1402"/>
      <c r="IF56" s="1402"/>
      <c r="IG56" s="1402"/>
      <c r="IH56" s="1402"/>
      <c r="II56" s="1402"/>
      <c r="IJ56" s="1402"/>
      <c r="IK56" s="1402"/>
      <c r="IL56" s="1402"/>
      <c r="IM56" s="1402"/>
      <c r="IN56" s="1402"/>
      <c r="IO56" s="1402"/>
      <c r="IP56" s="1402"/>
      <c r="IQ56" s="1402"/>
      <c r="IR56" s="1402"/>
      <c r="IS56" s="1402"/>
      <c r="IT56" s="1402"/>
      <c r="IU56" s="1402"/>
      <c r="IV56" s="1402"/>
    </row>
    <row r="57" spans="1:256" s="64" customFormat="1" ht="15" customHeight="1" x14ac:dyDescent="0.15">
      <c r="A57" s="1406"/>
      <c r="B57" s="1406"/>
      <c r="C57" s="1406"/>
      <c r="D57" s="1406"/>
      <c r="E57" s="1406"/>
      <c r="F57" s="1406"/>
      <c r="G57" s="1406"/>
      <c r="H57" s="1406"/>
      <c r="I57" s="1406"/>
      <c r="J57" s="1406"/>
      <c r="K57" s="1406"/>
      <c r="L57" s="1406"/>
      <c r="M57" s="1406"/>
      <c r="N57" s="1406"/>
      <c r="O57" s="1406"/>
      <c r="P57" s="1406"/>
      <c r="Q57" s="1406"/>
      <c r="R57" s="1406"/>
      <c r="S57" s="1406"/>
      <c r="T57" s="1406"/>
      <c r="U57" s="1406"/>
      <c r="V57" s="1406"/>
      <c r="W57" s="1406"/>
      <c r="X57" s="1406"/>
      <c r="Y57" s="1406"/>
      <c r="Z57" s="1406"/>
      <c r="AA57" s="1406"/>
      <c r="AB57" s="1406"/>
      <c r="AC57" s="1406"/>
      <c r="AD57" s="1406"/>
      <c r="AE57" s="1406"/>
      <c r="AF57" s="1406"/>
      <c r="AG57" s="1406"/>
      <c r="AH57" s="1402"/>
      <c r="AI57" s="1402"/>
      <c r="AJ57" s="1402"/>
      <c r="AK57" s="1402"/>
      <c r="AL57" s="1402"/>
      <c r="AM57" s="1402"/>
      <c r="AN57" s="1402"/>
      <c r="AO57" s="1402"/>
      <c r="AP57" s="1402"/>
      <c r="AQ57" s="1402"/>
      <c r="AR57" s="1402"/>
      <c r="AS57" s="1402"/>
      <c r="AT57" s="1402"/>
      <c r="AU57" s="1402"/>
      <c r="AV57" s="1402"/>
      <c r="AW57" s="1402"/>
      <c r="AX57" s="1402"/>
      <c r="AY57" s="1402"/>
      <c r="AZ57" s="1402"/>
      <c r="BA57" s="1402"/>
      <c r="BB57" s="1402"/>
      <c r="BC57" s="1402"/>
      <c r="BD57" s="1402"/>
      <c r="BE57" s="1402"/>
      <c r="BF57" s="1402"/>
      <c r="BG57" s="1402"/>
      <c r="BH57" s="1402"/>
      <c r="BI57" s="1402"/>
      <c r="BJ57" s="1402"/>
      <c r="BK57" s="1402"/>
      <c r="BL57" s="1402"/>
      <c r="BM57" s="1402"/>
      <c r="BN57" s="1402"/>
      <c r="BO57" s="1402"/>
      <c r="BP57" s="1402"/>
      <c r="BQ57" s="1402"/>
      <c r="BR57" s="1402"/>
      <c r="BS57" s="1402"/>
      <c r="BT57" s="1402"/>
      <c r="BU57" s="1402"/>
      <c r="BV57" s="1402"/>
      <c r="BW57" s="1402"/>
      <c r="BX57" s="1402"/>
      <c r="BY57" s="1402"/>
      <c r="BZ57" s="1402"/>
      <c r="CA57" s="1402"/>
      <c r="CB57" s="1402"/>
      <c r="CC57" s="1402"/>
      <c r="CD57" s="1402"/>
      <c r="CE57" s="1402"/>
      <c r="CF57" s="1402"/>
      <c r="CG57" s="1402"/>
      <c r="CH57" s="1402"/>
      <c r="CI57" s="1402"/>
      <c r="CJ57" s="1402"/>
      <c r="CK57" s="1402"/>
      <c r="CL57" s="1402"/>
      <c r="CM57" s="1402"/>
      <c r="CN57" s="1402"/>
      <c r="CO57" s="1402"/>
      <c r="CP57" s="1402"/>
      <c r="CQ57" s="1402"/>
      <c r="CR57" s="1402"/>
      <c r="CS57" s="1402"/>
      <c r="CT57" s="1402"/>
      <c r="CU57" s="1402"/>
      <c r="CV57" s="1402"/>
      <c r="CW57" s="1402"/>
      <c r="CX57" s="1402"/>
      <c r="CY57" s="1402"/>
      <c r="CZ57" s="1402"/>
      <c r="DA57" s="1402"/>
      <c r="DB57" s="1402"/>
      <c r="DC57" s="1402"/>
      <c r="DD57" s="1402"/>
      <c r="DE57" s="1402"/>
      <c r="DF57" s="1402"/>
      <c r="DG57" s="1402"/>
      <c r="DH57" s="1402"/>
      <c r="DI57" s="1402"/>
      <c r="DJ57" s="1402"/>
      <c r="DK57" s="1402"/>
      <c r="DL57" s="1402"/>
      <c r="DM57" s="1402"/>
      <c r="DN57" s="1402"/>
      <c r="DO57" s="1402"/>
      <c r="DP57" s="1402"/>
      <c r="DQ57" s="1402"/>
      <c r="DR57" s="1402"/>
      <c r="DS57" s="1402"/>
      <c r="DT57" s="1402"/>
      <c r="DU57" s="1402"/>
      <c r="DV57" s="1402"/>
      <c r="DW57" s="1402"/>
      <c r="DX57" s="1402"/>
      <c r="DY57" s="1402"/>
      <c r="DZ57" s="1402"/>
      <c r="EA57" s="1402"/>
      <c r="EB57" s="1402"/>
      <c r="EC57" s="1402"/>
      <c r="ED57" s="1402"/>
      <c r="EE57" s="1402"/>
      <c r="EF57" s="1402"/>
      <c r="EG57" s="1402"/>
      <c r="EH57" s="1402"/>
      <c r="EI57" s="1402"/>
      <c r="EJ57" s="1402"/>
      <c r="EK57" s="1402"/>
      <c r="EL57" s="1402"/>
      <c r="EM57" s="1402"/>
      <c r="EN57" s="1402"/>
      <c r="EO57" s="1402"/>
      <c r="EP57" s="1402"/>
      <c r="EQ57" s="1402"/>
      <c r="ER57" s="1402"/>
      <c r="ES57" s="1402"/>
      <c r="ET57" s="1402"/>
      <c r="EU57" s="1402"/>
      <c r="EV57" s="1402"/>
      <c r="EW57" s="1402"/>
      <c r="EX57" s="1402"/>
      <c r="EY57" s="1402"/>
      <c r="EZ57" s="1402"/>
      <c r="FA57" s="1402"/>
      <c r="FB57" s="1402"/>
      <c r="FC57" s="1402"/>
      <c r="FD57" s="1402"/>
      <c r="FE57" s="1402"/>
      <c r="FF57" s="1402"/>
      <c r="FG57" s="1402"/>
      <c r="FH57" s="1402"/>
      <c r="FI57" s="1402"/>
      <c r="FJ57" s="1402"/>
      <c r="FK57" s="1402"/>
      <c r="FL57" s="1402"/>
      <c r="FM57" s="1402"/>
      <c r="FN57" s="1402"/>
      <c r="FO57" s="1402"/>
      <c r="FP57" s="1402"/>
      <c r="FQ57" s="1402"/>
      <c r="FR57" s="1402"/>
      <c r="FS57" s="1402"/>
      <c r="FT57" s="1402"/>
      <c r="FU57" s="1402"/>
      <c r="FV57" s="1402"/>
      <c r="FW57" s="1402"/>
      <c r="FX57" s="1402"/>
      <c r="FY57" s="1402"/>
      <c r="FZ57" s="1402"/>
      <c r="GA57" s="1402"/>
      <c r="GB57" s="1402"/>
      <c r="GC57" s="1402"/>
      <c r="GD57" s="1402"/>
      <c r="GE57" s="1402"/>
      <c r="GF57" s="1402"/>
      <c r="GG57" s="1402"/>
      <c r="GH57" s="1402"/>
      <c r="GI57" s="1402"/>
      <c r="GJ57" s="1402"/>
      <c r="GK57" s="1402"/>
      <c r="GL57" s="1402"/>
      <c r="GM57" s="1402"/>
      <c r="GN57" s="1402"/>
      <c r="GO57" s="1402"/>
      <c r="GP57" s="1402"/>
      <c r="GQ57" s="1402"/>
      <c r="GR57" s="1402"/>
      <c r="GS57" s="1402"/>
      <c r="GT57" s="1402"/>
      <c r="GU57" s="1402"/>
      <c r="GV57" s="1402"/>
      <c r="GW57" s="1402"/>
      <c r="GX57" s="1402"/>
      <c r="GY57" s="1402"/>
      <c r="GZ57" s="1402"/>
      <c r="HA57" s="1402"/>
      <c r="HB57" s="1402"/>
      <c r="HC57" s="1402"/>
      <c r="HD57" s="1402"/>
      <c r="HE57" s="1402"/>
      <c r="HF57" s="1402"/>
      <c r="HG57" s="1402"/>
      <c r="HH57" s="1402"/>
      <c r="HI57" s="1402"/>
      <c r="HJ57" s="1402"/>
      <c r="HK57" s="1402"/>
      <c r="HL57" s="1402"/>
      <c r="HM57" s="1402"/>
      <c r="HN57" s="1402"/>
      <c r="HO57" s="1402"/>
      <c r="HP57" s="1402"/>
      <c r="HQ57" s="1402"/>
      <c r="HR57" s="1402"/>
      <c r="HS57" s="1402"/>
      <c r="HT57" s="1402"/>
      <c r="HU57" s="1402"/>
      <c r="HV57" s="1402"/>
      <c r="HW57" s="1402"/>
      <c r="HX57" s="1402"/>
      <c r="HY57" s="1402"/>
      <c r="HZ57" s="1402"/>
      <c r="IA57" s="1402"/>
      <c r="IB57" s="1402"/>
      <c r="IC57" s="1402"/>
      <c r="ID57" s="1402"/>
      <c r="IE57" s="1402"/>
      <c r="IF57" s="1402"/>
      <c r="IG57" s="1402"/>
      <c r="IH57" s="1402"/>
      <c r="II57" s="1402"/>
      <c r="IJ57" s="1402"/>
      <c r="IK57" s="1402"/>
      <c r="IL57" s="1402"/>
      <c r="IM57" s="1402"/>
      <c r="IN57" s="1402"/>
      <c r="IO57" s="1402"/>
      <c r="IP57" s="1402"/>
      <c r="IQ57" s="1402"/>
      <c r="IR57" s="1402"/>
      <c r="IS57" s="1402"/>
      <c r="IT57" s="1402"/>
      <c r="IU57" s="1402"/>
      <c r="IV57" s="1402"/>
    </row>
    <row r="58" spans="1:256" s="64" customFormat="1" ht="15" customHeight="1" x14ac:dyDescent="0.15">
      <c r="A58" s="1406"/>
      <c r="B58" s="1406"/>
      <c r="C58" s="1406"/>
      <c r="D58" s="1406"/>
      <c r="E58" s="1406"/>
      <c r="F58" s="1406"/>
      <c r="G58" s="1406"/>
      <c r="H58" s="1406"/>
      <c r="I58" s="1406"/>
      <c r="J58" s="1406"/>
      <c r="K58" s="1406"/>
      <c r="L58" s="1406"/>
      <c r="M58" s="1406"/>
      <c r="N58" s="1406"/>
      <c r="O58" s="1406"/>
      <c r="P58" s="1406"/>
      <c r="Q58" s="1406"/>
      <c r="R58" s="1406"/>
      <c r="S58" s="1406"/>
      <c r="T58" s="1406"/>
      <c r="U58" s="1406"/>
      <c r="V58" s="1406"/>
      <c r="W58" s="1406"/>
      <c r="X58" s="1406"/>
      <c r="Y58" s="1406"/>
      <c r="Z58" s="1406"/>
      <c r="AA58" s="1406"/>
      <c r="AB58" s="1406"/>
      <c r="AC58" s="1406"/>
      <c r="AD58" s="1406"/>
      <c r="AE58" s="1406"/>
      <c r="AF58" s="1406"/>
      <c r="AG58" s="1406"/>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2"/>
      <c r="BD58" s="1402"/>
      <c r="BE58" s="1402"/>
      <c r="BF58" s="1402"/>
      <c r="BG58" s="1402"/>
      <c r="BH58" s="1402"/>
      <c r="BI58" s="1402"/>
      <c r="BJ58" s="1402"/>
      <c r="BK58" s="1402"/>
      <c r="BL58" s="1402"/>
      <c r="BM58" s="1402"/>
      <c r="BN58" s="1402"/>
      <c r="BO58" s="1402"/>
      <c r="BP58" s="1402"/>
      <c r="BQ58" s="1402"/>
      <c r="BR58" s="1402"/>
      <c r="BS58" s="1402"/>
      <c r="BT58" s="1402"/>
      <c r="BU58" s="1402"/>
      <c r="BV58" s="1402"/>
      <c r="BW58" s="1402"/>
      <c r="BX58" s="1402"/>
      <c r="BY58" s="1402"/>
      <c r="BZ58" s="1402"/>
      <c r="CA58" s="1402"/>
      <c r="CB58" s="1402"/>
      <c r="CC58" s="1402"/>
      <c r="CD58" s="1402"/>
      <c r="CE58" s="1402"/>
      <c r="CF58" s="1402"/>
      <c r="CG58" s="1402"/>
      <c r="CH58" s="1402"/>
      <c r="CI58" s="1402"/>
      <c r="CJ58" s="1402"/>
      <c r="CK58" s="1402"/>
      <c r="CL58" s="1402"/>
      <c r="CM58" s="1402"/>
      <c r="CN58" s="1402"/>
      <c r="CO58" s="1402"/>
      <c r="CP58" s="1402"/>
      <c r="CQ58" s="1402"/>
      <c r="CR58" s="1402"/>
      <c r="CS58" s="1402"/>
      <c r="CT58" s="1402"/>
      <c r="CU58" s="1402"/>
      <c r="CV58" s="1402"/>
      <c r="CW58" s="1402"/>
      <c r="CX58" s="1402"/>
      <c r="CY58" s="1402"/>
      <c r="CZ58" s="1402"/>
      <c r="DA58" s="1402"/>
      <c r="DB58" s="1402"/>
      <c r="DC58" s="1402"/>
      <c r="DD58" s="1402"/>
      <c r="DE58" s="1402"/>
      <c r="DF58" s="1402"/>
      <c r="DG58" s="1402"/>
      <c r="DH58" s="1402"/>
      <c r="DI58" s="1402"/>
      <c r="DJ58" s="1402"/>
      <c r="DK58" s="1402"/>
      <c r="DL58" s="1402"/>
      <c r="DM58" s="1402"/>
      <c r="DN58" s="1402"/>
      <c r="DO58" s="1402"/>
      <c r="DP58" s="1402"/>
      <c r="DQ58" s="1402"/>
      <c r="DR58" s="1402"/>
      <c r="DS58" s="1402"/>
      <c r="DT58" s="1402"/>
      <c r="DU58" s="1402"/>
      <c r="DV58" s="1402"/>
      <c r="DW58" s="1402"/>
      <c r="DX58" s="1402"/>
      <c r="DY58" s="1402"/>
      <c r="DZ58" s="1402"/>
      <c r="EA58" s="1402"/>
      <c r="EB58" s="1402"/>
      <c r="EC58" s="1402"/>
      <c r="ED58" s="1402"/>
      <c r="EE58" s="1402"/>
      <c r="EF58" s="1402"/>
      <c r="EG58" s="1402"/>
      <c r="EH58" s="1402"/>
      <c r="EI58" s="1402"/>
      <c r="EJ58" s="1402"/>
      <c r="EK58" s="1402"/>
      <c r="EL58" s="1402"/>
      <c r="EM58" s="1402"/>
      <c r="EN58" s="1402"/>
      <c r="EO58" s="1402"/>
      <c r="EP58" s="1402"/>
      <c r="EQ58" s="1402"/>
      <c r="ER58" s="1402"/>
      <c r="ES58" s="1402"/>
      <c r="ET58" s="1402"/>
      <c r="EU58" s="1402"/>
      <c r="EV58" s="1402"/>
      <c r="EW58" s="1402"/>
      <c r="EX58" s="1402"/>
      <c r="EY58" s="1402"/>
      <c r="EZ58" s="1402"/>
      <c r="FA58" s="1402"/>
      <c r="FB58" s="1402"/>
      <c r="FC58" s="1402"/>
      <c r="FD58" s="1402"/>
      <c r="FE58" s="1402"/>
      <c r="FF58" s="1402"/>
      <c r="FG58" s="1402"/>
      <c r="FH58" s="1402"/>
      <c r="FI58" s="1402"/>
      <c r="FJ58" s="1402"/>
      <c r="FK58" s="1402"/>
      <c r="FL58" s="1402"/>
      <c r="FM58" s="1402"/>
      <c r="FN58" s="1402"/>
      <c r="FO58" s="1402"/>
      <c r="FP58" s="1402"/>
      <c r="FQ58" s="1402"/>
      <c r="FR58" s="1402"/>
      <c r="FS58" s="1402"/>
      <c r="FT58" s="1402"/>
      <c r="FU58" s="1402"/>
      <c r="FV58" s="1402"/>
      <c r="FW58" s="1402"/>
      <c r="FX58" s="1402"/>
      <c r="FY58" s="1402"/>
      <c r="FZ58" s="1402"/>
      <c r="GA58" s="1402"/>
      <c r="GB58" s="1402"/>
      <c r="GC58" s="1402"/>
      <c r="GD58" s="1402"/>
      <c r="GE58" s="1402"/>
      <c r="GF58" s="1402"/>
      <c r="GG58" s="1402"/>
      <c r="GH58" s="1402"/>
      <c r="GI58" s="1402"/>
      <c r="GJ58" s="1402"/>
      <c r="GK58" s="1402"/>
      <c r="GL58" s="1402"/>
      <c r="GM58" s="1402"/>
      <c r="GN58" s="1402"/>
      <c r="GO58" s="1402"/>
      <c r="GP58" s="1402"/>
      <c r="GQ58" s="1402"/>
      <c r="GR58" s="1402"/>
      <c r="GS58" s="1402"/>
      <c r="GT58" s="1402"/>
      <c r="GU58" s="1402"/>
      <c r="GV58" s="1402"/>
      <c r="GW58" s="1402"/>
      <c r="GX58" s="1402"/>
      <c r="GY58" s="1402"/>
      <c r="GZ58" s="1402"/>
      <c r="HA58" s="1402"/>
      <c r="HB58" s="1402"/>
      <c r="HC58" s="1402"/>
      <c r="HD58" s="1402"/>
      <c r="HE58" s="1402"/>
      <c r="HF58" s="1402"/>
      <c r="HG58" s="1402"/>
      <c r="HH58" s="1402"/>
      <c r="HI58" s="1402"/>
      <c r="HJ58" s="1402"/>
      <c r="HK58" s="1402"/>
      <c r="HL58" s="1402"/>
      <c r="HM58" s="1402"/>
      <c r="HN58" s="1402"/>
      <c r="HO58" s="1402"/>
      <c r="HP58" s="1402"/>
      <c r="HQ58" s="1402"/>
      <c r="HR58" s="1402"/>
      <c r="HS58" s="1402"/>
      <c r="HT58" s="1402"/>
      <c r="HU58" s="1402"/>
      <c r="HV58" s="1402"/>
      <c r="HW58" s="1402"/>
      <c r="HX58" s="1402"/>
      <c r="HY58" s="1402"/>
      <c r="HZ58" s="1402"/>
      <c r="IA58" s="1402"/>
      <c r="IB58" s="1402"/>
      <c r="IC58" s="1402"/>
      <c r="ID58" s="1402"/>
      <c r="IE58" s="1402"/>
      <c r="IF58" s="1402"/>
      <c r="IG58" s="1402"/>
      <c r="IH58" s="1402"/>
      <c r="II58" s="1402"/>
      <c r="IJ58" s="1402"/>
      <c r="IK58" s="1402"/>
      <c r="IL58" s="1402"/>
      <c r="IM58" s="1402"/>
      <c r="IN58" s="1402"/>
      <c r="IO58" s="1402"/>
      <c r="IP58" s="1402"/>
      <c r="IQ58" s="1402"/>
      <c r="IR58" s="1402"/>
      <c r="IS58" s="1402"/>
      <c r="IT58" s="1402"/>
      <c r="IU58" s="1402"/>
      <c r="IV58" s="1402"/>
    </row>
    <row r="59" spans="1:256" s="64" customFormat="1" ht="15" customHeight="1" x14ac:dyDescent="0.15">
      <c r="A59" s="1406"/>
      <c r="B59" s="1406"/>
      <c r="C59" s="1406"/>
      <c r="D59" s="1406"/>
      <c r="E59" s="1406"/>
      <c r="F59" s="1406"/>
      <c r="G59" s="1406"/>
      <c r="H59" s="1406"/>
      <c r="I59" s="1406"/>
      <c r="J59" s="1406"/>
      <c r="K59" s="1406"/>
      <c r="L59" s="1406"/>
      <c r="M59" s="1406"/>
      <c r="N59" s="1406"/>
      <c r="O59" s="1406"/>
      <c r="P59" s="1406"/>
      <c r="Q59" s="1406"/>
      <c r="R59" s="1406"/>
      <c r="S59" s="1406"/>
      <c r="T59" s="1406"/>
      <c r="U59" s="1406"/>
      <c r="V59" s="1406"/>
      <c r="W59" s="1406"/>
      <c r="X59" s="1406"/>
      <c r="Y59" s="1406"/>
      <c r="Z59" s="1406"/>
      <c r="AA59" s="1406"/>
      <c r="AB59" s="1406"/>
      <c r="AC59" s="1406"/>
      <c r="AD59" s="1406"/>
      <c r="AE59" s="1406"/>
      <c r="AF59" s="1406"/>
      <c r="AG59" s="1406"/>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2"/>
      <c r="BD59" s="1402"/>
      <c r="BE59" s="1402"/>
      <c r="BF59" s="1402"/>
      <c r="BG59" s="1402"/>
      <c r="BH59" s="1402"/>
      <c r="BI59" s="1402"/>
      <c r="BJ59" s="1402"/>
      <c r="BK59" s="1402"/>
      <c r="BL59" s="1402"/>
      <c r="BM59" s="1402"/>
      <c r="BN59" s="1402"/>
      <c r="BO59" s="1402"/>
      <c r="BP59" s="1402"/>
      <c r="BQ59" s="1402"/>
      <c r="BR59" s="1402"/>
      <c r="BS59" s="1402"/>
      <c r="BT59" s="1402"/>
      <c r="BU59" s="1402"/>
      <c r="BV59" s="1402"/>
      <c r="BW59" s="1402"/>
      <c r="BX59" s="1402"/>
      <c r="BY59" s="1402"/>
      <c r="BZ59" s="1402"/>
      <c r="CA59" s="1402"/>
      <c r="CB59" s="1402"/>
      <c r="CC59" s="1402"/>
      <c r="CD59" s="1402"/>
      <c r="CE59" s="1402"/>
      <c r="CF59" s="1402"/>
      <c r="CG59" s="1402"/>
      <c r="CH59" s="1402"/>
      <c r="CI59" s="1402"/>
      <c r="CJ59" s="1402"/>
      <c r="CK59" s="1402"/>
      <c r="CL59" s="1402"/>
      <c r="CM59" s="1402"/>
      <c r="CN59" s="1402"/>
      <c r="CO59" s="1402"/>
      <c r="CP59" s="1402"/>
      <c r="CQ59" s="1402"/>
      <c r="CR59" s="1402"/>
      <c r="CS59" s="1402"/>
      <c r="CT59" s="1402"/>
      <c r="CU59" s="1402"/>
      <c r="CV59" s="1402"/>
      <c r="CW59" s="1402"/>
      <c r="CX59" s="1402"/>
      <c r="CY59" s="1402"/>
      <c r="CZ59" s="1402"/>
      <c r="DA59" s="1402"/>
      <c r="DB59" s="1402"/>
      <c r="DC59" s="1402"/>
      <c r="DD59" s="1402"/>
      <c r="DE59" s="1402"/>
      <c r="DF59" s="1402"/>
      <c r="DG59" s="1402"/>
      <c r="DH59" s="1402"/>
      <c r="DI59" s="1402"/>
      <c r="DJ59" s="1402"/>
      <c r="DK59" s="1402"/>
      <c r="DL59" s="1402"/>
      <c r="DM59" s="1402"/>
      <c r="DN59" s="1402"/>
      <c r="DO59" s="1402"/>
      <c r="DP59" s="1402"/>
      <c r="DQ59" s="1402"/>
      <c r="DR59" s="1402"/>
      <c r="DS59" s="1402"/>
      <c r="DT59" s="1402"/>
      <c r="DU59" s="1402"/>
      <c r="DV59" s="1402"/>
      <c r="DW59" s="1402"/>
      <c r="DX59" s="1402"/>
      <c r="DY59" s="1402"/>
      <c r="DZ59" s="1402"/>
      <c r="EA59" s="1402"/>
      <c r="EB59" s="1402"/>
      <c r="EC59" s="1402"/>
      <c r="ED59" s="1402"/>
      <c r="EE59" s="1402"/>
      <c r="EF59" s="1402"/>
      <c r="EG59" s="1402"/>
      <c r="EH59" s="1402"/>
      <c r="EI59" s="1402"/>
      <c r="EJ59" s="1402"/>
      <c r="EK59" s="1402"/>
      <c r="EL59" s="1402"/>
      <c r="EM59" s="1402"/>
      <c r="EN59" s="1402"/>
      <c r="EO59" s="1402"/>
      <c r="EP59" s="1402"/>
      <c r="EQ59" s="1402"/>
      <c r="ER59" s="1402"/>
      <c r="ES59" s="1402"/>
      <c r="ET59" s="1402"/>
      <c r="EU59" s="1402"/>
      <c r="EV59" s="1402"/>
      <c r="EW59" s="1402"/>
      <c r="EX59" s="1402"/>
      <c r="EY59" s="1402"/>
      <c r="EZ59" s="1402"/>
      <c r="FA59" s="1402"/>
      <c r="FB59" s="1402"/>
      <c r="FC59" s="1402"/>
      <c r="FD59" s="1402"/>
      <c r="FE59" s="1402"/>
      <c r="FF59" s="1402"/>
      <c r="FG59" s="1402"/>
      <c r="FH59" s="1402"/>
      <c r="FI59" s="1402"/>
      <c r="FJ59" s="1402"/>
      <c r="FK59" s="1402"/>
      <c r="FL59" s="1402"/>
      <c r="FM59" s="1402"/>
      <c r="FN59" s="1402"/>
      <c r="FO59" s="1402"/>
      <c r="FP59" s="1402"/>
      <c r="FQ59" s="1402"/>
      <c r="FR59" s="1402"/>
      <c r="FS59" s="1402"/>
      <c r="FT59" s="1402"/>
      <c r="FU59" s="1402"/>
      <c r="FV59" s="1402"/>
      <c r="FW59" s="1402"/>
      <c r="FX59" s="1402"/>
      <c r="FY59" s="1402"/>
      <c r="FZ59" s="1402"/>
      <c r="GA59" s="1402"/>
      <c r="GB59" s="1402"/>
      <c r="GC59" s="1402"/>
      <c r="GD59" s="1402"/>
      <c r="GE59" s="1402"/>
      <c r="GF59" s="1402"/>
      <c r="GG59" s="1402"/>
      <c r="GH59" s="1402"/>
      <c r="GI59" s="1402"/>
      <c r="GJ59" s="1402"/>
      <c r="GK59" s="1402"/>
      <c r="GL59" s="1402"/>
      <c r="GM59" s="1402"/>
      <c r="GN59" s="1402"/>
      <c r="GO59" s="1402"/>
      <c r="GP59" s="1402"/>
      <c r="GQ59" s="1402"/>
      <c r="GR59" s="1402"/>
      <c r="GS59" s="1402"/>
      <c r="GT59" s="1402"/>
      <c r="GU59" s="1402"/>
      <c r="GV59" s="1402"/>
      <c r="GW59" s="1402"/>
      <c r="GX59" s="1402"/>
      <c r="GY59" s="1402"/>
      <c r="GZ59" s="1402"/>
      <c r="HA59" s="1402"/>
      <c r="HB59" s="1402"/>
      <c r="HC59" s="1402"/>
      <c r="HD59" s="1402"/>
      <c r="HE59" s="1402"/>
      <c r="HF59" s="1402"/>
      <c r="HG59" s="1402"/>
      <c r="HH59" s="1402"/>
      <c r="HI59" s="1402"/>
      <c r="HJ59" s="1402"/>
      <c r="HK59" s="1402"/>
      <c r="HL59" s="1402"/>
      <c r="HM59" s="1402"/>
      <c r="HN59" s="1402"/>
      <c r="HO59" s="1402"/>
      <c r="HP59" s="1402"/>
      <c r="HQ59" s="1402"/>
      <c r="HR59" s="1402"/>
      <c r="HS59" s="1402"/>
      <c r="HT59" s="1402"/>
      <c r="HU59" s="1402"/>
      <c r="HV59" s="1402"/>
      <c r="HW59" s="1402"/>
      <c r="HX59" s="1402"/>
      <c r="HY59" s="1402"/>
      <c r="HZ59" s="1402"/>
      <c r="IA59" s="1402"/>
      <c r="IB59" s="1402"/>
      <c r="IC59" s="1402"/>
      <c r="ID59" s="1402"/>
      <c r="IE59" s="1402"/>
      <c r="IF59" s="1402"/>
      <c r="IG59" s="1402"/>
      <c r="IH59" s="1402"/>
      <c r="II59" s="1402"/>
      <c r="IJ59" s="1402"/>
      <c r="IK59" s="1402"/>
      <c r="IL59" s="1402"/>
      <c r="IM59" s="1402"/>
      <c r="IN59" s="1402"/>
      <c r="IO59" s="1402"/>
      <c r="IP59" s="1402"/>
      <c r="IQ59" s="1402"/>
      <c r="IR59" s="1402"/>
      <c r="IS59" s="1402"/>
      <c r="IT59" s="1402"/>
      <c r="IU59" s="1402"/>
      <c r="IV59" s="1402"/>
    </row>
    <row r="60" spans="1:256" ht="15" customHeight="1" x14ac:dyDescent="0.15">
      <c r="A60" s="1406"/>
      <c r="B60" s="1406"/>
      <c r="C60" s="1406"/>
      <c r="D60" s="1406"/>
      <c r="E60" s="1406"/>
      <c r="F60" s="1406"/>
      <c r="G60" s="1406"/>
      <c r="H60" s="1406"/>
      <c r="I60" s="1406"/>
      <c r="J60" s="1406"/>
      <c r="K60" s="1406"/>
      <c r="L60" s="1406"/>
      <c r="M60" s="1406"/>
      <c r="N60" s="1406"/>
      <c r="O60" s="1406"/>
      <c r="P60" s="1406"/>
      <c r="Q60" s="1406"/>
      <c r="R60" s="1406"/>
      <c r="S60" s="1406"/>
      <c r="T60" s="1406"/>
      <c r="U60" s="1406"/>
      <c r="V60" s="1406"/>
      <c r="W60" s="1406"/>
      <c r="X60" s="1406"/>
      <c r="Y60" s="1406"/>
      <c r="Z60" s="1406"/>
      <c r="AA60" s="1406"/>
      <c r="AB60" s="1406"/>
      <c r="AC60" s="1406"/>
      <c r="AD60" s="1406"/>
      <c r="AE60" s="1406"/>
      <c r="AF60" s="1406"/>
      <c r="AG60" s="1406"/>
    </row>
    <row r="61" spans="1:256" ht="15" customHeight="1" x14ac:dyDescent="0.15">
      <c r="A61" s="1406"/>
      <c r="B61" s="1406"/>
      <c r="C61" s="1406"/>
      <c r="D61" s="1406"/>
      <c r="E61" s="1406"/>
      <c r="F61" s="1406"/>
      <c r="G61" s="1406"/>
      <c r="H61" s="1406"/>
      <c r="I61" s="1406"/>
      <c r="J61" s="1406"/>
      <c r="K61" s="1406"/>
      <c r="L61" s="1406"/>
      <c r="M61" s="1406"/>
      <c r="N61" s="1406"/>
      <c r="O61" s="1406"/>
      <c r="P61" s="1406"/>
      <c r="Q61" s="1406"/>
      <c r="R61" s="1406"/>
      <c r="S61" s="1406"/>
      <c r="T61" s="1406"/>
      <c r="U61" s="1406"/>
      <c r="V61" s="1406"/>
      <c r="W61" s="1406"/>
      <c r="X61" s="1406"/>
      <c r="Y61" s="1406"/>
      <c r="Z61" s="1406"/>
      <c r="AA61" s="1406"/>
      <c r="AB61" s="1406"/>
      <c r="AC61" s="1406"/>
      <c r="AD61" s="1406"/>
      <c r="AE61" s="1406"/>
      <c r="AF61" s="1406"/>
      <c r="AG61" s="1406"/>
    </row>
    <row r="62" spans="1:256" ht="15" customHeight="1" x14ac:dyDescent="0.15">
      <c r="A62" s="1406"/>
      <c r="B62" s="1406"/>
      <c r="C62" s="1406"/>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row>
    <row r="63" spans="1:256" ht="15" customHeight="1" x14ac:dyDescent="0.15">
      <c r="A63" s="1406"/>
      <c r="B63" s="1406"/>
      <c r="C63" s="1406"/>
      <c r="D63" s="1406"/>
      <c r="E63" s="1406"/>
      <c r="F63" s="1406"/>
      <c r="G63" s="1406"/>
      <c r="H63" s="1406"/>
      <c r="I63" s="1406"/>
      <c r="J63" s="1406"/>
      <c r="K63" s="1406"/>
      <c r="L63" s="1406"/>
      <c r="M63" s="1406"/>
      <c r="N63" s="1406"/>
      <c r="O63" s="1406"/>
      <c r="P63" s="1406"/>
      <c r="Q63" s="1406"/>
      <c r="R63" s="1406"/>
      <c r="S63" s="1406"/>
      <c r="T63" s="1406"/>
      <c r="U63" s="1406"/>
      <c r="V63" s="1406"/>
      <c r="W63" s="1406"/>
      <c r="X63" s="1406"/>
      <c r="Y63" s="1406"/>
      <c r="Z63" s="1406"/>
      <c r="AA63" s="1406"/>
      <c r="AB63" s="1406"/>
      <c r="AC63" s="1406"/>
      <c r="AD63" s="1406"/>
      <c r="AE63" s="1406"/>
      <c r="AF63" s="1406"/>
      <c r="AG63" s="1406"/>
    </row>
    <row r="64" spans="1:256" ht="15" customHeight="1" x14ac:dyDescent="0.15">
      <c r="A64" s="1406"/>
      <c r="B64" s="1406"/>
      <c r="C64" s="1406"/>
      <c r="D64" s="1406"/>
      <c r="E64" s="1406"/>
      <c r="F64" s="1406"/>
      <c r="G64" s="1406"/>
      <c r="H64" s="1406"/>
      <c r="I64" s="1406"/>
      <c r="J64" s="1406"/>
      <c r="K64" s="1406"/>
      <c r="L64" s="1406"/>
      <c r="M64" s="1406"/>
      <c r="N64" s="1406"/>
      <c r="O64" s="1406"/>
      <c r="P64" s="1406"/>
      <c r="Q64" s="1406"/>
      <c r="R64" s="1406"/>
      <c r="S64" s="1406"/>
      <c r="T64" s="1406"/>
      <c r="U64" s="1406"/>
      <c r="V64" s="1406"/>
      <c r="W64" s="1406"/>
      <c r="X64" s="1406"/>
      <c r="Y64" s="1406"/>
      <c r="Z64" s="1406"/>
      <c r="AA64" s="1406"/>
      <c r="AB64" s="1406"/>
      <c r="AC64" s="1406"/>
      <c r="AD64" s="1406"/>
      <c r="AE64" s="1406"/>
      <c r="AF64" s="1406"/>
      <c r="AG64" s="1406"/>
    </row>
    <row r="65" spans="1:33" ht="15" customHeight="1" x14ac:dyDescent="0.15">
      <c r="A65" s="1406"/>
      <c r="B65" s="1406"/>
      <c r="C65" s="1406"/>
      <c r="D65" s="1406"/>
      <c r="E65" s="1406"/>
      <c r="F65" s="1406"/>
      <c r="G65" s="1406"/>
      <c r="H65" s="1406"/>
      <c r="I65" s="1406"/>
      <c r="J65" s="1406"/>
      <c r="K65" s="1406"/>
      <c r="L65" s="1406"/>
      <c r="M65" s="1406"/>
      <c r="N65" s="1406"/>
      <c r="O65" s="1406"/>
      <c r="P65" s="1406"/>
      <c r="Q65" s="1406"/>
      <c r="R65" s="1406"/>
      <c r="S65" s="1406"/>
      <c r="T65" s="1406"/>
      <c r="U65" s="1406"/>
      <c r="V65" s="1406"/>
      <c r="W65" s="1406"/>
      <c r="X65" s="1406"/>
      <c r="Y65" s="1406"/>
      <c r="Z65" s="1406"/>
      <c r="AA65" s="1406"/>
      <c r="AB65" s="1406"/>
      <c r="AC65" s="1406"/>
      <c r="AD65" s="1406"/>
      <c r="AE65" s="1406"/>
      <c r="AF65" s="1406"/>
      <c r="AG65" s="1406"/>
    </row>
    <row r="66" spans="1:33" ht="15" customHeight="1" x14ac:dyDescent="0.15">
      <c r="A66" s="1406"/>
      <c r="B66" s="1406"/>
      <c r="C66" s="1406"/>
      <c r="D66" s="1406"/>
      <c r="E66" s="1406"/>
      <c r="F66" s="1406"/>
      <c r="G66" s="1406"/>
      <c r="H66" s="1406"/>
      <c r="I66" s="1406"/>
      <c r="J66" s="1406"/>
      <c r="K66" s="1406"/>
      <c r="L66" s="1406"/>
      <c r="M66" s="1406"/>
      <c r="N66" s="1406"/>
      <c r="O66" s="1406"/>
      <c r="P66" s="1406"/>
      <c r="Q66" s="1406"/>
      <c r="R66" s="1406"/>
      <c r="S66" s="1406"/>
      <c r="T66" s="1406"/>
      <c r="U66" s="1406"/>
      <c r="V66" s="1406"/>
      <c r="W66" s="1406"/>
      <c r="X66" s="1406"/>
      <c r="Y66" s="1406"/>
      <c r="Z66" s="1406"/>
      <c r="AA66" s="1406"/>
      <c r="AB66" s="1406"/>
      <c r="AC66" s="1406"/>
      <c r="AD66" s="1406"/>
      <c r="AE66" s="1406"/>
      <c r="AF66" s="1406"/>
      <c r="AG66" s="1406"/>
    </row>
    <row r="67" spans="1:33" ht="15" customHeight="1" x14ac:dyDescent="0.15">
      <c r="A67" s="1406"/>
      <c r="B67" s="1406"/>
      <c r="C67" s="1406"/>
      <c r="D67" s="1406"/>
      <c r="E67" s="1406"/>
      <c r="F67" s="1406"/>
      <c r="G67" s="1406"/>
      <c r="H67" s="1406"/>
      <c r="I67" s="1406"/>
      <c r="J67" s="1406"/>
      <c r="K67" s="1406"/>
      <c r="L67" s="1406"/>
      <c r="M67" s="1406"/>
      <c r="N67" s="1406"/>
      <c r="O67" s="1406"/>
      <c r="P67" s="1406"/>
      <c r="Q67" s="1406"/>
      <c r="R67" s="1406"/>
      <c r="S67" s="1406"/>
      <c r="T67" s="1406"/>
      <c r="U67" s="1406"/>
      <c r="V67" s="1406"/>
      <c r="W67" s="1406"/>
      <c r="X67" s="1406"/>
      <c r="Y67" s="1406"/>
      <c r="Z67" s="1406"/>
      <c r="AA67" s="1406"/>
      <c r="AB67" s="1406"/>
      <c r="AC67" s="1406"/>
      <c r="AD67" s="1406"/>
      <c r="AE67" s="1406"/>
      <c r="AF67" s="1406"/>
      <c r="AG67" s="1406"/>
    </row>
    <row r="68" spans="1:33" ht="15" customHeight="1" x14ac:dyDescent="0.15">
      <c r="A68" s="1406"/>
      <c r="B68" s="1406"/>
      <c r="C68" s="1406"/>
      <c r="D68" s="1406"/>
      <c r="E68" s="1406"/>
      <c r="F68" s="1406"/>
      <c r="G68" s="1406"/>
      <c r="H68" s="1406"/>
      <c r="I68" s="1406"/>
      <c r="J68" s="1406"/>
      <c r="K68" s="1406"/>
      <c r="L68" s="1406"/>
      <c r="M68" s="1406"/>
      <c r="N68" s="1406"/>
      <c r="O68" s="1406"/>
      <c r="P68" s="1406"/>
      <c r="Q68" s="1406"/>
      <c r="R68" s="1406"/>
      <c r="S68" s="1406"/>
      <c r="T68" s="1406"/>
      <c r="U68" s="1406"/>
      <c r="V68" s="1406"/>
      <c r="W68" s="1406"/>
      <c r="X68" s="1406"/>
      <c r="Y68" s="1406"/>
      <c r="Z68" s="1406"/>
      <c r="AA68" s="1406"/>
      <c r="AB68" s="1406"/>
      <c r="AC68" s="1406"/>
      <c r="AD68" s="1406"/>
      <c r="AE68" s="1406"/>
      <c r="AF68" s="1406"/>
      <c r="AG68" s="1406"/>
    </row>
    <row r="69" spans="1:33" ht="15" customHeight="1" x14ac:dyDescent="0.15">
      <c r="A69" s="1406"/>
      <c r="B69" s="1406"/>
      <c r="C69" s="1406"/>
      <c r="D69" s="1406"/>
      <c r="E69" s="1406"/>
      <c r="F69" s="1406"/>
      <c r="G69" s="1406"/>
      <c r="H69" s="1406"/>
      <c r="I69" s="1406"/>
      <c r="J69" s="1406"/>
      <c r="K69" s="1406"/>
      <c r="L69" s="1406"/>
      <c r="M69" s="1406"/>
      <c r="N69" s="1406"/>
      <c r="O69" s="1406"/>
      <c r="P69" s="1406"/>
      <c r="Q69" s="1406"/>
      <c r="R69" s="1406"/>
      <c r="S69" s="1406"/>
      <c r="T69" s="1406"/>
      <c r="U69" s="1406"/>
      <c r="V69" s="1406"/>
      <c r="W69" s="1406"/>
      <c r="X69" s="1406"/>
      <c r="Y69" s="1406"/>
      <c r="Z69" s="1406"/>
      <c r="AA69" s="1406"/>
      <c r="AB69" s="1406"/>
      <c r="AC69" s="1406"/>
      <c r="AD69" s="1406"/>
      <c r="AE69" s="1406"/>
      <c r="AF69" s="1406"/>
      <c r="AG69" s="1406"/>
    </row>
  </sheetData>
  <mergeCells count="5">
    <mergeCell ref="AG49:AG50"/>
    <mergeCell ref="T46:AC46"/>
    <mergeCell ref="T52:AC53"/>
    <mergeCell ref="A4:AF4"/>
    <mergeCell ref="T49:AC50"/>
  </mergeCells>
  <phoneticPr fontId="2"/>
  <conditionalFormatting sqref="T49 T52">
    <cfRule type="containsBlanks" dxfId="16" priority="2">
      <formula>LEN(TRIM(T49))=0</formula>
    </cfRule>
  </conditionalFormatting>
  <conditionalFormatting sqref="T49">
    <cfRule type="expression" dxfId="15" priority="3">
      <formula>""</formula>
    </cfRule>
  </conditionalFormatting>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5:Z65556 JV65555:JV65556 TR65555:TR65556 ADN65555:ADN65556 ANJ65555:ANJ65556 AXF65555:AXF65556 BHB65555:BHB65556 BQX65555:BQX65556 CAT65555:CAT65556 CKP65555:CKP65556 CUL65555:CUL65556 DEH65555:DEH65556 DOD65555:DOD65556 DXZ65555:DXZ65556 EHV65555:EHV65556 ERR65555:ERR65556 FBN65555:FBN65556 FLJ65555:FLJ65556 FVF65555:FVF65556 GFB65555:GFB65556 GOX65555:GOX65556 GYT65555:GYT65556 HIP65555:HIP65556 HSL65555:HSL65556 ICH65555:ICH65556 IMD65555:IMD65556 IVZ65555:IVZ65556 JFV65555:JFV65556 JPR65555:JPR65556 JZN65555:JZN65556 KJJ65555:KJJ65556 KTF65555:KTF65556 LDB65555:LDB65556 LMX65555:LMX65556 LWT65555:LWT65556 MGP65555:MGP65556 MQL65555:MQL65556 NAH65555:NAH65556 NKD65555:NKD65556 NTZ65555:NTZ65556 ODV65555:ODV65556 ONR65555:ONR65556 OXN65555:OXN65556 PHJ65555:PHJ65556 PRF65555:PRF65556 QBB65555:QBB65556 QKX65555:QKX65556 QUT65555:QUT65556 REP65555:REP65556 ROL65555:ROL65556 RYH65555:RYH65556 SID65555:SID65556 SRZ65555:SRZ65556 TBV65555:TBV65556 TLR65555:TLR65556 TVN65555:TVN65556 UFJ65555:UFJ65556 UPF65555:UPF65556 UZB65555:UZB65556 VIX65555:VIX65556 VST65555:VST65556 WCP65555:WCP65556 WML65555:WML65556 WWH65555:WWH65556 Z131091:Z131092 JV131091:JV131092 TR131091:TR131092 ADN131091:ADN131092 ANJ131091:ANJ131092 AXF131091:AXF131092 BHB131091:BHB131092 BQX131091:BQX131092 CAT131091:CAT131092 CKP131091:CKP131092 CUL131091:CUL131092 DEH131091:DEH131092 DOD131091:DOD131092 DXZ131091:DXZ131092 EHV131091:EHV131092 ERR131091:ERR131092 FBN131091:FBN131092 FLJ131091:FLJ131092 FVF131091:FVF131092 GFB131091:GFB131092 GOX131091:GOX131092 GYT131091:GYT131092 HIP131091:HIP131092 HSL131091:HSL131092 ICH131091:ICH131092 IMD131091:IMD131092 IVZ131091:IVZ131092 JFV131091:JFV131092 JPR131091:JPR131092 JZN131091:JZN131092 KJJ131091:KJJ131092 KTF131091:KTF131092 LDB131091:LDB131092 LMX131091:LMX131092 LWT131091:LWT131092 MGP131091:MGP131092 MQL131091:MQL131092 NAH131091:NAH131092 NKD131091:NKD131092 NTZ131091:NTZ131092 ODV131091:ODV131092 ONR131091:ONR131092 OXN131091:OXN131092 PHJ131091:PHJ131092 PRF131091:PRF131092 QBB131091:QBB131092 QKX131091:QKX131092 QUT131091:QUT131092 REP131091:REP131092 ROL131091:ROL131092 RYH131091:RYH131092 SID131091:SID131092 SRZ131091:SRZ131092 TBV131091:TBV131092 TLR131091:TLR131092 TVN131091:TVN131092 UFJ131091:UFJ131092 UPF131091:UPF131092 UZB131091:UZB131092 VIX131091:VIX131092 VST131091:VST131092 WCP131091:WCP131092 WML131091:WML131092 WWH131091:WWH131092 Z196627:Z196628 JV196627:JV196628 TR196627:TR196628 ADN196627:ADN196628 ANJ196627:ANJ196628 AXF196627:AXF196628 BHB196627:BHB196628 BQX196627:BQX196628 CAT196627:CAT196628 CKP196627:CKP196628 CUL196627:CUL196628 DEH196627:DEH196628 DOD196627:DOD196628 DXZ196627:DXZ196628 EHV196627:EHV196628 ERR196627:ERR196628 FBN196627:FBN196628 FLJ196627:FLJ196628 FVF196627:FVF196628 GFB196627:GFB196628 GOX196627:GOX196628 GYT196627:GYT196628 HIP196627:HIP196628 HSL196627:HSL196628 ICH196627:ICH196628 IMD196627:IMD196628 IVZ196627:IVZ196628 JFV196627:JFV196628 JPR196627:JPR196628 JZN196627:JZN196628 KJJ196627:KJJ196628 KTF196627:KTF196628 LDB196627:LDB196628 LMX196627:LMX196628 LWT196627:LWT196628 MGP196627:MGP196628 MQL196627:MQL196628 NAH196627:NAH196628 NKD196627:NKD196628 NTZ196627:NTZ196628 ODV196627:ODV196628 ONR196627:ONR196628 OXN196627:OXN196628 PHJ196627:PHJ196628 PRF196627:PRF196628 QBB196627:QBB196628 QKX196627:QKX196628 QUT196627:QUT196628 REP196627:REP196628 ROL196627:ROL196628 RYH196627:RYH196628 SID196627:SID196628 SRZ196627:SRZ196628 TBV196627:TBV196628 TLR196627:TLR196628 TVN196627:TVN196628 UFJ196627:UFJ196628 UPF196627:UPF196628 UZB196627:UZB196628 VIX196627:VIX196628 VST196627:VST196628 WCP196627:WCP196628 WML196627:WML196628 WWH196627:WWH196628 Z262163:Z262164 JV262163:JV262164 TR262163:TR262164 ADN262163:ADN262164 ANJ262163:ANJ262164 AXF262163:AXF262164 BHB262163:BHB262164 BQX262163:BQX262164 CAT262163:CAT262164 CKP262163:CKP262164 CUL262163:CUL262164 DEH262163:DEH262164 DOD262163:DOD262164 DXZ262163:DXZ262164 EHV262163:EHV262164 ERR262163:ERR262164 FBN262163:FBN262164 FLJ262163:FLJ262164 FVF262163:FVF262164 GFB262163:GFB262164 GOX262163:GOX262164 GYT262163:GYT262164 HIP262163:HIP262164 HSL262163:HSL262164 ICH262163:ICH262164 IMD262163:IMD262164 IVZ262163:IVZ262164 JFV262163:JFV262164 JPR262163:JPR262164 JZN262163:JZN262164 KJJ262163:KJJ262164 KTF262163:KTF262164 LDB262163:LDB262164 LMX262163:LMX262164 LWT262163:LWT262164 MGP262163:MGP262164 MQL262163:MQL262164 NAH262163:NAH262164 NKD262163:NKD262164 NTZ262163:NTZ262164 ODV262163:ODV262164 ONR262163:ONR262164 OXN262163:OXN262164 PHJ262163:PHJ262164 PRF262163:PRF262164 QBB262163:QBB262164 QKX262163:QKX262164 QUT262163:QUT262164 REP262163:REP262164 ROL262163:ROL262164 RYH262163:RYH262164 SID262163:SID262164 SRZ262163:SRZ262164 TBV262163:TBV262164 TLR262163:TLR262164 TVN262163:TVN262164 UFJ262163:UFJ262164 UPF262163:UPF262164 UZB262163:UZB262164 VIX262163:VIX262164 VST262163:VST262164 WCP262163:WCP262164 WML262163:WML262164 WWH262163:WWH262164 Z327699:Z327700 JV327699:JV327700 TR327699:TR327700 ADN327699:ADN327700 ANJ327699:ANJ327700 AXF327699:AXF327700 BHB327699:BHB327700 BQX327699:BQX327700 CAT327699:CAT327700 CKP327699:CKP327700 CUL327699:CUL327700 DEH327699:DEH327700 DOD327699:DOD327700 DXZ327699:DXZ327700 EHV327699:EHV327700 ERR327699:ERR327700 FBN327699:FBN327700 FLJ327699:FLJ327700 FVF327699:FVF327700 GFB327699:GFB327700 GOX327699:GOX327700 GYT327699:GYT327700 HIP327699:HIP327700 HSL327699:HSL327700 ICH327699:ICH327700 IMD327699:IMD327700 IVZ327699:IVZ327700 JFV327699:JFV327700 JPR327699:JPR327700 JZN327699:JZN327700 KJJ327699:KJJ327700 KTF327699:KTF327700 LDB327699:LDB327700 LMX327699:LMX327700 LWT327699:LWT327700 MGP327699:MGP327700 MQL327699:MQL327700 NAH327699:NAH327700 NKD327699:NKD327700 NTZ327699:NTZ327700 ODV327699:ODV327700 ONR327699:ONR327700 OXN327699:OXN327700 PHJ327699:PHJ327700 PRF327699:PRF327700 QBB327699:QBB327700 QKX327699:QKX327700 QUT327699:QUT327700 REP327699:REP327700 ROL327699:ROL327700 RYH327699:RYH327700 SID327699:SID327700 SRZ327699:SRZ327700 TBV327699:TBV327700 TLR327699:TLR327700 TVN327699:TVN327700 UFJ327699:UFJ327700 UPF327699:UPF327700 UZB327699:UZB327700 VIX327699:VIX327700 VST327699:VST327700 WCP327699:WCP327700 WML327699:WML327700 WWH327699:WWH327700 Z393235:Z393236 JV393235:JV393236 TR393235:TR393236 ADN393235:ADN393236 ANJ393235:ANJ393236 AXF393235:AXF393236 BHB393235:BHB393236 BQX393235:BQX393236 CAT393235:CAT393236 CKP393235:CKP393236 CUL393235:CUL393236 DEH393235:DEH393236 DOD393235:DOD393236 DXZ393235:DXZ393236 EHV393235:EHV393236 ERR393235:ERR393236 FBN393235:FBN393236 FLJ393235:FLJ393236 FVF393235:FVF393236 GFB393235:GFB393236 GOX393235:GOX393236 GYT393235:GYT393236 HIP393235:HIP393236 HSL393235:HSL393236 ICH393235:ICH393236 IMD393235:IMD393236 IVZ393235:IVZ393236 JFV393235:JFV393236 JPR393235:JPR393236 JZN393235:JZN393236 KJJ393235:KJJ393236 KTF393235:KTF393236 LDB393235:LDB393236 LMX393235:LMX393236 LWT393235:LWT393236 MGP393235:MGP393236 MQL393235:MQL393236 NAH393235:NAH393236 NKD393235:NKD393236 NTZ393235:NTZ393236 ODV393235:ODV393236 ONR393235:ONR393236 OXN393235:OXN393236 PHJ393235:PHJ393236 PRF393235:PRF393236 QBB393235:QBB393236 QKX393235:QKX393236 QUT393235:QUT393236 REP393235:REP393236 ROL393235:ROL393236 RYH393235:RYH393236 SID393235:SID393236 SRZ393235:SRZ393236 TBV393235:TBV393236 TLR393235:TLR393236 TVN393235:TVN393236 UFJ393235:UFJ393236 UPF393235:UPF393236 UZB393235:UZB393236 VIX393235:VIX393236 VST393235:VST393236 WCP393235:WCP393236 WML393235:WML393236 WWH393235:WWH393236 Z458771:Z458772 JV458771:JV458772 TR458771:TR458772 ADN458771:ADN458772 ANJ458771:ANJ458772 AXF458771:AXF458772 BHB458771:BHB458772 BQX458771:BQX458772 CAT458771:CAT458772 CKP458771:CKP458772 CUL458771:CUL458772 DEH458771:DEH458772 DOD458771:DOD458772 DXZ458771:DXZ458772 EHV458771:EHV458772 ERR458771:ERR458772 FBN458771:FBN458772 FLJ458771:FLJ458772 FVF458771:FVF458772 GFB458771:GFB458772 GOX458771:GOX458772 GYT458771:GYT458772 HIP458771:HIP458772 HSL458771:HSL458772 ICH458771:ICH458772 IMD458771:IMD458772 IVZ458771:IVZ458772 JFV458771:JFV458772 JPR458771:JPR458772 JZN458771:JZN458772 KJJ458771:KJJ458772 KTF458771:KTF458772 LDB458771:LDB458772 LMX458771:LMX458772 LWT458771:LWT458772 MGP458771:MGP458772 MQL458771:MQL458772 NAH458771:NAH458772 NKD458771:NKD458772 NTZ458771:NTZ458772 ODV458771:ODV458772 ONR458771:ONR458772 OXN458771:OXN458772 PHJ458771:PHJ458772 PRF458771:PRF458772 QBB458771:QBB458772 QKX458771:QKX458772 QUT458771:QUT458772 REP458771:REP458772 ROL458771:ROL458772 RYH458771:RYH458772 SID458771:SID458772 SRZ458771:SRZ458772 TBV458771:TBV458772 TLR458771:TLR458772 TVN458771:TVN458772 UFJ458771:UFJ458772 UPF458771:UPF458772 UZB458771:UZB458772 VIX458771:VIX458772 VST458771:VST458772 WCP458771:WCP458772 WML458771:WML458772 WWH458771:WWH458772 Z524307:Z524308 JV524307:JV524308 TR524307:TR524308 ADN524307:ADN524308 ANJ524307:ANJ524308 AXF524307:AXF524308 BHB524307:BHB524308 BQX524307:BQX524308 CAT524307:CAT524308 CKP524307:CKP524308 CUL524307:CUL524308 DEH524307:DEH524308 DOD524307:DOD524308 DXZ524307:DXZ524308 EHV524307:EHV524308 ERR524307:ERR524308 FBN524307:FBN524308 FLJ524307:FLJ524308 FVF524307:FVF524308 GFB524307:GFB524308 GOX524307:GOX524308 GYT524307:GYT524308 HIP524307:HIP524308 HSL524307:HSL524308 ICH524307:ICH524308 IMD524307:IMD524308 IVZ524307:IVZ524308 JFV524307:JFV524308 JPR524307:JPR524308 JZN524307:JZN524308 KJJ524307:KJJ524308 KTF524307:KTF524308 LDB524307:LDB524308 LMX524307:LMX524308 LWT524307:LWT524308 MGP524307:MGP524308 MQL524307:MQL524308 NAH524307:NAH524308 NKD524307:NKD524308 NTZ524307:NTZ524308 ODV524307:ODV524308 ONR524307:ONR524308 OXN524307:OXN524308 PHJ524307:PHJ524308 PRF524307:PRF524308 QBB524307:QBB524308 QKX524307:QKX524308 QUT524307:QUT524308 REP524307:REP524308 ROL524307:ROL524308 RYH524307:RYH524308 SID524307:SID524308 SRZ524307:SRZ524308 TBV524307:TBV524308 TLR524307:TLR524308 TVN524307:TVN524308 UFJ524307:UFJ524308 UPF524307:UPF524308 UZB524307:UZB524308 VIX524307:VIX524308 VST524307:VST524308 WCP524307:WCP524308 WML524307:WML524308 WWH524307:WWH524308 Z589843:Z589844 JV589843:JV589844 TR589843:TR589844 ADN589843:ADN589844 ANJ589843:ANJ589844 AXF589843:AXF589844 BHB589843:BHB589844 BQX589843:BQX589844 CAT589843:CAT589844 CKP589843:CKP589844 CUL589843:CUL589844 DEH589843:DEH589844 DOD589843:DOD589844 DXZ589843:DXZ589844 EHV589843:EHV589844 ERR589843:ERR589844 FBN589843:FBN589844 FLJ589843:FLJ589844 FVF589843:FVF589844 GFB589843:GFB589844 GOX589843:GOX589844 GYT589843:GYT589844 HIP589843:HIP589844 HSL589843:HSL589844 ICH589843:ICH589844 IMD589843:IMD589844 IVZ589843:IVZ589844 JFV589843:JFV589844 JPR589843:JPR589844 JZN589843:JZN589844 KJJ589843:KJJ589844 KTF589843:KTF589844 LDB589843:LDB589844 LMX589843:LMX589844 LWT589843:LWT589844 MGP589843:MGP589844 MQL589843:MQL589844 NAH589843:NAH589844 NKD589843:NKD589844 NTZ589843:NTZ589844 ODV589843:ODV589844 ONR589843:ONR589844 OXN589843:OXN589844 PHJ589843:PHJ589844 PRF589843:PRF589844 QBB589843:QBB589844 QKX589843:QKX589844 QUT589843:QUT589844 REP589843:REP589844 ROL589843:ROL589844 RYH589843:RYH589844 SID589843:SID589844 SRZ589843:SRZ589844 TBV589843:TBV589844 TLR589843:TLR589844 TVN589843:TVN589844 UFJ589843:UFJ589844 UPF589843:UPF589844 UZB589843:UZB589844 VIX589843:VIX589844 VST589843:VST589844 WCP589843:WCP589844 WML589843:WML589844 WWH589843:WWH589844 Z655379:Z655380 JV655379:JV655380 TR655379:TR655380 ADN655379:ADN655380 ANJ655379:ANJ655380 AXF655379:AXF655380 BHB655379:BHB655380 BQX655379:BQX655380 CAT655379:CAT655380 CKP655379:CKP655380 CUL655379:CUL655380 DEH655379:DEH655380 DOD655379:DOD655380 DXZ655379:DXZ655380 EHV655379:EHV655380 ERR655379:ERR655380 FBN655379:FBN655380 FLJ655379:FLJ655380 FVF655379:FVF655380 GFB655379:GFB655380 GOX655379:GOX655380 GYT655379:GYT655380 HIP655379:HIP655380 HSL655379:HSL655380 ICH655379:ICH655380 IMD655379:IMD655380 IVZ655379:IVZ655380 JFV655379:JFV655380 JPR655379:JPR655380 JZN655379:JZN655380 KJJ655379:KJJ655380 KTF655379:KTF655380 LDB655379:LDB655380 LMX655379:LMX655380 LWT655379:LWT655380 MGP655379:MGP655380 MQL655379:MQL655380 NAH655379:NAH655380 NKD655379:NKD655380 NTZ655379:NTZ655380 ODV655379:ODV655380 ONR655379:ONR655380 OXN655379:OXN655380 PHJ655379:PHJ655380 PRF655379:PRF655380 QBB655379:QBB655380 QKX655379:QKX655380 QUT655379:QUT655380 REP655379:REP655380 ROL655379:ROL655380 RYH655379:RYH655380 SID655379:SID655380 SRZ655379:SRZ655380 TBV655379:TBV655380 TLR655379:TLR655380 TVN655379:TVN655380 UFJ655379:UFJ655380 UPF655379:UPF655380 UZB655379:UZB655380 VIX655379:VIX655380 VST655379:VST655380 WCP655379:WCP655380 WML655379:WML655380 WWH655379:WWH655380 Z720915:Z720916 JV720915:JV720916 TR720915:TR720916 ADN720915:ADN720916 ANJ720915:ANJ720916 AXF720915:AXF720916 BHB720915:BHB720916 BQX720915:BQX720916 CAT720915:CAT720916 CKP720915:CKP720916 CUL720915:CUL720916 DEH720915:DEH720916 DOD720915:DOD720916 DXZ720915:DXZ720916 EHV720915:EHV720916 ERR720915:ERR720916 FBN720915:FBN720916 FLJ720915:FLJ720916 FVF720915:FVF720916 GFB720915:GFB720916 GOX720915:GOX720916 GYT720915:GYT720916 HIP720915:HIP720916 HSL720915:HSL720916 ICH720915:ICH720916 IMD720915:IMD720916 IVZ720915:IVZ720916 JFV720915:JFV720916 JPR720915:JPR720916 JZN720915:JZN720916 KJJ720915:KJJ720916 KTF720915:KTF720916 LDB720915:LDB720916 LMX720915:LMX720916 LWT720915:LWT720916 MGP720915:MGP720916 MQL720915:MQL720916 NAH720915:NAH720916 NKD720915:NKD720916 NTZ720915:NTZ720916 ODV720915:ODV720916 ONR720915:ONR720916 OXN720915:OXN720916 PHJ720915:PHJ720916 PRF720915:PRF720916 QBB720915:QBB720916 QKX720915:QKX720916 QUT720915:QUT720916 REP720915:REP720916 ROL720915:ROL720916 RYH720915:RYH720916 SID720915:SID720916 SRZ720915:SRZ720916 TBV720915:TBV720916 TLR720915:TLR720916 TVN720915:TVN720916 UFJ720915:UFJ720916 UPF720915:UPF720916 UZB720915:UZB720916 VIX720915:VIX720916 VST720915:VST720916 WCP720915:WCP720916 WML720915:WML720916 WWH720915:WWH720916 Z786451:Z786452 JV786451:JV786452 TR786451:TR786452 ADN786451:ADN786452 ANJ786451:ANJ786452 AXF786451:AXF786452 BHB786451:BHB786452 BQX786451:BQX786452 CAT786451:CAT786452 CKP786451:CKP786452 CUL786451:CUL786452 DEH786451:DEH786452 DOD786451:DOD786452 DXZ786451:DXZ786452 EHV786451:EHV786452 ERR786451:ERR786452 FBN786451:FBN786452 FLJ786451:FLJ786452 FVF786451:FVF786452 GFB786451:GFB786452 GOX786451:GOX786452 GYT786451:GYT786452 HIP786451:HIP786452 HSL786451:HSL786452 ICH786451:ICH786452 IMD786451:IMD786452 IVZ786451:IVZ786452 JFV786451:JFV786452 JPR786451:JPR786452 JZN786451:JZN786452 KJJ786451:KJJ786452 KTF786451:KTF786452 LDB786451:LDB786452 LMX786451:LMX786452 LWT786451:LWT786452 MGP786451:MGP786452 MQL786451:MQL786452 NAH786451:NAH786452 NKD786451:NKD786452 NTZ786451:NTZ786452 ODV786451:ODV786452 ONR786451:ONR786452 OXN786451:OXN786452 PHJ786451:PHJ786452 PRF786451:PRF786452 QBB786451:QBB786452 QKX786451:QKX786452 QUT786451:QUT786452 REP786451:REP786452 ROL786451:ROL786452 RYH786451:RYH786452 SID786451:SID786452 SRZ786451:SRZ786452 TBV786451:TBV786452 TLR786451:TLR786452 TVN786451:TVN786452 UFJ786451:UFJ786452 UPF786451:UPF786452 UZB786451:UZB786452 VIX786451:VIX786452 VST786451:VST786452 WCP786451:WCP786452 WML786451:WML786452 WWH786451:WWH786452 Z851987:Z851988 JV851987:JV851988 TR851987:TR851988 ADN851987:ADN851988 ANJ851987:ANJ851988 AXF851987:AXF851988 BHB851987:BHB851988 BQX851987:BQX851988 CAT851987:CAT851988 CKP851987:CKP851988 CUL851987:CUL851988 DEH851987:DEH851988 DOD851987:DOD851988 DXZ851987:DXZ851988 EHV851987:EHV851988 ERR851987:ERR851988 FBN851987:FBN851988 FLJ851987:FLJ851988 FVF851987:FVF851988 GFB851987:GFB851988 GOX851987:GOX851988 GYT851987:GYT851988 HIP851987:HIP851988 HSL851987:HSL851988 ICH851987:ICH851988 IMD851987:IMD851988 IVZ851987:IVZ851988 JFV851987:JFV851988 JPR851987:JPR851988 JZN851987:JZN851988 KJJ851987:KJJ851988 KTF851987:KTF851988 LDB851987:LDB851988 LMX851987:LMX851988 LWT851987:LWT851988 MGP851987:MGP851988 MQL851987:MQL851988 NAH851987:NAH851988 NKD851987:NKD851988 NTZ851987:NTZ851988 ODV851987:ODV851988 ONR851987:ONR851988 OXN851987:OXN851988 PHJ851987:PHJ851988 PRF851987:PRF851988 QBB851987:QBB851988 QKX851987:QKX851988 QUT851987:QUT851988 REP851987:REP851988 ROL851987:ROL851988 RYH851987:RYH851988 SID851987:SID851988 SRZ851987:SRZ851988 TBV851987:TBV851988 TLR851987:TLR851988 TVN851987:TVN851988 UFJ851987:UFJ851988 UPF851987:UPF851988 UZB851987:UZB851988 VIX851987:VIX851988 VST851987:VST851988 WCP851987:WCP851988 WML851987:WML851988 WWH851987:WWH851988 Z917523:Z917524 JV917523:JV917524 TR917523:TR917524 ADN917523:ADN917524 ANJ917523:ANJ917524 AXF917523:AXF917524 BHB917523:BHB917524 BQX917523:BQX917524 CAT917523:CAT917524 CKP917523:CKP917524 CUL917523:CUL917524 DEH917523:DEH917524 DOD917523:DOD917524 DXZ917523:DXZ917524 EHV917523:EHV917524 ERR917523:ERR917524 FBN917523:FBN917524 FLJ917523:FLJ917524 FVF917523:FVF917524 GFB917523:GFB917524 GOX917523:GOX917524 GYT917523:GYT917524 HIP917523:HIP917524 HSL917523:HSL917524 ICH917523:ICH917524 IMD917523:IMD917524 IVZ917523:IVZ917524 JFV917523:JFV917524 JPR917523:JPR917524 JZN917523:JZN917524 KJJ917523:KJJ917524 KTF917523:KTF917524 LDB917523:LDB917524 LMX917523:LMX917524 LWT917523:LWT917524 MGP917523:MGP917524 MQL917523:MQL917524 NAH917523:NAH917524 NKD917523:NKD917524 NTZ917523:NTZ917524 ODV917523:ODV917524 ONR917523:ONR917524 OXN917523:OXN917524 PHJ917523:PHJ917524 PRF917523:PRF917524 QBB917523:QBB917524 QKX917523:QKX917524 QUT917523:QUT917524 REP917523:REP917524 ROL917523:ROL917524 RYH917523:RYH917524 SID917523:SID917524 SRZ917523:SRZ917524 TBV917523:TBV917524 TLR917523:TLR917524 TVN917523:TVN917524 UFJ917523:UFJ917524 UPF917523:UPF917524 UZB917523:UZB917524 VIX917523:VIX917524 VST917523:VST917524 WCP917523:WCP917524 WML917523:WML917524 WWH917523:WWH917524 Z983059:Z983060 JV983059:JV983060 TR983059:TR983060 ADN983059:ADN983060 ANJ983059:ANJ983060 AXF983059:AXF983060 BHB983059:BHB983060 BQX983059:BQX983060 CAT983059:CAT983060 CKP983059:CKP983060 CUL983059:CUL983060 DEH983059:DEH983060 DOD983059:DOD983060 DXZ983059:DXZ983060 EHV983059:EHV983060 ERR983059:ERR983060 FBN983059:FBN983060 FLJ983059:FLJ983060 FVF983059:FVF983060 GFB983059:GFB983060 GOX983059:GOX983060 GYT983059:GYT983060 HIP983059:HIP983060 HSL983059:HSL983060 ICH983059:ICH983060 IMD983059:IMD983060 IVZ983059:IVZ983060 JFV983059:JFV983060 JPR983059:JPR983060 JZN983059:JZN983060 KJJ983059:KJJ983060 KTF983059:KTF983060 LDB983059:LDB983060 LMX983059:LMX983060 LWT983059:LWT983060 MGP983059:MGP983060 MQL983059:MQL983060 NAH983059:NAH983060 NKD983059:NKD983060 NTZ983059:NTZ983060 ODV983059:ODV983060 ONR983059:ONR983060 OXN983059:OXN983060 PHJ983059:PHJ983060 PRF983059:PRF983060 QBB983059:QBB983060 QKX983059:QKX983060 QUT983059:QUT983060 REP983059:REP983060 ROL983059:ROL983060 RYH983059:RYH983060 SID983059:SID983060 SRZ983059:SRZ983060 TBV983059:TBV983060 TLR983059:TLR983060 TVN983059:TVN983060 UFJ983059:UFJ983060 UPF983059:UPF983060 UZB983059:UZB983060 VIX983059:VIX983060 VST983059:VST983060 WCP983059:WCP983060 WML983059:WML983060 WWH983059:WWH983060" xr:uid="{7FA00993-9311-4EB2-8A47-A1C9FFF8E7A4}">
      <formula1>$AH$16:$AH$17</formula1>
    </dataValidation>
  </dataValidations>
  <pageMargins left="0.78740157480314965" right="0.39370078740157483" top="0.59055118110236227" bottom="0.59055118110236227" header="0" footer="0"/>
  <pageSetup paperSize="9" scale="9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6E3F6D4-EF54-4219-9B97-6EF1B297FBA8}">
            <xm:f>NOT(ISERROR(SEARCH("令和　　年　　月　　日",T46)))</xm:f>
            <xm:f>"令和　　年　　月　　日"</xm:f>
            <x14:dxf>
              <fill>
                <patternFill>
                  <bgColor rgb="FFFFFF99"/>
                </patternFill>
              </fill>
            </x14:dxf>
          </x14:cfRule>
          <xm:sqref>T46:T47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9FF99"/>
  </sheetPr>
  <dimension ref="A1:W41"/>
  <sheetViews>
    <sheetView showGridLines="0" view="pageBreakPreview" zoomScaleNormal="100" zoomScaleSheetLayoutView="100" workbookViewId="0"/>
  </sheetViews>
  <sheetFormatPr defaultColWidth="9.42578125" defaultRowHeight="13.5" x14ac:dyDescent="0.15"/>
  <cols>
    <col min="1" max="1" width="4.140625" style="57" customWidth="1"/>
    <col min="2" max="21" width="4" style="57" customWidth="1"/>
    <col min="22" max="23" width="4.140625" style="57" customWidth="1"/>
    <col min="24" max="16384" width="9.42578125" style="57"/>
  </cols>
  <sheetData>
    <row r="1" spans="1:23" s="159" customFormat="1" ht="15" customHeight="1" x14ac:dyDescent="0.15">
      <c r="W1" s="160" t="s">
        <v>307</v>
      </c>
    </row>
    <row r="2" spans="1:23" s="159" customFormat="1" ht="9" customHeight="1" x14ac:dyDescent="0.15">
      <c r="W2" s="160"/>
    </row>
    <row r="3" spans="1:23" s="159" customFormat="1" ht="18" customHeight="1" x14ac:dyDescent="0.15">
      <c r="P3" s="57"/>
      <c r="Q3" s="57"/>
      <c r="R3" s="1192"/>
      <c r="S3" s="1192"/>
      <c r="T3" s="1192"/>
      <c r="U3" s="1192"/>
      <c r="V3" s="1192"/>
      <c r="W3" s="1192"/>
    </row>
    <row r="4" spans="1:23" s="159" customFormat="1" ht="21" customHeight="1" x14ac:dyDescent="0.15">
      <c r="R4" s="160"/>
      <c r="S4" s="161"/>
      <c r="T4" s="161"/>
      <c r="U4" s="161"/>
      <c r="V4" s="161"/>
      <c r="W4" s="161"/>
    </row>
    <row r="5" spans="1:23" s="159" customFormat="1" ht="21" customHeight="1" x14ac:dyDescent="0.15"/>
    <row r="6" spans="1:23" ht="33" customHeight="1" x14ac:dyDescent="0.15">
      <c r="A6" s="2379" t="s">
        <v>309</v>
      </c>
      <c r="B6" s="2379"/>
      <c r="C6" s="2379"/>
      <c r="D6" s="2379"/>
      <c r="E6" s="2379"/>
      <c r="F6" s="2379"/>
      <c r="G6" s="2379"/>
      <c r="H6" s="2379"/>
      <c r="I6" s="2379"/>
      <c r="J6" s="2379"/>
      <c r="K6" s="2379"/>
      <c r="L6" s="2379"/>
      <c r="M6" s="2379"/>
      <c r="N6" s="2379"/>
      <c r="O6" s="2379"/>
      <c r="P6" s="2379"/>
      <c r="Q6" s="2379"/>
      <c r="R6" s="2379"/>
      <c r="S6" s="2379"/>
      <c r="T6" s="2379"/>
      <c r="U6" s="2379"/>
      <c r="V6" s="2379"/>
      <c r="W6" s="2379"/>
    </row>
    <row r="7" spans="1:23" s="159" customFormat="1" ht="21" customHeight="1" x14ac:dyDescent="0.15"/>
    <row r="8" spans="1:23" s="159" customFormat="1" ht="21" customHeight="1" x14ac:dyDescent="0.15"/>
    <row r="9" spans="1:23" s="159" customFormat="1" ht="21" customHeight="1" x14ac:dyDescent="0.15">
      <c r="A9" s="162" t="s">
        <v>310</v>
      </c>
      <c r="B9" s="159" t="s">
        <v>1113</v>
      </c>
      <c r="F9" s="1081"/>
      <c r="G9" s="1081"/>
      <c r="H9" s="1081"/>
      <c r="I9" s="1081"/>
    </row>
    <row r="10" spans="1:23" s="159" customFormat="1" ht="9" customHeight="1" x14ac:dyDescent="0.15">
      <c r="A10" s="162"/>
      <c r="F10" s="163"/>
      <c r="G10" s="163"/>
      <c r="H10" s="163"/>
      <c r="I10" s="163"/>
      <c r="J10" s="163"/>
      <c r="K10" s="163"/>
      <c r="L10" s="163"/>
      <c r="M10" s="163"/>
      <c r="N10" s="163"/>
      <c r="O10" s="163"/>
    </row>
    <row r="11" spans="1:23" s="159" customFormat="1" ht="21" customHeight="1" x14ac:dyDescent="0.15">
      <c r="A11" s="162"/>
      <c r="B11" s="2151" t="s">
        <v>1114</v>
      </c>
      <c r="C11" s="2151"/>
      <c r="D11" s="2151"/>
      <c r="E11" s="2151"/>
      <c r="F11" s="2383"/>
      <c r="G11" s="2383"/>
      <c r="H11" s="2383"/>
      <c r="I11" s="2383"/>
      <c r="J11" s="2383"/>
      <c r="K11" s="2383"/>
      <c r="L11" s="2383"/>
      <c r="M11" s="2383"/>
      <c r="N11" s="2383"/>
      <c r="O11" s="2383"/>
    </row>
    <row r="12" spans="1:23" s="159" customFormat="1" ht="21" customHeight="1" x14ac:dyDescent="0.15">
      <c r="A12" s="162"/>
    </row>
    <row r="13" spans="1:23" s="159" customFormat="1" ht="21" customHeight="1" x14ac:dyDescent="0.15">
      <c r="A13" s="162" t="s">
        <v>311</v>
      </c>
      <c r="B13" s="159" t="s">
        <v>1115</v>
      </c>
      <c r="F13" s="1081"/>
      <c r="G13" s="1081"/>
      <c r="H13" s="1081"/>
      <c r="I13" s="1082"/>
    </row>
    <row r="14" spans="1:23" s="159" customFormat="1" ht="9" customHeight="1" x14ac:dyDescent="0.15">
      <c r="A14" s="162"/>
      <c r="F14" s="163"/>
      <c r="G14" s="163"/>
      <c r="H14" s="163"/>
      <c r="I14" s="163"/>
      <c r="J14" s="163"/>
      <c r="K14" s="163"/>
      <c r="L14" s="163"/>
      <c r="M14" s="163"/>
      <c r="N14" s="163"/>
      <c r="O14" s="163"/>
    </row>
    <row r="15" spans="1:23" s="159" customFormat="1" ht="21" customHeight="1" x14ac:dyDescent="0.15">
      <c r="A15" s="162"/>
      <c r="B15" s="2151" t="s">
        <v>1116</v>
      </c>
      <c r="C15" s="2151"/>
      <c r="D15" s="2151"/>
      <c r="E15" s="2151"/>
      <c r="F15" s="2383"/>
      <c r="G15" s="2383"/>
      <c r="H15" s="2383"/>
      <c r="I15" s="2383"/>
      <c r="J15" s="2383"/>
      <c r="K15" s="2383"/>
      <c r="L15" s="2383"/>
      <c r="M15" s="2383"/>
      <c r="N15" s="2383"/>
      <c r="O15" s="2383"/>
    </row>
    <row r="16" spans="1:23" s="159" customFormat="1" ht="21" customHeight="1" x14ac:dyDescent="0.15">
      <c r="A16" s="162"/>
    </row>
    <row r="17" spans="1:22" s="159" customFormat="1" ht="21" customHeight="1" x14ac:dyDescent="0.15">
      <c r="A17" s="162" t="s">
        <v>312</v>
      </c>
    </row>
    <row r="18" spans="1:22" s="159" customFormat="1" ht="9" customHeight="1" x14ac:dyDescent="0.15">
      <c r="A18" s="162"/>
    </row>
    <row r="19" spans="1:22" s="159" customFormat="1" ht="21" customHeight="1" x14ac:dyDescent="0.15">
      <c r="A19" s="162"/>
      <c r="F19" s="2150" t="s">
        <v>313</v>
      </c>
      <c r="G19" s="2150"/>
      <c r="H19" s="163" t="s">
        <v>301</v>
      </c>
      <c r="I19" s="2150" t="s">
        <v>314</v>
      </c>
      <c r="J19" s="2150"/>
      <c r="K19" s="163" t="s">
        <v>301</v>
      </c>
      <c r="L19" s="2150" t="s">
        <v>1117</v>
      </c>
      <c r="M19" s="2150"/>
      <c r="N19" s="163" t="s">
        <v>301</v>
      </c>
      <c r="O19" s="2150" t="s">
        <v>315</v>
      </c>
      <c r="P19" s="2150"/>
    </row>
    <row r="20" spans="1:22" s="159" customFormat="1" ht="9" customHeight="1" x14ac:dyDescent="0.15">
      <c r="A20" s="162"/>
    </row>
    <row r="21" spans="1:22" s="159" customFormat="1" ht="21" customHeight="1" x14ac:dyDescent="0.15">
      <c r="A21" s="162" t="s">
        <v>316</v>
      </c>
    </row>
    <row r="22" spans="1:22" s="159" customFormat="1" ht="33" customHeight="1" x14ac:dyDescent="0.15">
      <c r="A22" s="162"/>
      <c r="B22" s="2150" t="s">
        <v>1118</v>
      </c>
      <c r="C22" s="2150"/>
      <c r="D22" s="2150"/>
      <c r="F22" s="2380"/>
      <c r="G22" s="2380"/>
      <c r="H22" s="2380"/>
      <c r="I22" s="2380"/>
      <c r="J22" s="2380"/>
      <c r="K22" s="2380"/>
      <c r="L22" s="2380"/>
      <c r="M22" s="2380"/>
      <c r="N22" s="2380"/>
      <c r="O22" s="2380"/>
      <c r="P22" s="2380"/>
      <c r="Q22" s="2380"/>
      <c r="R22" s="2380"/>
      <c r="S22" s="2380"/>
    </row>
    <row r="23" spans="1:22" s="159" customFormat="1" ht="21" customHeight="1" x14ac:dyDescent="0.15">
      <c r="A23" s="162"/>
    </row>
    <row r="24" spans="1:22" s="159" customFormat="1" ht="21" customHeight="1" x14ac:dyDescent="0.15">
      <c r="A24" s="162" t="s">
        <v>317</v>
      </c>
    </row>
    <row r="25" spans="1:22" s="159" customFormat="1" ht="21" customHeight="1" x14ac:dyDescent="0.15">
      <c r="A25" s="162"/>
      <c r="B25" s="159" t="s">
        <v>318</v>
      </c>
      <c r="F25" s="163" t="s">
        <v>118</v>
      </c>
      <c r="G25" s="2381" t="str">
        <f>IF(基本情報!H21="","",基本情報!H21)</f>
        <v/>
      </c>
      <c r="H25" s="2381"/>
      <c r="I25" s="2381"/>
      <c r="J25" s="2381"/>
      <c r="K25" s="2381"/>
    </row>
    <row r="26" spans="1:22" s="159" customFormat="1" ht="21" customHeight="1" x14ac:dyDescent="0.15">
      <c r="A26" s="162"/>
      <c r="B26" s="159" t="s">
        <v>319</v>
      </c>
      <c r="F26" s="2382" t="str">
        <f>IF(基本情報!G22="","",基本情報!G22)</f>
        <v/>
      </c>
      <c r="G26" s="2382"/>
      <c r="H26" s="2382"/>
      <c r="I26" s="2382"/>
      <c r="J26" s="2382"/>
      <c r="K26" s="2382"/>
      <c r="L26" s="2382"/>
      <c r="M26" s="2382"/>
      <c r="N26" s="2382"/>
      <c r="O26" s="2382"/>
      <c r="P26" s="2382"/>
      <c r="Q26" s="2382"/>
      <c r="R26" s="2382"/>
      <c r="S26" s="2382"/>
      <c r="T26" s="2382"/>
      <c r="U26" s="2382"/>
      <c r="V26" s="2382"/>
    </row>
    <row r="27" spans="1:22" s="159" customFormat="1" ht="21" customHeight="1" x14ac:dyDescent="0.15">
      <c r="A27" s="162"/>
      <c r="F27" s="2382"/>
      <c r="G27" s="2382"/>
      <c r="H27" s="2382"/>
      <c r="I27" s="2382"/>
      <c r="J27" s="2382"/>
      <c r="K27" s="2382"/>
      <c r="L27" s="2382"/>
      <c r="M27" s="2382"/>
      <c r="N27" s="2382"/>
      <c r="O27" s="2382"/>
      <c r="P27" s="2382"/>
      <c r="Q27" s="2382"/>
      <c r="R27" s="2382"/>
      <c r="S27" s="2382"/>
      <c r="T27" s="2382"/>
      <c r="U27" s="2382"/>
      <c r="V27" s="2382"/>
    </row>
    <row r="28" spans="1:22" s="159" customFormat="1" ht="21" customHeight="1" x14ac:dyDescent="0.15">
      <c r="A28" s="162"/>
      <c r="E28" s="59" t="s">
        <v>1083</v>
      </c>
    </row>
    <row r="29" spans="1:22" s="159" customFormat="1" ht="21" customHeight="1" x14ac:dyDescent="0.15">
      <c r="A29" s="162"/>
      <c r="E29" s="59"/>
    </row>
    <row r="30" spans="1:22" s="159" customFormat="1" ht="21" customHeight="1" x14ac:dyDescent="0.15">
      <c r="A30" s="162"/>
    </row>
    <row r="31" spans="1:22" s="159" customFormat="1" ht="21" customHeight="1" x14ac:dyDescent="0.15">
      <c r="A31" s="773" t="s">
        <v>24</v>
      </c>
      <c r="B31" s="771" t="s">
        <v>320</v>
      </c>
      <c r="E31" s="2386"/>
      <c r="F31" s="2386"/>
      <c r="G31" s="2386"/>
      <c r="H31" s="2386"/>
      <c r="I31" s="2386"/>
      <c r="J31" s="2386"/>
      <c r="K31" s="2386"/>
      <c r="L31" s="2386"/>
      <c r="M31" s="2386"/>
      <c r="N31" s="2386"/>
      <c r="O31" s="2386"/>
      <c r="P31" s="2386"/>
      <c r="Q31" s="2386"/>
      <c r="R31" s="2386"/>
      <c r="S31" s="2386"/>
      <c r="T31" s="2386"/>
      <c r="U31" s="2386"/>
      <c r="V31" s="2386"/>
    </row>
    <row r="32" spans="1:22" s="159" customFormat="1" ht="21" customHeight="1" x14ac:dyDescent="0.15">
      <c r="A32" s="162"/>
      <c r="E32" s="2386"/>
      <c r="F32" s="2386"/>
      <c r="G32" s="2386"/>
      <c r="H32" s="2386"/>
      <c r="I32" s="2386"/>
      <c r="J32" s="2386"/>
      <c r="K32" s="2386"/>
      <c r="L32" s="2386"/>
      <c r="M32" s="2386"/>
      <c r="N32" s="2386"/>
      <c r="O32" s="2386"/>
      <c r="P32" s="2386"/>
      <c r="Q32" s="2386"/>
      <c r="R32" s="2386"/>
      <c r="S32" s="2386"/>
      <c r="T32" s="2386"/>
      <c r="U32" s="2386"/>
      <c r="V32" s="2386"/>
    </row>
    <row r="33" spans="2:23" s="159" customFormat="1" ht="9" customHeight="1" x14ac:dyDescent="0.15"/>
    <row r="34" spans="2:23" s="159" customFormat="1" ht="21" customHeight="1" x14ac:dyDescent="0.15">
      <c r="B34" s="771" t="s">
        <v>1112</v>
      </c>
      <c r="E34" s="2386"/>
      <c r="F34" s="2386"/>
      <c r="G34" s="2386"/>
      <c r="H34" s="2386"/>
      <c r="I34" s="2386"/>
      <c r="J34" s="2386"/>
      <c r="K34" s="2386"/>
      <c r="L34" s="2386"/>
      <c r="M34" s="2386"/>
      <c r="N34" s="2386"/>
      <c r="O34" s="2386"/>
      <c r="P34" s="2386"/>
      <c r="Q34" s="2386"/>
      <c r="R34" s="2386"/>
      <c r="S34" s="2386"/>
      <c r="T34" s="2386"/>
      <c r="U34" s="2386"/>
      <c r="V34" s="2386"/>
    </row>
    <row r="35" spans="2:23" s="159" customFormat="1" ht="21" customHeight="1" x14ac:dyDescent="0.15">
      <c r="B35" s="771"/>
      <c r="E35" s="2386"/>
      <c r="F35" s="2386"/>
      <c r="G35" s="2386"/>
      <c r="H35" s="2386"/>
      <c r="I35" s="2386"/>
      <c r="J35" s="2386"/>
      <c r="K35" s="2386"/>
      <c r="L35" s="2386"/>
      <c r="M35" s="2386"/>
      <c r="N35" s="2386"/>
      <c r="O35" s="2386"/>
      <c r="P35" s="2386"/>
      <c r="Q35" s="2386"/>
      <c r="R35" s="2386"/>
      <c r="S35" s="2386"/>
      <c r="T35" s="2386"/>
      <c r="U35" s="2386"/>
      <c r="V35" s="2386"/>
    </row>
    <row r="36" spans="2:23" s="159" customFormat="1" ht="21" customHeight="1" x14ac:dyDescent="0.15">
      <c r="E36" s="2386"/>
      <c r="F36" s="2386"/>
      <c r="G36" s="2386"/>
      <c r="H36" s="2386"/>
      <c r="I36" s="2386"/>
      <c r="J36" s="2386"/>
      <c r="K36" s="2386"/>
      <c r="L36" s="2386"/>
      <c r="M36" s="2386"/>
      <c r="N36" s="2386"/>
      <c r="O36" s="2386"/>
      <c r="P36" s="2386"/>
      <c r="Q36" s="2386"/>
      <c r="R36" s="2386"/>
      <c r="S36" s="2386"/>
      <c r="T36" s="2386"/>
      <c r="U36" s="2386"/>
      <c r="V36" s="2386"/>
    </row>
    <row r="37" spans="2:23" s="159" customFormat="1" ht="21" customHeight="1" x14ac:dyDescent="0.15"/>
    <row r="38" spans="2:23" s="159" customFormat="1" ht="21" customHeight="1" x14ac:dyDescent="0.15">
      <c r="E38" s="57"/>
      <c r="F38" s="158" t="s">
        <v>321</v>
      </c>
      <c r="G38" s="2385" t="str">
        <f>IF(AND(基本情報!E12="",基本情報!G12=""),"",CONCATENATE(基本情報!D12,基本情報!E12,"-",基本情報!G12))</f>
        <v>24A-</v>
      </c>
      <c r="H38" s="2385"/>
      <c r="I38" s="2385"/>
      <c r="J38" s="2385"/>
      <c r="K38" s="2385"/>
      <c r="L38" s="2385"/>
      <c r="M38" s="2385"/>
      <c r="N38" s="164"/>
      <c r="O38" s="164"/>
      <c r="P38" s="164"/>
      <c r="Q38" s="164"/>
      <c r="R38" s="164"/>
      <c r="S38" s="164"/>
      <c r="T38" s="164"/>
      <c r="U38" s="164"/>
      <c r="V38" s="164"/>
      <c r="W38" s="164"/>
    </row>
    <row r="39" spans="2:23" s="159" customFormat="1" ht="21" customHeight="1" x14ac:dyDescent="0.15">
      <c r="E39" s="57"/>
      <c r="F39" s="158" t="s">
        <v>142</v>
      </c>
      <c r="G39" s="2384" t="str">
        <f>IF(基本情報!D13="","",基本情報!D13)</f>
        <v/>
      </c>
      <c r="H39" s="2384"/>
      <c r="I39" s="2384"/>
      <c r="J39" s="2384"/>
      <c r="K39" s="2384"/>
      <c r="L39" s="2384"/>
      <c r="M39" s="2384"/>
      <c r="N39" s="2384"/>
      <c r="O39" s="2384"/>
      <c r="P39" s="2384"/>
      <c r="Q39" s="2384"/>
      <c r="R39" s="2384"/>
      <c r="S39" s="2384"/>
      <c r="T39" s="2384"/>
      <c r="U39" s="2384"/>
      <c r="V39" s="2384"/>
      <c r="W39" s="2384"/>
    </row>
    <row r="40" spans="2:23" s="159" customFormat="1" ht="21" customHeight="1" x14ac:dyDescent="0.15">
      <c r="E40" s="57"/>
      <c r="F40" s="158" t="s">
        <v>322</v>
      </c>
      <c r="G40" s="2384" t="str">
        <f>IF(基本情報!G15="個人",基本情報!G30,CONCATENATE(基本情報!G17,"　",基本情報!G18,"　",基本情報!G20))</f>
        <v>　　</v>
      </c>
      <c r="H40" s="2384"/>
      <c r="I40" s="2384"/>
      <c r="J40" s="2384"/>
      <c r="K40" s="2384"/>
      <c r="L40" s="2384"/>
      <c r="M40" s="2384"/>
      <c r="N40" s="2384"/>
      <c r="O40" s="2384"/>
      <c r="P40" s="2384"/>
      <c r="Q40" s="2384"/>
      <c r="R40" s="2384"/>
      <c r="S40" s="2384"/>
      <c r="T40" s="2384"/>
      <c r="U40" s="2384"/>
      <c r="V40" s="2384"/>
      <c r="W40" s="2384"/>
    </row>
    <row r="41" spans="2:23" s="159" customFormat="1" ht="21" customHeight="1" x14ac:dyDescent="0.15">
      <c r="N41" s="57"/>
      <c r="O41" s="57"/>
      <c r="P41" s="57"/>
      <c r="Q41" s="57"/>
      <c r="R41" s="57"/>
      <c r="S41" s="57"/>
      <c r="T41" s="57"/>
      <c r="U41" s="57"/>
      <c r="V41" s="57"/>
      <c r="W41" s="57"/>
    </row>
  </sheetData>
  <mergeCells count="25">
    <mergeCell ref="B15:E15"/>
    <mergeCell ref="F22:G22"/>
    <mergeCell ref="H22:I22"/>
    <mergeCell ref="J22:K22"/>
    <mergeCell ref="G40:W40"/>
    <mergeCell ref="G38:M38"/>
    <mergeCell ref="G39:W39"/>
    <mergeCell ref="E31:V32"/>
    <mergeCell ref="E34:V36"/>
    <mergeCell ref="A6:W6"/>
    <mergeCell ref="R22:S22"/>
    <mergeCell ref="G25:K25"/>
    <mergeCell ref="F26:V26"/>
    <mergeCell ref="F27:V27"/>
    <mergeCell ref="F19:G19"/>
    <mergeCell ref="I19:J19"/>
    <mergeCell ref="L19:M19"/>
    <mergeCell ref="O19:P19"/>
    <mergeCell ref="P22:Q22"/>
    <mergeCell ref="L22:M22"/>
    <mergeCell ref="N22:O22"/>
    <mergeCell ref="F11:O11"/>
    <mergeCell ref="F15:O15"/>
    <mergeCell ref="B22:D22"/>
    <mergeCell ref="B11:E11"/>
  </mergeCells>
  <phoneticPr fontId="2"/>
  <dataValidations count="1">
    <dataValidation imeMode="fullKatakana" allowBlank="1" showInputMessage="1" showErrorMessage="1" sqref="E31:V32" xr:uid="{90DC5D00-0356-42E1-A09A-24080434E504}"/>
  </dataValidations>
  <pageMargins left="0.98425196850393704" right="0.59055118110236227" top="0.59055118110236227" bottom="0.59055118110236227" header="0" footer="0"/>
  <pageSetup paperSize="9" scale="97"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A0C-9426-42F1-A0C2-7A2338B5A838}">
  <sheetPr codeName="Sheet16">
    <tabColor rgb="FF99FF99"/>
  </sheetPr>
  <dimension ref="A1:BA36"/>
  <sheetViews>
    <sheetView showGridLines="0" view="pageBreakPreview" zoomScaleNormal="100" zoomScaleSheetLayoutView="100" workbookViewId="0"/>
  </sheetViews>
  <sheetFormatPr defaultColWidth="9.5703125" defaultRowHeight="13.5" x14ac:dyDescent="0.15"/>
  <cols>
    <col min="1" max="1" width="5.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hidden="1" customWidth="1"/>
    <col min="39" max="39" width="5.140625" style="64" hidden="1" customWidth="1"/>
    <col min="40" max="16384" width="9.5703125" style="64"/>
  </cols>
  <sheetData>
    <row r="1" spans="1:53" ht="14.25" x14ac:dyDescent="0.15">
      <c r="AG1" s="160" t="s">
        <v>1527</v>
      </c>
    </row>
    <row r="4" spans="1:53" ht="18.75" x14ac:dyDescent="0.15">
      <c r="A4" s="2143" t="s">
        <v>1214</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ht="18.75" x14ac:dyDescent="0.15">
      <c r="A5" s="2150" t="s">
        <v>1225</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c r="AY5" s="1120"/>
      <c r="AZ5" s="1120"/>
      <c r="BA5" s="1120"/>
    </row>
    <row r="8" spans="1:53" ht="31.5" customHeight="1" x14ac:dyDescent="0.15">
      <c r="A8" s="2408" t="s">
        <v>1224</v>
      </c>
      <c r="B8" s="2408"/>
      <c r="C8" s="2408"/>
      <c r="D8" s="2408"/>
      <c r="E8" s="2408"/>
      <c r="F8" s="2408"/>
      <c r="G8" s="2408"/>
      <c r="H8" s="2408"/>
      <c r="I8" s="2408"/>
      <c r="J8" s="2408"/>
      <c r="K8" s="2408"/>
      <c r="L8" s="2408"/>
      <c r="M8" s="2408"/>
      <c r="N8" s="2408"/>
      <c r="O8" s="2408"/>
      <c r="P8" s="2408"/>
      <c r="Q8" s="2408"/>
      <c r="R8" s="2408"/>
      <c r="S8" s="2408"/>
      <c r="T8" s="2408"/>
      <c r="U8" s="2408"/>
      <c r="V8" s="2408"/>
      <c r="W8" s="2408"/>
      <c r="X8" s="2408"/>
      <c r="Y8" s="2408"/>
      <c r="Z8" s="2408"/>
      <c r="AA8" s="2408"/>
      <c r="AB8" s="2408"/>
      <c r="AC8" s="2408"/>
      <c r="AD8" s="2408"/>
      <c r="AE8" s="2408"/>
      <c r="AF8" s="2408"/>
      <c r="AG8" s="2408"/>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ht="21" customHeight="1" x14ac:dyDescent="0.15">
      <c r="A11" s="969"/>
      <c r="B11" s="969"/>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row>
    <row r="12" spans="1:53" ht="21" customHeight="1" x14ac:dyDescent="0.15">
      <c r="A12" s="969" t="s">
        <v>176</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row>
    <row r="13" spans="1:53" ht="30" customHeight="1" x14ac:dyDescent="0.15">
      <c r="A13" s="2409" t="s">
        <v>177</v>
      </c>
      <c r="B13" s="2410"/>
      <c r="C13" s="2147" t="str">
        <f>IF(基本情報!D13="","",基本情報!D13)</f>
        <v/>
      </c>
      <c r="D13" s="2148"/>
      <c r="E13" s="2148"/>
      <c r="F13" s="2148"/>
      <c r="G13" s="2148"/>
      <c r="H13" s="2148"/>
      <c r="I13" s="2148"/>
      <c r="J13" s="2148"/>
      <c r="K13" s="2148"/>
      <c r="L13" s="2148"/>
      <c r="M13" s="2148"/>
      <c r="N13" s="2148"/>
      <c r="O13" s="2148"/>
      <c r="P13" s="2148"/>
      <c r="Q13" s="2148"/>
      <c r="R13" s="2148"/>
      <c r="S13" s="2148"/>
      <c r="T13" s="2148"/>
      <c r="U13" s="2148"/>
      <c r="V13" s="2148"/>
      <c r="W13" s="2148"/>
      <c r="X13" s="2148"/>
      <c r="Y13" s="2148"/>
      <c r="Z13" s="2148"/>
      <c r="AA13" s="2148"/>
      <c r="AB13" s="2148"/>
      <c r="AC13" s="2148"/>
      <c r="AD13" s="2148"/>
      <c r="AE13" s="2148"/>
      <c r="AF13" s="2148"/>
      <c r="AG13" s="2149"/>
    </row>
    <row r="14" spans="1:53" ht="30" customHeight="1" x14ac:dyDescent="0.15">
      <c r="A14" s="2146" t="s">
        <v>178</v>
      </c>
      <c r="B14" s="2146"/>
      <c r="C14" s="2147"/>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9"/>
    </row>
    <row r="15" spans="1:53" ht="30" customHeight="1" x14ac:dyDescent="0.15">
      <c r="A15" s="2145" t="s">
        <v>1349</v>
      </c>
      <c r="B15" s="2145"/>
      <c r="C15" s="2139"/>
      <c r="D15" s="2140"/>
      <c r="E15" s="2140"/>
      <c r="F15" s="2140"/>
      <c r="G15" s="2140"/>
      <c r="H15" s="1435" t="s">
        <v>174</v>
      </c>
      <c r="I15" s="2141"/>
      <c r="J15" s="2141"/>
      <c r="K15" s="2141"/>
      <c r="L15" s="2141"/>
      <c r="M15" s="2141"/>
      <c r="N15" s="2141"/>
      <c r="O15" s="1435" t="s">
        <v>131</v>
      </c>
      <c r="P15" s="1399" t="s">
        <v>1300</v>
      </c>
      <c r="Q15" s="718"/>
      <c r="R15" s="1400"/>
      <c r="S15" s="1399" t="s">
        <v>1301</v>
      </c>
      <c r="T15" s="1399" t="s">
        <v>1302</v>
      </c>
      <c r="U15" s="1438"/>
      <c r="V15" s="1400"/>
      <c r="W15" s="1399" t="s">
        <v>1301</v>
      </c>
      <c r="X15" s="718"/>
      <c r="Y15" s="2153" t="s">
        <v>1376</v>
      </c>
      <c r="Z15" s="2153"/>
      <c r="AA15" s="2153"/>
      <c r="AB15" s="2153"/>
      <c r="AC15" s="2152"/>
      <c r="AD15" s="2152"/>
      <c r="AE15" s="2152"/>
      <c r="AF15" s="2152"/>
      <c r="AG15" s="1436" t="s">
        <v>1303</v>
      </c>
    </row>
    <row r="16" spans="1:53" s="718" customFormat="1" ht="30" customHeight="1" x14ac:dyDescent="0.15">
      <c r="A16" s="2146" t="s">
        <v>1351</v>
      </c>
      <c r="B16" s="2146"/>
      <c r="C16" s="2139"/>
      <c r="D16" s="2140"/>
      <c r="E16" s="2140"/>
      <c r="F16" s="2140"/>
      <c r="G16" s="2140"/>
      <c r="H16" s="1435" t="s">
        <v>174</v>
      </c>
      <c r="I16" s="2141"/>
      <c r="J16" s="2141"/>
      <c r="K16" s="2141"/>
      <c r="L16" s="2141"/>
      <c r="M16" s="2141"/>
      <c r="N16" s="2141"/>
      <c r="O16" s="1435" t="s">
        <v>131</v>
      </c>
      <c r="P16" s="1439"/>
      <c r="Q16" s="1435"/>
      <c r="R16" s="1431"/>
      <c r="S16" s="1431"/>
      <c r="T16" s="1431"/>
      <c r="U16" s="1420"/>
      <c r="V16" s="1437"/>
      <c r="W16" s="1437"/>
      <c r="X16" s="1437"/>
      <c r="Y16" s="1437"/>
      <c r="Z16" s="1437"/>
      <c r="AA16" s="1437"/>
      <c r="AB16" s="1437"/>
      <c r="AC16" s="1437"/>
      <c r="AD16" s="1437"/>
      <c r="AE16" s="1437"/>
      <c r="AF16" s="1437"/>
      <c r="AG16" s="1421"/>
      <c r="AH16" s="1432"/>
      <c r="AI16" s="1432"/>
      <c r="AJ16" s="1432"/>
      <c r="AK16" s="1432"/>
      <c r="AL16" s="1432"/>
      <c r="AM16" s="1432"/>
      <c r="AN16" s="1432"/>
      <c r="AO16" s="1432"/>
      <c r="AP16" s="1432"/>
      <c r="AQ16" s="1186"/>
    </row>
    <row r="17" spans="1:36" ht="21" customHeight="1" x14ac:dyDescent="0.15">
      <c r="B17" s="1122"/>
      <c r="C17" s="1122"/>
      <c r="D17" s="1122"/>
      <c r="E17" s="1124" t="s">
        <v>1427</v>
      </c>
      <c r="F17" s="1122"/>
      <c r="G17" s="1122"/>
      <c r="H17" s="1122"/>
      <c r="I17" s="1122"/>
      <c r="J17" s="1122"/>
      <c r="K17" s="1122"/>
      <c r="L17" s="1122"/>
      <c r="M17" s="1122"/>
      <c r="N17" s="1122"/>
      <c r="O17" s="1122"/>
      <c r="P17" s="1124"/>
      <c r="Q17" s="1124"/>
      <c r="R17" s="1124"/>
      <c r="S17" s="1124"/>
      <c r="T17" s="1124"/>
      <c r="U17" s="1124"/>
      <c r="V17" s="1124"/>
      <c r="W17" s="1124"/>
      <c r="X17" s="1124"/>
      <c r="Y17" s="1124"/>
      <c r="Z17" s="1124"/>
      <c r="AA17" s="1124"/>
      <c r="AB17" s="1124"/>
      <c r="AC17" s="1124"/>
      <c r="AD17" s="1124"/>
      <c r="AE17" s="1124"/>
      <c r="AF17" s="1124"/>
      <c r="AG17" s="1124"/>
    </row>
    <row r="18" spans="1:36" ht="21" customHeight="1" x14ac:dyDescent="0.15">
      <c r="B18" s="1122"/>
      <c r="C18" s="1122"/>
      <c r="D18" s="1122"/>
      <c r="E18" s="1122"/>
      <c r="F18" s="1122"/>
      <c r="G18" s="1122"/>
      <c r="H18" s="1122"/>
      <c r="I18" s="1122"/>
      <c r="J18" s="1122"/>
      <c r="K18" s="1122"/>
      <c r="L18" s="1122"/>
      <c r="M18" s="1122"/>
      <c r="N18" s="1122"/>
      <c r="O18" s="1122"/>
      <c r="P18" s="1124"/>
      <c r="Q18" s="1124"/>
      <c r="R18" s="1124"/>
      <c r="S18" s="1124"/>
      <c r="T18" s="1124"/>
      <c r="U18" s="1124"/>
      <c r="V18" s="1124"/>
      <c r="W18" s="1124"/>
      <c r="X18" s="1124"/>
      <c r="Y18" s="1124"/>
      <c r="Z18" s="1124"/>
      <c r="AA18" s="1124"/>
      <c r="AB18" s="1124"/>
      <c r="AC18" s="1124"/>
      <c r="AD18" s="1124"/>
      <c r="AE18" s="1124"/>
      <c r="AF18" s="1124"/>
      <c r="AG18" s="1124"/>
    </row>
    <row r="19" spans="1:36" ht="21" customHeight="1" x14ac:dyDescent="0.15">
      <c r="A19" s="159" t="s">
        <v>1162</v>
      </c>
      <c r="B19" s="1122"/>
      <c r="C19" s="1122"/>
      <c r="D19" s="1122"/>
      <c r="E19" s="1122"/>
      <c r="F19" s="1122"/>
      <c r="G19" s="1122"/>
      <c r="H19" s="1122"/>
      <c r="I19" s="1122"/>
      <c r="J19" s="1122"/>
      <c r="K19" s="1122"/>
      <c r="L19" s="1122"/>
      <c r="M19" s="1122"/>
      <c r="N19" s="1122"/>
      <c r="O19" s="1122"/>
      <c r="P19" s="1124"/>
      <c r="Q19" s="1124"/>
      <c r="R19" s="1124"/>
      <c r="S19" s="1124"/>
      <c r="T19" s="1124"/>
      <c r="U19" s="1124"/>
      <c r="V19" s="1124"/>
      <c r="W19" s="1124"/>
      <c r="X19" s="1124"/>
      <c r="Y19" s="1124"/>
      <c r="Z19" s="1124"/>
      <c r="AA19" s="1124"/>
      <c r="AB19" s="1124"/>
      <c r="AC19" s="1124"/>
      <c r="AD19" s="1124"/>
      <c r="AE19" s="1124"/>
      <c r="AF19" s="1124"/>
      <c r="AG19" s="1124"/>
    </row>
    <row r="20" spans="1:36" ht="21" customHeight="1" x14ac:dyDescent="0.15">
      <c r="A20" s="2130" t="s">
        <v>1169</v>
      </c>
      <c r="B20" s="2131"/>
      <c r="C20" s="2128" t="s">
        <v>1163</v>
      </c>
      <c r="D20" s="2129"/>
      <c r="E20" s="2129"/>
      <c r="F20" s="2129"/>
      <c r="G20" s="2129"/>
      <c r="H20" s="2129"/>
      <c r="I20" s="2129"/>
      <c r="J20" s="2137" t="str">
        <f>IF(基本情報!G15="個人",基本情報!G20,CONCATENATE(基本情報!G17,"　",基本情報!G18,"　",基本情報!G20))</f>
        <v>　　</v>
      </c>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8"/>
    </row>
    <row r="21" spans="1:36" ht="21" customHeight="1" x14ac:dyDescent="0.15">
      <c r="A21" s="2132"/>
      <c r="B21" s="2133"/>
      <c r="C21" s="1126" t="s">
        <v>333</v>
      </c>
      <c r="D21" s="1130"/>
      <c r="E21" s="2136" t="str">
        <f>IF(基本情報!G22="","",基本情報!G22)</f>
        <v/>
      </c>
      <c r="F21" s="2136"/>
      <c r="G21" s="2136"/>
      <c r="H21" s="2136"/>
      <c r="I21" s="2136"/>
      <c r="J21" s="2136"/>
      <c r="K21" s="2136"/>
      <c r="L21" s="2136"/>
      <c r="M21" s="2136"/>
      <c r="N21" s="2136"/>
      <c r="O21" s="2136"/>
      <c r="P21" s="2136"/>
      <c r="Q21" s="2136"/>
      <c r="R21" s="2136"/>
      <c r="S21" s="2136"/>
      <c r="T21" s="2136"/>
      <c r="U21" s="2136"/>
      <c r="V21" s="2136"/>
      <c r="W21" s="1398"/>
      <c r="X21" s="1398"/>
      <c r="Z21" s="1128" t="s">
        <v>179</v>
      </c>
      <c r="AA21" s="2407" t="str">
        <f>IF(基本情報!G23="","",基本情報!G23)</f>
        <v/>
      </c>
      <c r="AB21" s="2407"/>
      <c r="AC21" s="2407"/>
      <c r="AD21" s="2407"/>
      <c r="AE21" s="2407"/>
      <c r="AF21" s="2407"/>
      <c r="AG21" s="2133"/>
    </row>
    <row r="22" spans="1:36" ht="21" customHeight="1" x14ac:dyDescent="0.15">
      <c r="A22" s="2130" t="s">
        <v>1028</v>
      </c>
      <c r="B22" s="2131"/>
      <c r="C22" s="2128" t="s">
        <v>1163</v>
      </c>
      <c r="D22" s="2129"/>
      <c r="E22" s="2129"/>
      <c r="F22" s="2129"/>
      <c r="G22" s="2129"/>
      <c r="H22" s="2129"/>
      <c r="I22" s="2129"/>
      <c r="J22" s="2137" t="str">
        <f>IF(基本情報!G25="個人",基本情報!G30,CONCATENATE(基本情報!G27,"　",基本情報!G28,"　",基本情報!G30))</f>
        <v>　　</v>
      </c>
      <c r="K22" s="2137"/>
      <c r="L22" s="2137"/>
      <c r="M22" s="2137"/>
      <c r="N22" s="2137"/>
      <c r="O22" s="2137"/>
      <c r="P22" s="2137"/>
      <c r="Q22" s="2137"/>
      <c r="R22" s="2137"/>
      <c r="S22" s="2137"/>
      <c r="T22" s="2137"/>
      <c r="U22" s="2137"/>
      <c r="V22" s="2137"/>
      <c r="W22" s="2137"/>
      <c r="X22" s="2137"/>
      <c r="Y22" s="2137"/>
      <c r="Z22" s="2137"/>
      <c r="AA22" s="2137"/>
      <c r="AB22" s="2137"/>
      <c r="AC22" s="2137"/>
      <c r="AD22" s="2137"/>
      <c r="AE22" s="2137"/>
      <c r="AF22" s="2137"/>
      <c r="AG22" s="2138"/>
    </row>
    <row r="23" spans="1:36" ht="21" customHeight="1" x14ac:dyDescent="0.15">
      <c r="A23" s="2132"/>
      <c r="B23" s="2133"/>
      <c r="C23" s="1126" t="s">
        <v>333</v>
      </c>
      <c r="D23" s="1130"/>
      <c r="E23" s="2136" t="str">
        <f>IF(基本情報!G32="","",基本情報!G32)</f>
        <v/>
      </c>
      <c r="F23" s="2136"/>
      <c r="G23" s="2136"/>
      <c r="H23" s="2136"/>
      <c r="I23" s="2136"/>
      <c r="J23" s="2136"/>
      <c r="K23" s="2136"/>
      <c r="L23" s="2136"/>
      <c r="M23" s="2136"/>
      <c r="N23" s="2136"/>
      <c r="O23" s="2136"/>
      <c r="P23" s="2136"/>
      <c r="Q23" s="2136"/>
      <c r="R23" s="2136"/>
      <c r="S23" s="2136"/>
      <c r="T23" s="2136"/>
      <c r="U23" s="2136"/>
      <c r="V23" s="2136"/>
      <c r="W23" s="1398"/>
      <c r="X23" s="1398"/>
      <c r="Y23" s="1398"/>
      <c r="Z23" s="1128" t="s">
        <v>179</v>
      </c>
      <c r="AA23" s="2407" t="str">
        <f>IF(基本情報!G33="","",基本情報!G33)</f>
        <v/>
      </c>
      <c r="AB23" s="2407"/>
      <c r="AC23" s="2407"/>
      <c r="AD23" s="2407"/>
      <c r="AE23" s="2407"/>
      <c r="AF23" s="2407"/>
      <c r="AG23" s="2133"/>
    </row>
    <row r="24" spans="1:36" ht="21" customHeight="1" x14ac:dyDescent="0.15">
      <c r="A24" s="2130" t="s">
        <v>1164</v>
      </c>
      <c r="B24" s="2131"/>
      <c r="C24" s="2162" t="s">
        <v>1165</v>
      </c>
      <c r="D24" s="2163"/>
      <c r="E24" s="2163"/>
      <c r="F24" s="2163"/>
      <c r="G24" s="2163"/>
      <c r="H24" s="2163"/>
      <c r="I24" s="2163"/>
      <c r="J24" s="2163"/>
      <c r="K24" s="2163"/>
      <c r="L24" s="2163"/>
      <c r="M24" s="2163"/>
      <c r="N24" s="2163"/>
      <c r="O24" s="1132" t="s">
        <v>1166</v>
      </c>
      <c r="Q24" s="1134"/>
      <c r="R24" s="2161"/>
      <c r="S24" s="2161"/>
      <c r="T24" s="2161"/>
      <c r="U24" s="2161"/>
      <c r="V24" s="2161"/>
      <c r="W24" s="2161"/>
      <c r="X24" s="1132" t="s">
        <v>1380</v>
      </c>
      <c r="Z24" s="1132"/>
      <c r="AA24" s="2163"/>
      <c r="AB24" s="2163"/>
      <c r="AC24" s="2163"/>
      <c r="AD24" s="2163"/>
      <c r="AE24" s="2163"/>
      <c r="AF24" s="2163"/>
      <c r="AG24" s="1135" t="s">
        <v>171</v>
      </c>
    </row>
    <row r="25" spans="1:36" ht="21" customHeight="1" x14ac:dyDescent="0.15">
      <c r="A25" s="2158"/>
      <c r="B25" s="2159"/>
      <c r="C25" s="1136" t="s">
        <v>1168</v>
      </c>
      <c r="D25" s="57"/>
      <c r="E25" s="57"/>
      <c r="F25" s="57"/>
      <c r="G25" s="57"/>
      <c r="H25" s="2166"/>
      <c r="I25" s="2166"/>
      <c r="J25" s="2166"/>
      <c r="K25" s="2166"/>
      <c r="L25" s="2166"/>
      <c r="M25" s="2166"/>
      <c r="N25" s="2166"/>
      <c r="O25" s="2166"/>
      <c r="P25" s="2166"/>
      <c r="Q25" s="2166"/>
      <c r="R25" s="2166"/>
      <c r="S25" s="2166"/>
      <c r="T25" s="2166"/>
      <c r="U25" s="2166"/>
      <c r="V25" s="2166"/>
      <c r="W25" s="2166"/>
      <c r="X25" s="2166"/>
      <c r="Y25" s="2166"/>
      <c r="Z25" s="2166"/>
      <c r="AA25" s="2166"/>
      <c r="AB25" s="2166"/>
      <c r="AC25" s="2166"/>
      <c r="AD25" s="2166"/>
      <c r="AE25" s="2166"/>
      <c r="AF25" s="2166"/>
      <c r="AG25" s="2167"/>
    </row>
    <row r="26" spans="1:36" ht="21" customHeight="1" x14ac:dyDescent="0.15">
      <c r="A26" s="2132"/>
      <c r="B26" s="2133"/>
      <c r="C26" s="1126" t="s">
        <v>333</v>
      </c>
      <c r="D26" s="1130"/>
      <c r="E26" s="2136"/>
      <c r="F26" s="2136"/>
      <c r="G26" s="2136"/>
      <c r="H26" s="2136"/>
      <c r="I26" s="2136"/>
      <c r="J26" s="2136"/>
      <c r="K26" s="2136"/>
      <c r="L26" s="2136"/>
      <c r="M26" s="2136"/>
      <c r="N26" s="2136"/>
      <c r="O26" s="2136"/>
      <c r="P26" s="2136"/>
      <c r="Q26" s="2136"/>
      <c r="R26" s="2136"/>
      <c r="S26" s="2136"/>
      <c r="T26" s="2136"/>
      <c r="U26" s="2136"/>
      <c r="V26" s="2136"/>
      <c r="W26" s="1138"/>
      <c r="X26" s="1138"/>
      <c r="Y26" s="1138"/>
      <c r="Z26" s="1128" t="s">
        <v>179</v>
      </c>
      <c r="AA26" s="2388"/>
      <c r="AB26" s="2388"/>
      <c r="AC26" s="2388"/>
      <c r="AD26" s="2388"/>
      <c r="AE26" s="2388"/>
      <c r="AF26" s="2388"/>
      <c r="AG26" s="2389"/>
    </row>
    <row r="27" spans="1:36" ht="21" customHeight="1" x14ac:dyDescent="0.15">
      <c r="A27" s="2387"/>
      <c r="B27" s="2387"/>
      <c r="C27" s="2387"/>
      <c r="D27" s="2387"/>
      <c r="E27" s="2387"/>
      <c r="F27" s="2387"/>
      <c r="G27" s="2387"/>
      <c r="H27" s="2387"/>
      <c r="I27" s="2387"/>
      <c r="J27" s="2387"/>
      <c r="K27" s="2387"/>
      <c r="L27" s="2387"/>
      <c r="M27" s="2387"/>
      <c r="N27" s="2387"/>
      <c r="O27" s="2387"/>
      <c r="P27" s="2387"/>
      <c r="Q27" s="2387"/>
      <c r="R27" s="2387"/>
      <c r="S27" s="2387"/>
      <c r="T27" s="2387"/>
      <c r="U27" s="2387"/>
      <c r="V27" s="2387"/>
      <c r="W27" s="2387"/>
      <c r="X27" s="2387"/>
      <c r="Y27" s="2387"/>
      <c r="Z27" s="2387"/>
      <c r="AA27" s="2387"/>
      <c r="AB27" s="2387"/>
      <c r="AC27" s="2387"/>
      <c r="AD27" s="2387"/>
      <c r="AE27" s="2387"/>
      <c r="AF27" s="2387"/>
      <c r="AG27" s="2387"/>
      <c r="AH27" s="2387"/>
      <c r="AI27" s="2387"/>
      <c r="AJ27" s="2387"/>
    </row>
    <row r="28" spans="1:36" ht="21" customHeight="1" x14ac:dyDescent="0.15">
      <c r="A28" s="159" t="s">
        <v>1226</v>
      </c>
      <c r="C28" s="57"/>
      <c r="D28" s="57"/>
      <c r="E28" s="57"/>
      <c r="F28" s="57"/>
      <c r="G28" s="57"/>
      <c r="H28" s="57"/>
      <c r="I28" s="57"/>
      <c r="J28" s="2391"/>
      <c r="K28" s="2391"/>
      <c r="L28" s="2391"/>
      <c r="M28" s="2391"/>
      <c r="N28" s="2391"/>
      <c r="O28" s="2391"/>
      <c r="P28" s="2391"/>
    </row>
    <row r="29" spans="1:36" ht="39.950000000000003" customHeight="1" x14ac:dyDescent="0.15">
      <c r="A29" s="2404" t="s">
        <v>1269</v>
      </c>
      <c r="B29" s="2405"/>
      <c r="C29" s="2405"/>
      <c r="D29" s="2405"/>
      <c r="E29" s="2405"/>
      <c r="F29" s="2405"/>
      <c r="G29" s="2405"/>
      <c r="H29" s="2405"/>
      <c r="I29" s="2405"/>
      <c r="J29" s="2405"/>
      <c r="K29" s="2405"/>
      <c r="L29" s="2405"/>
      <c r="M29" s="2405"/>
      <c r="N29" s="2405"/>
      <c r="O29" s="2405"/>
      <c r="P29" s="2405"/>
      <c r="Q29" s="2405"/>
      <c r="R29" s="2405"/>
      <c r="S29" s="2405"/>
      <c r="T29" s="2405"/>
      <c r="U29" s="2405"/>
      <c r="V29" s="2405"/>
      <c r="W29" s="2405"/>
      <c r="X29" s="2405"/>
      <c r="Y29" s="2405"/>
      <c r="Z29" s="2405"/>
      <c r="AA29" s="2406"/>
      <c r="AB29" s="2401" t="s">
        <v>1230</v>
      </c>
      <c r="AC29" s="2402"/>
      <c r="AD29" s="2402"/>
      <c r="AE29" s="2402"/>
      <c r="AF29" s="2402"/>
      <c r="AG29" s="2403"/>
    </row>
    <row r="30" spans="1:36" ht="30" customHeight="1" x14ac:dyDescent="0.15">
      <c r="A30" s="1195" t="s">
        <v>308</v>
      </c>
      <c r="B30" s="1444" t="s">
        <v>1228</v>
      </c>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7"/>
      <c r="AB30" s="2392" t="s">
        <v>134</v>
      </c>
      <c r="AC30" s="2393"/>
      <c r="AD30" s="2393"/>
      <c r="AE30" s="2393"/>
      <c r="AF30" s="2393"/>
      <c r="AG30" s="2394"/>
      <c r="AH30" s="64" t="s">
        <v>1370</v>
      </c>
    </row>
    <row r="31" spans="1:36" ht="30" customHeight="1" x14ac:dyDescent="0.15">
      <c r="A31" s="1196"/>
      <c r="B31" s="1445" t="s">
        <v>1369</v>
      </c>
      <c r="C31" s="1445"/>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8"/>
      <c r="AB31" s="2395" t="s">
        <v>134</v>
      </c>
      <c r="AC31" s="2396"/>
      <c r="AD31" s="2396"/>
      <c r="AE31" s="2396"/>
      <c r="AF31" s="2396"/>
      <c r="AG31" s="2397"/>
      <c r="AH31" s="64" t="s">
        <v>1387</v>
      </c>
    </row>
    <row r="32" spans="1:36" ht="30" customHeight="1" x14ac:dyDescent="0.15">
      <c r="A32" s="1197" t="s">
        <v>308</v>
      </c>
      <c r="B32" s="1446" t="s">
        <v>1229</v>
      </c>
      <c r="C32" s="1446"/>
      <c r="D32" s="1446"/>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9"/>
      <c r="AB32" s="2398" t="s">
        <v>134</v>
      </c>
      <c r="AC32" s="2399"/>
      <c r="AD32" s="2399"/>
      <c r="AE32" s="2399"/>
      <c r="AF32" s="2399"/>
      <c r="AG32" s="2400"/>
    </row>
    <row r="33" spans="1:33" ht="21" customHeight="1" x14ac:dyDescent="0.15">
      <c r="A33" s="2142" t="s">
        <v>1227</v>
      </c>
      <c r="B33" s="2142"/>
      <c r="C33" s="2142"/>
      <c r="D33" s="2142"/>
      <c r="E33" s="2142"/>
      <c r="F33" s="2142"/>
      <c r="G33" s="2142"/>
      <c r="H33" s="2142"/>
      <c r="I33" s="2142"/>
      <c r="J33" s="2142"/>
      <c r="K33" s="2142"/>
      <c r="L33" s="2142"/>
      <c r="M33" s="2142"/>
      <c r="N33" s="2142"/>
      <c r="O33" s="2142"/>
      <c r="P33" s="2142"/>
      <c r="Q33" s="2142"/>
      <c r="R33" s="2142"/>
      <c r="S33" s="2142"/>
      <c r="T33" s="2142"/>
      <c r="U33" s="2142"/>
      <c r="V33" s="2142"/>
      <c r="W33" s="2142"/>
      <c r="X33" s="2142"/>
      <c r="Y33" s="2142"/>
      <c r="Z33" s="2142"/>
      <c r="AA33" s="2142"/>
      <c r="AB33" s="2142"/>
      <c r="AC33" s="2142"/>
      <c r="AD33" s="2142"/>
      <c r="AE33" s="2142"/>
      <c r="AF33" s="2142"/>
      <c r="AG33" s="2142"/>
    </row>
    <row r="34" spans="1:33" ht="21" customHeight="1" x14ac:dyDescent="0.15">
      <c r="A34" s="2390"/>
      <c r="B34" s="2390"/>
      <c r="C34" s="2390"/>
      <c r="D34" s="2390"/>
      <c r="E34" s="2390"/>
      <c r="F34" s="2390"/>
      <c r="G34" s="2390"/>
      <c r="H34" s="2390"/>
      <c r="I34" s="2390"/>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row>
    <row r="35" spans="1:33" ht="21" customHeight="1" x14ac:dyDescent="0.15">
      <c r="A35" s="1161"/>
      <c r="B35" s="1161"/>
      <c r="C35" s="1161"/>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row>
    <row r="36" spans="1:33" ht="21" customHeight="1" x14ac:dyDescent="0.15"/>
  </sheetData>
  <mergeCells count="42">
    <mergeCell ref="A14:B14"/>
    <mergeCell ref="C14:AG14"/>
    <mergeCell ref="A15:B15"/>
    <mergeCell ref="A16:B16"/>
    <mergeCell ref="A4:AG4"/>
    <mergeCell ref="A5:AG5"/>
    <mergeCell ref="A8:AG8"/>
    <mergeCell ref="A13:B13"/>
    <mergeCell ref="C13:AG13"/>
    <mergeCell ref="A10:AG10"/>
    <mergeCell ref="C15:G15"/>
    <mergeCell ref="I15:N15"/>
    <mergeCell ref="Y15:AB15"/>
    <mergeCell ref="AC15:AF15"/>
    <mergeCell ref="C16:G16"/>
    <mergeCell ref="I16:N16"/>
    <mergeCell ref="A20:B21"/>
    <mergeCell ref="C20:I20"/>
    <mergeCell ref="J20:AG20"/>
    <mergeCell ref="AA21:AG21"/>
    <mergeCell ref="E21:V21"/>
    <mergeCell ref="A22:B23"/>
    <mergeCell ref="C22:I22"/>
    <mergeCell ref="J22:AG22"/>
    <mergeCell ref="AA23:AG23"/>
    <mergeCell ref="E23:V23"/>
    <mergeCell ref="A33:AG34"/>
    <mergeCell ref="J28:P28"/>
    <mergeCell ref="AB30:AG30"/>
    <mergeCell ref="AB31:AG31"/>
    <mergeCell ref="AB32:AG32"/>
    <mergeCell ref="AB29:AG29"/>
    <mergeCell ref="A29:AA29"/>
    <mergeCell ref="A27:AJ27"/>
    <mergeCell ref="A24:B26"/>
    <mergeCell ref="C24:H24"/>
    <mergeCell ref="I24:N24"/>
    <mergeCell ref="H25:AG25"/>
    <mergeCell ref="R24:W24"/>
    <mergeCell ref="AA24:AF24"/>
    <mergeCell ref="AA26:AG26"/>
    <mergeCell ref="E26:V26"/>
  </mergeCells>
  <phoneticPr fontId="2"/>
  <dataValidations count="3">
    <dataValidation type="list" allowBlank="1" showInputMessage="1" showErrorMessage="1" sqref="C16:G16" xr:uid="{EA2B7A5D-2015-47A3-8FBD-ACA0EE7D1907}">
      <formula1>"事務所,学校,物販店,飲食店,集会所,病院,ホテル,その他(※)"</formula1>
    </dataValidation>
    <dataValidation type="list" allowBlank="1" showInputMessage="1" showErrorMessage="1" sqref="C15:G15" xr:uid="{59E158FB-176D-4EFC-AD94-95877E0F12A4}">
      <formula1>"木造,鉄骨造,RC造,SRC造,その他(※)"</formula1>
    </dataValidation>
    <dataValidation type="list" allowBlank="1" showInputMessage="1" showErrorMessage="1" sqref="AB30:AB32" xr:uid="{FC76218D-391F-456D-95E2-EB4729138E6A}">
      <formula1>"□,■"</formula1>
    </dataValidation>
  </dataValidations>
  <pageMargins left="0.98425196850393704" right="0.59055118110236227" top="0.59055118110236227" bottom="0.59055118110236227" header="0" footer="0"/>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B8C0-7FDC-4C04-8BD0-A4BBC1EC1DE3}">
  <sheetPr codeName="Sheet17">
    <tabColor rgb="FF99FF99"/>
    <pageSetUpPr fitToPage="1"/>
  </sheetPr>
  <dimension ref="A1:BA48"/>
  <sheetViews>
    <sheetView showGridLines="0" view="pageBreakPreview" zoomScaleNormal="100" zoomScaleSheetLayoutView="100" workbookViewId="0"/>
  </sheetViews>
  <sheetFormatPr defaultColWidth="9.5703125" defaultRowHeight="13.5" x14ac:dyDescent="0.15"/>
  <cols>
    <col min="1" max="1" width="5.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hidden="1" customWidth="1"/>
    <col min="39" max="39" width="5.140625" style="64" hidden="1" customWidth="1"/>
    <col min="40" max="16384" width="9.5703125" style="64"/>
  </cols>
  <sheetData>
    <row r="1" spans="1:53" ht="14.25" x14ac:dyDescent="0.15">
      <c r="AG1" s="160" t="s">
        <v>1528</v>
      </c>
    </row>
    <row r="4" spans="1:53" ht="18.75" x14ac:dyDescent="0.15">
      <c r="A4" s="2143" t="s">
        <v>45</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s="718" customFormat="1" ht="18.75" x14ac:dyDescent="0.15">
      <c r="A5" s="2150" t="s">
        <v>1236</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row>
    <row r="8" spans="1:53" ht="31.5" customHeight="1" x14ac:dyDescent="0.15">
      <c r="A8" s="2144" t="s">
        <v>1272</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159" t="s">
        <v>1017</v>
      </c>
      <c r="B10" s="159"/>
      <c r="C10" s="159"/>
      <c r="D10" s="159"/>
      <c r="E10" s="159"/>
      <c r="F10" s="159"/>
      <c r="G10" s="159"/>
      <c r="H10" s="159"/>
      <c r="I10" s="159"/>
      <c r="J10" s="159"/>
      <c r="K10" s="159"/>
      <c r="L10" s="159"/>
      <c r="M10" s="159"/>
      <c r="N10" s="159"/>
      <c r="O10" s="159"/>
      <c r="P10" s="159"/>
      <c r="Q10" s="159"/>
      <c r="R10" s="159"/>
      <c r="S10" s="159"/>
      <c r="T10" s="969"/>
      <c r="U10" s="969"/>
      <c r="V10" s="969"/>
      <c r="W10" s="969"/>
      <c r="X10" s="969"/>
      <c r="Y10" s="969"/>
    </row>
    <row r="11" spans="1:53" s="57" customFormat="1" ht="21" customHeight="1" x14ac:dyDescent="0.15">
      <c r="A11" s="969"/>
    </row>
    <row r="12" spans="1:53" s="60" customFormat="1" ht="21" customHeight="1" x14ac:dyDescent="0.15">
      <c r="A12" s="58"/>
      <c r="B12" s="59"/>
      <c r="C12" s="59"/>
      <c r="D12" s="59"/>
      <c r="E12" s="59"/>
      <c r="F12" s="59"/>
      <c r="H12" s="1140"/>
      <c r="N12" s="2173"/>
      <c r="O12" s="2173"/>
      <c r="U12" s="1107" t="s">
        <v>174</v>
      </c>
      <c r="V12" s="2173"/>
      <c r="W12" s="2173"/>
      <c r="X12" s="2173"/>
      <c r="Y12" s="1140" t="s">
        <v>129</v>
      </c>
      <c r="Z12" s="1108" t="s">
        <v>1175</v>
      </c>
      <c r="AB12" s="1108"/>
      <c r="AC12" s="2173" t="str">
        <f>IF(V12="","",IF(V12="一級","大臣","知事"))</f>
        <v/>
      </c>
      <c r="AD12" s="2173"/>
      <c r="AE12" s="2173"/>
      <c r="AF12" s="2173"/>
      <c r="AG12" s="1107" t="s">
        <v>131</v>
      </c>
      <c r="AJ12" s="58"/>
    </row>
    <row r="13" spans="1:53" s="60" customFormat="1" ht="21" customHeight="1" x14ac:dyDescent="0.15">
      <c r="A13" s="61"/>
      <c r="B13" s="59"/>
      <c r="C13" s="59"/>
      <c r="D13" s="59"/>
      <c r="E13" s="59"/>
      <c r="F13" s="59"/>
      <c r="T13" s="1140" t="s">
        <v>1172</v>
      </c>
      <c r="U13" s="1107" t="s">
        <v>174</v>
      </c>
      <c r="V13" s="2173" t="str">
        <f>IF(V12="","",IF(V12="一級","－",""))</f>
        <v/>
      </c>
      <c r="W13" s="2173"/>
      <c r="X13" s="2173"/>
      <c r="Y13" s="2173"/>
      <c r="Z13" s="2174" t="s">
        <v>1378</v>
      </c>
      <c r="AA13" s="2174"/>
      <c r="AB13" s="2174"/>
      <c r="AC13" s="2174"/>
      <c r="AD13" s="2174"/>
      <c r="AE13" s="2174"/>
      <c r="AF13" s="2174"/>
      <c r="AG13" s="1106" t="s">
        <v>171</v>
      </c>
      <c r="AH13" s="1139"/>
      <c r="AI13" s="1139"/>
      <c r="AJ13" s="58"/>
    </row>
    <row r="14" spans="1:53" s="60" customFormat="1" ht="21" customHeight="1" x14ac:dyDescent="0.15">
      <c r="A14" s="61"/>
      <c r="B14" s="59"/>
      <c r="C14" s="59"/>
      <c r="D14" s="59"/>
      <c r="E14" s="59"/>
      <c r="M14" s="1106"/>
      <c r="N14" s="1106"/>
      <c r="O14" s="1106"/>
      <c r="P14" s="1106"/>
      <c r="R14" s="1106"/>
      <c r="S14" s="1106"/>
      <c r="T14" s="1140" t="s">
        <v>172</v>
      </c>
      <c r="U14" s="1106"/>
      <c r="V14" s="2175"/>
      <c r="W14" s="2175"/>
      <c r="X14" s="2175"/>
      <c r="Y14" s="2175"/>
      <c r="Z14" s="2175"/>
      <c r="AA14" s="2175"/>
      <c r="AB14" s="2175"/>
      <c r="AC14" s="2175"/>
      <c r="AD14" s="2175"/>
      <c r="AE14" s="2175"/>
      <c r="AF14" s="2175"/>
      <c r="AG14" s="1106"/>
      <c r="AH14" s="1139"/>
      <c r="AI14" s="1139"/>
      <c r="AJ14" s="1112"/>
    </row>
    <row r="15" spans="1:53" s="60" customFormat="1" ht="21" customHeight="1" x14ac:dyDescent="0.15">
      <c r="A15" s="61"/>
      <c r="B15" s="59"/>
      <c r="C15" s="59"/>
      <c r="D15" s="59"/>
      <c r="F15" s="59"/>
      <c r="M15" s="1106"/>
      <c r="N15" s="1106"/>
      <c r="O15" s="1106"/>
      <c r="P15" s="1106"/>
      <c r="R15" s="1106"/>
      <c r="S15" s="1106"/>
      <c r="T15" s="1140" t="s">
        <v>173</v>
      </c>
      <c r="U15" s="1106"/>
      <c r="V15" s="2175"/>
      <c r="W15" s="2175"/>
      <c r="X15" s="2175"/>
      <c r="Y15" s="2175"/>
      <c r="Z15" s="2175"/>
      <c r="AA15" s="2175"/>
      <c r="AB15" s="2175"/>
      <c r="AC15" s="2175"/>
      <c r="AD15" s="2175"/>
      <c r="AE15" s="2175"/>
      <c r="AF15" s="2175"/>
      <c r="AG15" s="1106"/>
      <c r="AH15" s="1139"/>
      <c r="AI15" s="1139"/>
    </row>
    <row r="16" spans="1:53" s="60" customFormat="1" ht="21" customHeight="1" x14ac:dyDescent="0.15">
      <c r="A16" s="61"/>
      <c r="B16" s="59"/>
      <c r="C16" s="59"/>
      <c r="D16" s="59"/>
      <c r="E16" s="59"/>
      <c r="H16" s="1106"/>
      <c r="K16" s="1106" t="s">
        <v>1170</v>
      </c>
      <c r="L16" s="2173"/>
      <c r="M16" s="2173"/>
      <c r="N16" s="1108"/>
      <c r="S16" s="1140" t="s">
        <v>175</v>
      </c>
      <c r="T16" s="2173"/>
      <c r="U16" s="2173"/>
      <c r="V16" s="2173"/>
      <c r="W16" s="1108" t="s">
        <v>1173</v>
      </c>
      <c r="AA16" s="2174" t="s">
        <v>1379</v>
      </c>
      <c r="AB16" s="2174"/>
      <c r="AC16" s="2174"/>
      <c r="AD16" s="2174"/>
      <c r="AE16" s="2174"/>
      <c r="AF16" s="2174"/>
      <c r="AG16" s="1106" t="s">
        <v>171</v>
      </c>
      <c r="AH16" s="1139"/>
      <c r="AI16" s="1139"/>
      <c r="AJ16" s="58"/>
    </row>
    <row r="17" spans="1:33" ht="21" customHeight="1" x14ac:dyDescent="0.15">
      <c r="A17" s="969"/>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row>
    <row r="18" spans="1:33" ht="21" customHeight="1" x14ac:dyDescent="0.15">
      <c r="A18" s="969" t="s">
        <v>176</v>
      </c>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row>
    <row r="19" spans="1:33" ht="30" customHeight="1" x14ac:dyDescent="0.15">
      <c r="A19" s="2146" t="s">
        <v>177</v>
      </c>
      <c r="B19" s="2146"/>
      <c r="C19" s="2147" t="str">
        <f>IF(基本情報!D13="","",基本情報!D13)</f>
        <v/>
      </c>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9"/>
    </row>
    <row r="20" spans="1:33" ht="30" customHeight="1" x14ac:dyDescent="0.15">
      <c r="A20" s="2146" t="s">
        <v>178</v>
      </c>
      <c r="B20" s="2146"/>
      <c r="C20" s="2147"/>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9"/>
    </row>
    <row r="21" spans="1:33" ht="30" customHeight="1" x14ac:dyDescent="0.15">
      <c r="A21" s="2145" t="s">
        <v>1349</v>
      </c>
      <c r="B21" s="2145"/>
      <c r="C21" s="2139"/>
      <c r="D21" s="2140"/>
      <c r="E21" s="2140"/>
      <c r="F21" s="2140"/>
      <c r="G21" s="2140"/>
      <c r="H21" s="1435" t="s">
        <v>174</v>
      </c>
      <c r="I21" s="2141"/>
      <c r="J21" s="2141"/>
      <c r="K21" s="2141"/>
      <c r="L21" s="2141"/>
      <c r="M21" s="2141"/>
      <c r="N21" s="2141"/>
      <c r="O21" s="1435" t="s">
        <v>131</v>
      </c>
      <c r="P21" s="1399" t="s">
        <v>1300</v>
      </c>
      <c r="Q21" s="718"/>
      <c r="R21" s="1400"/>
      <c r="S21" s="1399" t="s">
        <v>1301</v>
      </c>
      <c r="T21" s="1399" t="s">
        <v>1302</v>
      </c>
      <c r="U21" s="1438"/>
      <c r="V21" s="1400"/>
      <c r="W21" s="1399" t="s">
        <v>1301</v>
      </c>
      <c r="X21" s="718"/>
      <c r="Y21" s="2153" t="s">
        <v>1376</v>
      </c>
      <c r="Z21" s="2153"/>
      <c r="AA21" s="2153"/>
      <c r="AB21" s="2153"/>
      <c r="AC21" s="2152"/>
      <c r="AD21" s="2152"/>
      <c r="AE21" s="2152"/>
      <c r="AF21" s="2152"/>
      <c r="AG21" s="1436" t="s">
        <v>1303</v>
      </c>
    </row>
    <row r="22" spans="1:33" ht="30" customHeight="1" x14ac:dyDescent="0.15">
      <c r="A22" s="2146" t="s">
        <v>1351</v>
      </c>
      <c r="B22" s="2146"/>
      <c r="C22" s="2139"/>
      <c r="D22" s="2140"/>
      <c r="E22" s="2140"/>
      <c r="F22" s="2140"/>
      <c r="G22" s="2140"/>
      <c r="H22" s="1435" t="s">
        <v>174</v>
      </c>
      <c r="I22" s="2141"/>
      <c r="J22" s="2141"/>
      <c r="K22" s="2141"/>
      <c r="L22" s="2141"/>
      <c r="M22" s="2141"/>
      <c r="N22" s="2141"/>
      <c r="O22" s="1435" t="s">
        <v>131</v>
      </c>
      <c r="P22" s="1439"/>
      <c r="Q22" s="1435"/>
      <c r="R22" s="1431"/>
      <c r="S22" s="1431"/>
      <c r="T22" s="1431"/>
      <c r="U22" s="1420"/>
      <c r="V22" s="1437"/>
      <c r="W22" s="1437"/>
      <c r="X22" s="1437"/>
      <c r="Y22" s="1437"/>
      <c r="Z22" s="1437"/>
      <c r="AA22" s="1437"/>
      <c r="AB22" s="1437"/>
      <c r="AC22" s="1437"/>
      <c r="AD22" s="1437"/>
      <c r="AE22" s="1437"/>
      <c r="AF22" s="1437"/>
      <c r="AG22" s="1421"/>
    </row>
    <row r="23" spans="1:33" ht="21" customHeight="1" x14ac:dyDescent="0.15">
      <c r="B23" s="1122"/>
      <c r="C23" s="1122"/>
      <c r="D23" s="1122"/>
      <c r="E23" s="1124" t="s">
        <v>1427</v>
      </c>
      <c r="F23" s="1122"/>
      <c r="G23" s="1122"/>
      <c r="H23" s="1122"/>
      <c r="I23" s="1122"/>
      <c r="J23" s="1122"/>
      <c r="K23" s="1122"/>
      <c r="L23" s="1122"/>
      <c r="M23" s="1122"/>
      <c r="N23" s="1122"/>
      <c r="O23" s="1122"/>
      <c r="P23" s="1124"/>
      <c r="Q23" s="1124"/>
      <c r="R23" s="1124"/>
      <c r="S23" s="1124"/>
      <c r="T23" s="1124"/>
      <c r="U23" s="1124"/>
      <c r="V23" s="1124"/>
      <c r="W23" s="1124"/>
      <c r="X23" s="1124"/>
      <c r="Y23" s="1124"/>
      <c r="Z23" s="1124"/>
      <c r="AA23" s="1124"/>
      <c r="AB23" s="1124"/>
      <c r="AC23" s="1124"/>
      <c r="AD23" s="1124"/>
      <c r="AE23" s="1124"/>
      <c r="AF23" s="1124"/>
      <c r="AG23" s="1124"/>
    </row>
    <row r="24" spans="1:33" ht="21" customHeight="1" x14ac:dyDescent="0.15">
      <c r="B24" s="1122"/>
      <c r="C24" s="1122"/>
      <c r="D24" s="1122"/>
      <c r="E24" s="1122"/>
      <c r="F24" s="1122"/>
      <c r="G24" s="1122"/>
      <c r="H24" s="1122"/>
      <c r="I24" s="1122"/>
      <c r="J24" s="1122"/>
      <c r="K24" s="1122"/>
      <c r="L24" s="1122"/>
      <c r="M24" s="1122"/>
      <c r="N24" s="1122"/>
      <c r="O24" s="1122"/>
      <c r="P24" s="1124"/>
      <c r="Q24" s="1124"/>
      <c r="R24" s="1124"/>
      <c r="S24" s="1124"/>
      <c r="T24" s="1124"/>
      <c r="U24" s="1124"/>
      <c r="V24" s="1124"/>
      <c r="W24" s="1124"/>
      <c r="X24" s="1124"/>
      <c r="Y24" s="1124"/>
      <c r="Z24" s="1124"/>
      <c r="AA24" s="1124"/>
      <c r="AB24" s="1124"/>
      <c r="AC24" s="1124"/>
      <c r="AD24" s="1124"/>
      <c r="AE24" s="1124"/>
      <c r="AF24" s="1124"/>
      <c r="AG24" s="1124"/>
    </row>
    <row r="25" spans="1:33" ht="21" customHeight="1" x14ac:dyDescent="0.15">
      <c r="A25" s="159" t="s">
        <v>1162</v>
      </c>
      <c r="B25" s="1122"/>
      <c r="C25" s="1122"/>
      <c r="D25" s="1122"/>
      <c r="E25" s="1122"/>
      <c r="F25" s="1122"/>
      <c r="G25" s="1122"/>
      <c r="H25" s="1122"/>
      <c r="I25" s="1122"/>
      <c r="J25" s="1122"/>
      <c r="K25" s="1122"/>
      <c r="L25" s="1122"/>
      <c r="M25" s="1122"/>
      <c r="N25" s="1122"/>
      <c r="O25" s="1122"/>
      <c r="P25" s="1124"/>
      <c r="Q25" s="1124"/>
      <c r="R25" s="1124"/>
      <c r="S25" s="1124"/>
      <c r="T25" s="1124"/>
      <c r="U25" s="1124"/>
      <c r="V25" s="1124"/>
      <c r="W25" s="1124"/>
      <c r="X25" s="1124"/>
      <c r="Y25" s="1124"/>
      <c r="Z25" s="1124"/>
      <c r="AA25" s="1124"/>
      <c r="AB25" s="1124"/>
      <c r="AC25" s="1124"/>
      <c r="AD25" s="1124"/>
      <c r="AE25" s="1124"/>
      <c r="AF25" s="1124"/>
      <c r="AG25" s="1124"/>
    </row>
    <row r="26" spans="1:33" ht="21" customHeight="1" x14ac:dyDescent="0.15">
      <c r="A26" s="2130" t="s">
        <v>1169</v>
      </c>
      <c r="B26" s="2131"/>
      <c r="C26" s="2128" t="s">
        <v>1163</v>
      </c>
      <c r="D26" s="2129"/>
      <c r="E26" s="2129"/>
      <c r="F26" s="2129"/>
      <c r="G26" s="2129"/>
      <c r="H26" s="2129"/>
      <c r="I26" s="2129"/>
      <c r="J26" s="2137" t="str">
        <f>IF(基本情報!G15="個人",基本情報!G20,CONCATENATE(基本情報!G17,"　",基本情報!G18,"　",基本情報!G20))</f>
        <v>　　</v>
      </c>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8"/>
    </row>
    <row r="27" spans="1:33" ht="21" customHeight="1" x14ac:dyDescent="0.15">
      <c r="A27" s="2132"/>
      <c r="B27" s="2133"/>
      <c r="C27" s="1126" t="s">
        <v>333</v>
      </c>
      <c r="D27" s="1130"/>
      <c r="E27" s="2136" t="str">
        <f>IF(基本情報!G22="","",基本情報!G22)</f>
        <v/>
      </c>
      <c r="F27" s="2136"/>
      <c r="G27" s="2136"/>
      <c r="H27" s="2136"/>
      <c r="I27" s="2136"/>
      <c r="J27" s="2136"/>
      <c r="K27" s="2136"/>
      <c r="L27" s="2136"/>
      <c r="M27" s="2136"/>
      <c r="N27" s="2136"/>
      <c r="O27" s="2136"/>
      <c r="P27" s="2136"/>
      <c r="Q27" s="2136"/>
      <c r="R27" s="2136"/>
      <c r="S27" s="2136"/>
      <c r="T27" s="1138"/>
      <c r="U27" s="1138"/>
      <c r="V27" s="1138"/>
      <c r="W27" s="1138"/>
      <c r="X27" s="1138"/>
      <c r="Y27" s="1138"/>
      <c r="Z27" s="1128" t="s">
        <v>179</v>
      </c>
      <c r="AA27" s="2416" t="str">
        <f>IF(基本情報!G23="","",基本情報!G23)</f>
        <v/>
      </c>
      <c r="AB27" s="2416"/>
      <c r="AC27" s="2416"/>
      <c r="AD27" s="2416"/>
      <c r="AE27" s="2416"/>
      <c r="AF27" s="2416"/>
      <c r="AG27" s="2417"/>
    </row>
    <row r="28" spans="1:33" ht="21" customHeight="1" x14ac:dyDescent="0.15">
      <c r="A28" s="2130" t="s">
        <v>1028</v>
      </c>
      <c r="B28" s="2131"/>
      <c r="C28" s="2128" t="s">
        <v>1163</v>
      </c>
      <c r="D28" s="2129"/>
      <c r="E28" s="2129"/>
      <c r="F28" s="2129"/>
      <c r="G28" s="2129"/>
      <c r="H28" s="2129"/>
      <c r="I28" s="2129"/>
      <c r="J28" s="2129" t="str">
        <f>IF(基本情報!G25="個人",基本情報!G30,CONCATENATE(基本情報!G27,"　",基本情報!G28,"　",基本情報!G30))</f>
        <v>　　</v>
      </c>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row>
    <row r="29" spans="1:33" ht="21" customHeight="1" x14ac:dyDescent="0.15">
      <c r="A29" s="2132"/>
      <c r="B29" s="2133"/>
      <c r="C29" s="1126" t="s">
        <v>333</v>
      </c>
      <c r="D29" s="1130"/>
      <c r="E29" s="2136" t="str">
        <f>IF(基本情報!G32="","",基本情報!G32)</f>
        <v/>
      </c>
      <c r="F29" s="2136"/>
      <c r="G29" s="2136"/>
      <c r="H29" s="2136"/>
      <c r="I29" s="2136"/>
      <c r="J29" s="2136"/>
      <c r="K29" s="2136"/>
      <c r="L29" s="2136"/>
      <c r="M29" s="2136"/>
      <c r="N29" s="2136"/>
      <c r="O29" s="2136"/>
      <c r="P29" s="2136"/>
      <c r="Q29" s="2136"/>
      <c r="R29" s="2136"/>
      <c r="S29" s="2136"/>
      <c r="T29" s="1128"/>
      <c r="U29" s="1199"/>
      <c r="V29" s="1199"/>
      <c r="W29" s="1199"/>
      <c r="X29" s="1199"/>
      <c r="Y29" s="1199"/>
      <c r="Z29" s="1200" t="s">
        <v>1231</v>
      </c>
      <c r="AA29" s="2416" t="str">
        <f>IF(基本情報!G33="","",基本情報!G33)</f>
        <v/>
      </c>
      <c r="AB29" s="2416"/>
      <c r="AC29" s="2416"/>
      <c r="AD29" s="2416"/>
      <c r="AE29" s="2416"/>
      <c r="AF29" s="2416"/>
      <c r="AG29" s="2416"/>
    </row>
    <row r="30" spans="1:33" ht="21" customHeight="1" x14ac:dyDescent="0.15">
      <c r="A30" s="2130" t="s">
        <v>180</v>
      </c>
      <c r="B30" s="2131"/>
      <c r="C30" s="1131" t="s">
        <v>174</v>
      </c>
      <c r="D30" s="2163" t="str">
        <f>IF(V12="","",V12)</f>
        <v/>
      </c>
      <c r="E30" s="2163"/>
      <c r="F30" s="1127" t="s">
        <v>131</v>
      </c>
      <c r="G30" s="2181" t="s">
        <v>1171</v>
      </c>
      <c r="H30" s="2181"/>
      <c r="I30" s="2181"/>
      <c r="J30" s="1105" t="s">
        <v>174</v>
      </c>
      <c r="K30" s="2183" t="str">
        <f>IF(AC12="","",AC12)</f>
        <v/>
      </c>
      <c r="L30" s="2183"/>
      <c r="M30" s="64" t="s">
        <v>131</v>
      </c>
      <c r="N30" s="2181" t="s">
        <v>1384</v>
      </c>
      <c r="O30" s="2181"/>
      <c r="P30" s="2181"/>
      <c r="Q30" s="64" t="s">
        <v>174</v>
      </c>
      <c r="R30" s="2182" t="str">
        <f>IF(V13="","",V13)</f>
        <v/>
      </c>
      <c r="S30" s="2182"/>
      <c r="T30" s="2182"/>
      <c r="U30" s="2182"/>
      <c r="V30" s="2182"/>
      <c r="W30" s="1142" t="s">
        <v>131</v>
      </c>
      <c r="X30" s="1142"/>
      <c r="Y30" s="1141" t="s">
        <v>1174</v>
      </c>
      <c r="Z30" s="2182" t="str">
        <f>IF(AC13="","",AC13)</f>
        <v/>
      </c>
      <c r="AA30" s="2182"/>
      <c r="AB30" s="2182"/>
      <c r="AC30" s="2182"/>
      <c r="AD30" s="2182"/>
      <c r="AE30" s="2182"/>
      <c r="AF30" s="2182"/>
      <c r="AG30" s="1135" t="s">
        <v>171</v>
      </c>
    </row>
    <row r="31" spans="1:33" ht="24.95" customHeight="1" x14ac:dyDescent="0.15">
      <c r="A31" s="2158"/>
      <c r="B31" s="2159"/>
      <c r="C31" s="2177" t="s">
        <v>1180</v>
      </c>
      <c r="D31" s="2166"/>
      <c r="E31" s="2166"/>
      <c r="F31" s="2166"/>
      <c r="G31" s="2166"/>
      <c r="H31" s="2166" t="str">
        <f>IF(V14="","",V14)</f>
        <v/>
      </c>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7"/>
    </row>
    <row r="32" spans="1:33" ht="24.95" customHeight="1" x14ac:dyDescent="0.15">
      <c r="A32" s="2158"/>
      <c r="B32" s="2159"/>
      <c r="C32" s="2178" t="s">
        <v>1179</v>
      </c>
      <c r="D32" s="2179"/>
      <c r="E32" s="2179"/>
      <c r="F32" s="2179"/>
      <c r="G32" s="2179"/>
      <c r="H32" s="2166" t="str">
        <f>IF(V15="","",V15)</f>
        <v/>
      </c>
      <c r="I32" s="2166"/>
      <c r="J32" s="2166"/>
      <c r="K32" s="2166"/>
      <c r="L32" s="2166"/>
      <c r="M32" s="2166"/>
      <c r="N32" s="2166"/>
      <c r="O32" s="2166"/>
      <c r="P32" s="2166"/>
      <c r="Q32" s="2166"/>
      <c r="R32" s="2166"/>
      <c r="S32" s="2166"/>
      <c r="T32" s="2166"/>
      <c r="U32" s="2166"/>
      <c r="V32" s="2166"/>
      <c r="W32" s="2166"/>
      <c r="X32" s="2166"/>
      <c r="Y32" s="2166"/>
      <c r="Z32" s="2166"/>
      <c r="AA32" s="2166"/>
      <c r="AB32" s="2166"/>
      <c r="AC32" s="2166"/>
      <c r="AD32" s="2166"/>
      <c r="AE32" s="2166"/>
      <c r="AF32" s="2166"/>
      <c r="AG32" s="2167"/>
    </row>
    <row r="33" spans="1:37" ht="24.95" customHeight="1" x14ac:dyDescent="0.15">
      <c r="A33" s="2158"/>
      <c r="B33" s="2159"/>
      <c r="C33" s="1136" t="s">
        <v>174</v>
      </c>
      <c r="D33" s="2180" t="str">
        <f>IF(L16="","",L16)</f>
        <v/>
      </c>
      <c r="E33" s="2180"/>
      <c r="F33" s="1123" t="s">
        <v>131</v>
      </c>
      <c r="G33" s="2173" t="s">
        <v>1176</v>
      </c>
      <c r="H33" s="2173"/>
      <c r="I33" s="2173"/>
      <c r="J33" s="2173"/>
      <c r="K33" s="2173"/>
      <c r="L33" s="64" t="s">
        <v>174</v>
      </c>
      <c r="M33" s="2173" t="str">
        <f>IF(T16="","",T16)</f>
        <v/>
      </c>
      <c r="N33" s="2173"/>
      <c r="O33" s="2173"/>
      <c r="P33" s="64" t="s">
        <v>131</v>
      </c>
      <c r="Q33" s="64" t="s">
        <v>1177</v>
      </c>
      <c r="Y33" s="1140" t="s">
        <v>1174</v>
      </c>
      <c r="Z33" s="2185" t="str">
        <f>IF(AC16="","",AC16)</f>
        <v/>
      </c>
      <c r="AA33" s="2185"/>
      <c r="AB33" s="2185"/>
      <c r="AC33" s="2185"/>
      <c r="AD33" s="2185"/>
      <c r="AE33" s="2185"/>
      <c r="AF33" s="2185"/>
      <c r="AG33" s="1137" t="s">
        <v>171</v>
      </c>
    </row>
    <row r="34" spans="1:37" ht="21" customHeight="1" x14ac:dyDescent="0.15">
      <c r="A34" s="2132"/>
      <c r="B34" s="2133"/>
      <c r="C34" s="1126" t="s">
        <v>1178</v>
      </c>
      <c r="D34" s="1130"/>
      <c r="E34" s="2160"/>
      <c r="F34" s="2160"/>
      <c r="G34" s="2160"/>
      <c r="H34" s="2160"/>
      <c r="I34" s="2160"/>
      <c r="J34" s="2160"/>
      <c r="K34" s="2160"/>
      <c r="L34" s="2160"/>
      <c r="M34" s="2160"/>
      <c r="N34" s="2160"/>
      <c r="O34" s="2160"/>
      <c r="P34" s="2160"/>
      <c r="Q34" s="2160"/>
      <c r="R34" s="2160"/>
      <c r="S34" s="2160"/>
      <c r="T34" s="2160"/>
      <c r="U34" s="2160"/>
      <c r="V34" s="2160"/>
      <c r="W34" s="2160"/>
      <c r="X34" s="2160"/>
      <c r="Y34" s="2160"/>
      <c r="Z34" s="2160"/>
      <c r="AA34" s="2160"/>
      <c r="AB34" s="2160"/>
      <c r="AC34" s="2160"/>
      <c r="AD34" s="2160"/>
      <c r="AE34" s="2160"/>
      <c r="AF34" s="2160"/>
      <c r="AG34" s="2176"/>
    </row>
    <row r="35" spans="1:37" ht="21" customHeight="1" x14ac:dyDescent="0.15">
      <c r="A35" s="2130" t="s">
        <v>1164</v>
      </c>
      <c r="B35" s="2131"/>
      <c r="C35" s="2162" t="s">
        <v>1165</v>
      </c>
      <c r="D35" s="2163"/>
      <c r="E35" s="2163"/>
      <c r="F35" s="2163"/>
      <c r="G35" s="2163"/>
      <c r="H35" s="2163"/>
      <c r="I35" s="2163"/>
      <c r="J35" s="2163"/>
      <c r="K35" s="2163"/>
      <c r="L35" s="2163"/>
      <c r="M35" s="2163"/>
      <c r="N35" s="2163"/>
      <c r="O35" s="1132" t="s">
        <v>1166</v>
      </c>
      <c r="Q35" s="1134"/>
      <c r="R35" s="2161"/>
      <c r="S35" s="2161"/>
      <c r="T35" s="2161"/>
      <c r="U35" s="2161"/>
      <c r="V35" s="2161"/>
      <c r="W35" s="2161"/>
      <c r="X35" s="1132" t="s">
        <v>1380</v>
      </c>
      <c r="Z35" s="1132"/>
      <c r="AA35" s="2163"/>
      <c r="AB35" s="2163"/>
      <c r="AC35" s="2163"/>
      <c r="AD35" s="2163"/>
      <c r="AE35" s="2163"/>
      <c r="AF35" s="2163"/>
      <c r="AG35" s="1135" t="s">
        <v>171</v>
      </c>
    </row>
    <row r="36" spans="1:37" ht="21" customHeight="1" x14ac:dyDescent="0.15">
      <c r="A36" s="2158"/>
      <c r="B36" s="2159"/>
      <c r="C36" s="1136" t="s">
        <v>1168</v>
      </c>
      <c r="D36" s="57"/>
      <c r="E36" s="57"/>
      <c r="F36" s="57"/>
      <c r="G36" s="57"/>
      <c r="H36" s="2166"/>
      <c r="I36" s="2166"/>
      <c r="J36" s="2166"/>
      <c r="K36" s="2166"/>
      <c r="L36" s="2166"/>
      <c r="M36" s="2166"/>
      <c r="N36" s="2166"/>
      <c r="O36" s="2166"/>
      <c r="P36" s="2166"/>
      <c r="Q36" s="2166"/>
      <c r="R36" s="2166"/>
      <c r="S36" s="2166"/>
      <c r="T36" s="2166"/>
      <c r="U36" s="2166"/>
      <c r="V36" s="2166"/>
      <c r="W36" s="2166"/>
      <c r="X36" s="2166"/>
      <c r="Y36" s="2166"/>
      <c r="Z36" s="2166"/>
      <c r="AA36" s="2166"/>
      <c r="AB36" s="2166"/>
      <c r="AC36" s="2166"/>
      <c r="AD36" s="2166"/>
      <c r="AE36" s="2166"/>
      <c r="AF36" s="2166"/>
      <c r="AG36" s="2167"/>
    </row>
    <row r="37" spans="1:37" ht="21" customHeight="1" x14ac:dyDescent="0.15">
      <c r="A37" s="2132"/>
      <c r="B37" s="2133"/>
      <c r="C37" s="1126" t="s">
        <v>333</v>
      </c>
      <c r="D37" s="1130"/>
      <c r="E37" s="2136"/>
      <c r="F37" s="2136"/>
      <c r="G37" s="2136"/>
      <c r="H37" s="2136"/>
      <c r="I37" s="2136"/>
      <c r="J37" s="2136"/>
      <c r="K37" s="2136"/>
      <c r="L37" s="2136"/>
      <c r="M37" s="2136"/>
      <c r="N37" s="2136"/>
      <c r="O37" s="2136"/>
      <c r="P37" s="2136"/>
      <c r="Q37" s="2136"/>
      <c r="R37" s="2136"/>
      <c r="S37" s="2136"/>
      <c r="T37" s="2136"/>
      <c r="U37" s="2136"/>
      <c r="V37" s="2136"/>
      <c r="W37" s="1138"/>
      <c r="X37" s="1138"/>
      <c r="Y37" s="1138"/>
      <c r="Z37" s="1128" t="s">
        <v>179</v>
      </c>
      <c r="AA37" s="2388"/>
      <c r="AB37" s="2388"/>
      <c r="AC37" s="2388"/>
      <c r="AD37" s="2388"/>
      <c r="AE37" s="2388"/>
      <c r="AF37" s="2388"/>
      <c r="AG37" s="2389"/>
    </row>
    <row r="38" spans="1:37" ht="21" customHeight="1" x14ac:dyDescent="0.15">
      <c r="R38" s="157"/>
      <c r="S38" s="157"/>
      <c r="T38" s="157"/>
      <c r="U38" s="157"/>
      <c r="V38" s="157"/>
      <c r="W38" s="157"/>
      <c r="X38" s="157"/>
      <c r="Y38" s="157"/>
      <c r="Z38" s="157"/>
      <c r="AA38" s="157"/>
      <c r="AB38" s="157"/>
      <c r="AC38" s="157"/>
      <c r="AD38" s="157"/>
      <c r="AE38" s="157"/>
      <c r="AG38" s="939"/>
    </row>
    <row r="39" spans="1:37" ht="21" customHeight="1" x14ac:dyDescent="0.15">
      <c r="A39" s="63" t="s">
        <v>1215</v>
      </c>
      <c r="B39" s="63"/>
      <c r="C39" s="63"/>
      <c r="D39" s="63"/>
      <c r="E39" s="63"/>
      <c r="F39" s="63"/>
      <c r="G39" s="63"/>
      <c r="H39" s="63"/>
      <c r="I39" s="63"/>
      <c r="J39" s="63"/>
      <c r="K39" s="63"/>
      <c r="L39" s="63"/>
      <c r="M39" s="63"/>
      <c r="N39" s="63"/>
      <c r="O39" s="63"/>
      <c r="P39" s="63"/>
      <c r="Q39" s="63"/>
    </row>
    <row r="40" spans="1:37" ht="39.950000000000003" customHeight="1" x14ac:dyDescent="0.15">
      <c r="A40" s="2411" t="s">
        <v>1273</v>
      </c>
      <c r="B40" s="2412"/>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2"/>
      <c r="Y40" s="2412"/>
      <c r="Z40" s="2412"/>
      <c r="AA40" s="2413"/>
      <c r="AB40" s="2401" t="s">
        <v>1230</v>
      </c>
      <c r="AC40" s="2402"/>
      <c r="AD40" s="2402"/>
      <c r="AE40" s="2402"/>
      <c r="AF40" s="2402"/>
      <c r="AG40" s="2403"/>
      <c r="AH40" s="1185"/>
      <c r="AJ40" s="1186"/>
      <c r="AK40" s="1186"/>
    </row>
    <row r="41" spans="1:37" ht="39.950000000000003" customHeight="1" x14ac:dyDescent="0.15">
      <c r="A41" s="1193" t="s">
        <v>308</v>
      </c>
      <c r="B41" s="1397" t="s">
        <v>1232</v>
      </c>
      <c r="C41" s="1442"/>
      <c r="D41" s="1442"/>
      <c r="E41" s="1442"/>
      <c r="F41" s="1442"/>
      <c r="G41" s="1442"/>
      <c r="H41" s="1442"/>
      <c r="I41" s="1442"/>
      <c r="J41" s="1442"/>
      <c r="K41" s="1442"/>
      <c r="L41" s="1442"/>
      <c r="M41" s="1442"/>
      <c r="N41" s="1442"/>
      <c r="O41" s="1442"/>
      <c r="P41" s="1442"/>
      <c r="Q41" s="1442"/>
      <c r="R41" s="1442"/>
      <c r="S41" s="1442"/>
      <c r="T41" s="1442"/>
      <c r="U41" s="1442"/>
      <c r="V41" s="1442"/>
      <c r="W41" s="1442"/>
      <c r="X41" s="1442"/>
      <c r="Y41" s="1442"/>
      <c r="Z41" s="1442"/>
      <c r="AA41" s="1442"/>
      <c r="AB41" s="2106" t="s">
        <v>134</v>
      </c>
      <c r="AC41" s="2107"/>
      <c r="AD41" s="2107"/>
      <c r="AE41" s="2107"/>
      <c r="AF41" s="2107"/>
      <c r="AG41" s="2108"/>
    </row>
    <row r="42" spans="1:37" ht="45.75" customHeight="1" x14ac:dyDescent="0.15">
      <c r="A42" s="2414" t="s">
        <v>1233</v>
      </c>
      <c r="B42" s="2414"/>
      <c r="C42" s="2414"/>
      <c r="D42" s="2414"/>
      <c r="E42" s="2414"/>
      <c r="F42" s="2414"/>
      <c r="G42" s="2414"/>
      <c r="H42" s="2414"/>
      <c r="I42" s="2414"/>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row>
    <row r="43" spans="1:37" ht="21" customHeight="1" x14ac:dyDescent="0.15">
      <c r="A43" s="941"/>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row>
    <row r="44" spans="1:37" s="1154" customFormat="1" ht="13.5" customHeight="1" x14ac:dyDescent="0.15">
      <c r="A44" s="2415" t="s">
        <v>1059</v>
      </c>
      <c r="B44" s="2415"/>
      <c r="C44" s="2415"/>
      <c r="D44" s="2415"/>
      <c r="E44" s="2415"/>
      <c r="F44" s="2415"/>
      <c r="G44" s="2415"/>
      <c r="H44" s="2415"/>
      <c r="I44" s="2415"/>
      <c r="J44" s="2415"/>
      <c r="K44" s="2415"/>
      <c r="L44" s="2415"/>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1153"/>
      <c r="AI44" s="1153"/>
      <c r="AJ44" s="1153"/>
    </row>
    <row r="45" spans="1:37" s="1155" customFormat="1" ht="13.5" customHeight="1" x14ac:dyDescent="0.15">
      <c r="A45" s="2415"/>
      <c r="B45" s="2415"/>
      <c r="C45" s="2415"/>
      <c r="D45" s="2415"/>
      <c r="E45" s="2415"/>
      <c r="F45" s="2415"/>
      <c r="G45" s="2415"/>
      <c r="H45" s="2415"/>
      <c r="I45" s="2415"/>
      <c r="J45" s="2415"/>
      <c r="K45" s="2415"/>
      <c r="L45" s="2415"/>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row>
    <row r="46" spans="1:37" ht="21" customHeight="1" x14ac:dyDescent="0.15">
      <c r="A46" s="65"/>
      <c r="B46" s="2105"/>
      <c r="C46" s="2105"/>
      <c r="D46" s="2105"/>
      <c r="E46" s="2105"/>
      <c r="F46" s="2105"/>
      <c r="G46" s="2105"/>
      <c r="H46" s="2105"/>
      <c r="I46" s="2105"/>
      <c r="J46" s="2105"/>
      <c r="K46" s="2105"/>
      <c r="L46" s="2105"/>
      <c r="M46" s="2105"/>
      <c r="N46" s="2105"/>
      <c r="O46" s="2105"/>
      <c r="P46" s="2105"/>
      <c r="Q46" s="2105"/>
      <c r="R46" s="2105"/>
      <c r="S46" s="2105"/>
      <c r="T46" s="2105"/>
      <c r="U46" s="2105"/>
      <c r="V46" s="2105"/>
      <c r="W46" s="2105"/>
      <c r="X46" s="2105"/>
      <c r="Y46" s="2105"/>
      <c r="Z46" s="2105"/>
      <c r="AA46" s="2105"/>
      <c r="AB46" s="2105"/>
      <c r="AC46" s="2105"/>
      <c r="AD46" s="2105"/>
      <c r="AE46" s="2105"/>
      <c r="AF46" s="2105"/>
      <c r="AG46" s="2105"/>
    </row>
    <row r="47" spans="1:37" ht="21" customHeight="1" x14ac:dyDescent="0.15">
      <c r="A47" s="941"/>
      <c r="B47" s="1111"/>
      <c r="C47" s="1111"/>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row>
    <row r="48" spans="1:37" x14ac:dyDescent="0.15">
      <c r="A48" s="66"/>
      <c r="B48" s="66"/>
      <c r="C48" s="66"/>
      <c r="D48" s="66"/>
      <c r="E48" s="66"/>
      <c r="F48" s="66"/>
      <c r="G48" s="66"/>
      <c r="H48" s="66"/>
      <c r="I48" s="66"/>
      <c r="J48" s="66"/>
      <c r="K48" s="66"/>
      <c r="L48" s="66"/>
      <c r="M48" s="66"/>
      <c r="N48" s="66"/>
      <c r="O48" s="66"/>
      <c r="P48" s="66"/>
      <c r="Q48" s="66"/>
    </row>
  </sheetData>
  <mergeCells count="67">
    <mergeCell ref="A28:B29"/>
    <mergeCell ref="AB40:AG40"/>
    <mergeCell ref="A22:B22"/>
    <mergeCell ref="A26:B27"/>
    <mergeCell ref="C26:I26"/>
    <mergeCell ref="J26:AG26"/>
    <mergeCell ref="E27:S27"/>
    <mergeCell ref="AA37:AG37"/>
    <mergeCell ref="AA29:AG29"/>
    <mergeCell ref="AA27:AG27"/>
    <mergeCell ref="R30:V30"/>
    <mergeCell ref="N30:P30"/>
    <mergeCell ref="K30:L30"/>
    <mergeCell ref="G30:I30"/>
    <mergeCell ref="G33:K33"/>
    <mergeCell ref="A35:B37"/>
    <mergeCell ref="AC21:AF21"/>
    <mergeCell ref="C22:G22"/>
    <mergeCell ref="B46:AG46"/>
    <mergeCell ref="A42:AG42"/>
    <mergeCell ref="A4:AG4"/>
    <mergeCell ref="A5:AG5"/>
    <mergeCell ref="A8:AG8"/>
    <mergeCell ref="A19:B19"/>
    <mergeCell ref="C19:AG19"/>
    <mergeCell ref="A20:B20"/>
    <mergeCell ref="C20:AG20"/>
    <mergeCell ref="A21:B21"/>
    <mergeCell ref="C21:G21"/>
    <mergeCell ref="I21:N21"/>
    <mergeCell ref="Y21:AB21"/>
    <mergeCell ref="A44:AG45"/>
    <mergeCell ref="V14:AF14"/>
    <mergeCell ref="V15:AF15"/>
    <mergeCell ref="L16:M16"/>
    <mergeCell ref="T16:V16"/>
    <mergeCell ref="AA16:AB16"/>
    <mergeCell ref="AC16:AF16"/>
    <mergeCell ref="N12:O12"/>
    <mergeCell ref="V12:X12"/>
    <mergeCell ref="AC12:AF12"/>
    <mergeCell ref="V13:Y13"/>
    <mergeCell ref="Z13:AB13"/>
    <mergeCell ref="AC13:AF13"/>
    <mergeCell ref="AB41:AG41"/>
    <mergeCell ref="A40:AA40"/>
    <mergeCell ref="A30:B34"/>
    <mergeCell ref="D30:E30"/>
    <mergeCell ref="Z30:AF30"/>
    <mergeCell ref="C31:G31"/>
    <mergeCell ref="H31:AG31"/>
    <mergeCell ref="C32:G32"/>
    <mergeCell ref="H32:AG32"/>
    <mergeCell ref="D33:E33"/>
    <mergeCell ref="M33:O33"/>
    <mergeCell ref="Z33:AF33"/>
    <mergeCell ref="AA35:AF35"/>
    <mergeCell ref="R35:W35"/>
    <mergeCell ref="E34:AG34"/>
    <mergeCell ref="H36:AG36"/>
    <mergeCell ref="E37:V37"/>
    <mergeCell ref="C35:H35"/>
    <mergeCell ref="I35:N35"/>
    <mergeCell ref="I22:N22"/>
    <mergeCell ref="C28:I28"/>
    <mergeCell ref="E29:S29"/>
    <mergeCell ref="J28:AG28"/>
  </mergeCells>
  <phoneticPr fontId="2"/>
  <dataValidations count="4">
    <dataValidation type="list" allowBlank="1" showInputMessage="1" showErrorMessage="1" sqref="L16:M16 V12" xr:uid="{8C8F2266-603F-4CE4-BD59-0628B375B840}">
      <formula1>"一級,二級"</formula1>
    </dataValidation>
    <dataValidation type="list" allowBlank="1" showInputMessage="1" showErrorMessage="1" sqref="C22:G22" xr:uid="{17BD0193-BF05-4150-BA97-2FC66F10F8F7}">
      <formula1>"事務所,学校,物販店,飲食店,集会所,病院,ホテル,その他(※)"</formula1>
    </dataValidation>
    <dataValidation type="list" allowBlank="1" showInputMessage="1" showErrorMessage="1" sqref="C21:G21" xr:uid="{8912F20D-D834-44D0-9706-26FD859ACA77}">
      <formula1>"木造,鉄骨造,RC造,SRC造,その他(※)"</formula1>
    </dataValidation>
    <dataValidation type="list" allowBlank="1" showInputMessage="1" showErrorMessage="1" sqref="AB41" xr:uid="{CBEFCBF2-8364-4E80-BEA2-39186B29B7CC}">
      <formula1>"□,■"</formula1>
    </dataValidation>
  </dataValidations>
  <pageMargins left="0.98425196850393704" right="0.59055118110236227" top="0.59055118110236227" bottom="0.59055118110236227" header="0" footer="0"/>
  <pageSetup paperSize="9" scale="80"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99FF99"/>
  </sheetPr>
  <dimension ref="A1:W34"/>
  <sheetViews>
    <sheetView showGridLines="0" view="pageBreakPreview" zoomScaleNormal="100" zoomScaleSheetLayoutView="100" workbookViewId="0"/>
  </sheetViews>
  <sheetFormatPr defaultColWidth="9.140625" defaultRowHeight="12" x14ac:dyDescent="0.15"/>
  <cols>
    <col min="1" max="1" width="7" style="165" customWidth="1"/>
    <col min="2" max="2" width="9.7109375" style="165" customWidth="1"/>
    <col min="3" max="3" width="1.85546875" style="165" customWidth="1"/>
    <col min="4" max="10" width="9.7109375" style="165" customWidth="1"/>
    <col min="11" max="11" width="10.140625" style="165" customWidth="1"/>
    <col min="12" max="16384" width="9.140625" style="165"/>
  </cols>
  <sheetData>
    <row r="1" spans="1:12" ht="21" customHeight="1" x14ac:dyDescent="0.15">
      <c r="B1" s="166"/>
      <c r="C1" s="166"/>
      <c r="D1" s="166"/>
      <c r="E1" s="166"/>
      <c r="F1" s="166"/>
      <c r="G1" s="166"/>
      <c r="H1" s="166"/>
      <c r="I1" s="166"/>
      <c r="J1" s="166"/>
      <c r="K1" s="167" t="s">
        <v>328</v>
      </c>
    </row>
    <row r="2" spans="1:12" ht="45" customHeight="1" x14ac:dyDescent="0.15">
      <c r="A2" s="2422" t="s">
        <v>329</v>
      </c>
      <c r="B2" s="2422"/>
      <c r="C2" s="2422"/>
      <c r="D2" s="2422"/>
      <c r="E2" s="2422"/>
      <c r="F2" s="2422"/>
      <c r="G2" s="2422"/>
      <c r="H2" s="2422"/>
      <c r="I2" s="2422"/>
      <c r="J2" s="2422"/>
      <c r="K2" s="2422"/>
    </row>
    <row r="3" spans="1:12" s="166" customFormat="1" ht="45.6" customHeight="1" x14ac:dyDescent="0.15"/>
    <row r="4" spans="1:12" s="166" customFormat="1" ht="24" customHeight="1" x14ac:dyDescent="0.15">
      <c r="A4" s="166" t="s">
        <v>330</v>
      </c>
      <c r="D4" s="1455"/>
      <c r="E4" s="1455"/>
      <c r="F4" s="1455"/>
      <c r="G4" s="1455"/>
      <c r="H4" s="1455"/>
      <c r="I4" s="1455"/>
      <c r="J4" s="1455"/>
    </row>
    <row r="5" spans="1:12" s="166" customFormat="1" ht="24" customHeight="1" x14ac:dyDescent="0.15">
      <c r="B5" s="167" t="s">
        <v>331</v>
      </c>
      <c r="D5" s="2418"/>
      <c r="E5" s="2418"/>
      <c r="F5" s="2418"/>
      <c r="G5" s="2418"/>
      <c r="H5" s="2418"/>
      <c r="I5" s="2418"/>
      <c r="J5" s="2418"/>
    </row>
    <row r="6" spans="1:12" s="166" customFormat="1" ht="24" customHeight="1" x14ac:dyDescent="0.15">
      <c r="A6" s="2420" t="s">
        <v>332</v>
      </c>
      <c r="B6" s="2420"/>
      <c r="D6" s="2418"/>
      <c r="E6" s="2418"/>
      <c r="F6" s="2418"/>
      <c r="G6" s="2418"/>
      <c r="H6" s="2418"/>
      <c r="I6" s="2418"/>
      <c r="J6" s="168" t="s">
        <v>306</v>
      </c>
      <c r="L6" s="166" t="s">
        <v>1632</v>
      </c>
    </row>
    <row r="7" spans="1:12" s="166" customFormat="1" ht="24" customHeight="1" x14ac:dyDescent="0.15">
      <c r="B7" s="167" t="s">
        <v>333</v>
      </c>
      <c r="D7" s="2418" t="s">
        <v>118</v>
      </c>
      <c r="E7" s="2418"/>
      <c r="F7" s="2418"/>
      <c r="G7" s="2418"/>
      <c r="H7" s="2418"/>
      <c r="I7" s="2418"/>
      <c r="J7" s="2418"/>
    </row>
    <row r="8" spans="1:12" s="166" customFormat="1" ht="24" customHeight="1" x14ac:dyDescent="0.15">
      <c r="D8" s="2421"/>
      <c r="E8" s="2421"/>
      <c r="F8" s="2421"/>
      <c r="G8" s="2421"/>
      <c r="H8" s="2421"/>
      <c r="I8" s="2421"/>
      <c r="J8" s="2421"/>
    </row>
    <row r="9" spans="1:12" s="166" customFormat="1" ht="24" customHeight="1" x14ac:dyDescent="0.15">
      <c r="D9" s="2421"/>
      <c r="E9" s="2421"/>
      <c r="F9" s="2421"/>
      <c r="G9" s="2421"/>
      <c r="H9" s="2421"/>
      <c r="I9" s="2421"/>
      <c r="J9" s="2421"/>
    </row>
    <row r="10" spans="1:12" s="166" customFormat="1" ht="24" customHeight="1" x14ac:dyDescent="0.15"/>
    <row r="11" spans="1:12" s="166" customFormat="1" ht="24" customHeight="1" x14ac:dyDescent="0.15"/>
    <row r="12" spans="1:12" s="166" customFormat="1" ht="24" customHeight="1" x14ac:dyDescent="0.15">
      <c r="A12" s="2423" t="s">
        <v>1600</v>
      </c>
      <c r="B12" s="2423"/>
      <c r="C12" s="2423"/>
      <c r="D12" s="2423"/>
      <c r="E12" s="2423"/>
      <c r="F12" s="2423"/>
      <c r="G12" s="2423"/>
      <c r="H12" s="2423"/>
      <c r="I12" s="2423"/>
      <c r="J12" s="2423"/>
      <c r="K12" s="2423"/>
    </row>
    <row r="13" spans="1:12" s="166" customFormat="1" ht="24" customHeight="1" x14ac:dyDescent="0.15">
      <c r="A13" s="2423" t="s">
        <v>334</v>
      </c>
      <c r="B13" s="2423"/>
      <c r="C13" s="2423"/>
      <c r="D13" s="2423"/>
      <c r="E13" s="2423"/>
      <c r="F13" s="2423"/>
      <c r="G13" s="2423"/>
      <c r="H13" s="2423"/>
      <c r="I13" s="2423"/>
      <c r="J13" s="2423"/>
      <c r="K13" s="2423"/>
    </row>
    <row r="14" spans="1:12" s="166" customFormat="1" ht="24" customHeight="1" x14ac:dyDescent="0.15">
      <c r="A14" s="166" t="s">
        <v>335</v>
      </c>
    </row>
    <row r="15" spans="1:12" s="166" customFormat="1" ht="24" customHeight="1" x14ac:dyDescent="0.15"/>
    <row r="16" spans="1:12" s="166" customFormat="1" ht="24" customHeight="1" x14ac:dyDescent="0.15">
      <c r="H16" s="2420" t="s">
        <v>1406</v>
      </c>
      <c r="I16" s="2420"/>
      <c r="J16" s="2420"/>
      <c r="K16" s="2420"/>
    </row>
    <row r="17" spans="1:23" s="166" customFormat="1" ht="24" customHeight="1" x14ac:dyDescent="0.15">
      <c r="J17" s="167"/>
    </row>
    <row r="18" spans="1:23" s="166" customFormat="1" ht="24" customHeight="1" x14ac:dyDescent="0.15">
      <c r="A18" s="166" t="s">
        <v>336</v>
      </c>
    </row>
    <row r="19" spans="1:23" s="166" customFormat="1" ht="24" customHeight="1" x14ac:dyDescent="0.15">
      <c r="B19" s="167" t="s">
        <v>331</v>
      </c>
      <c r="D19" s="2418" t="str">
        <f>IF(基本情報!G17="","",IF(基本情報!G15="個人","",基本情報!G17))</f>
        <v/>
      </c>
      <c r="E19" s="2418"/>
      <c r="F19" s="2418"/>
      <c r="G19" s="2418"/>
      <c r="H19" s="2418"/>
      <c r="I19" s="2418"/>
      <c r="J19" s="2418"/>
    </row>
    <row r="20" spans="1:23" s="166" customFormat="1" ht="24" customHeight="1" x14ac:dyDescent="0.15">
      <c r="A20" s="2420" t="s">
        <v>332</v>
      </c>
      <c r="B20" s="2420"/>
      <c r="D20" s="2418" t="str">
        <f>IF(基本情報!G15="個人",基本情報!G20,CONCATENATE(基本情報!G18,"　",基本情報!G20))</f>
        <v>　</v>
      </c>
      <c r="E20" s="2418"/>
      <c r="F20" s="2418"/>
      <c r="G20" s="2418"/>
      <c r="H20" s="2418"/>
      <c r="I20" s="2418"/>
      <c r="J20" s="168" t="s">
        <v>306</v>
      </c>
    </row>
    <row r="21" spans="1:23" s="166" customFormat="1" ht="24" customHeight="1" x14ac:dyDescent="0.15">
      <c r="B21" s="167" t="s">
        <v>333</v>
      </c>
      <c r="D21" s="2418" t="str">
        <f>IF(基本情報!H21="","〒",CONCATENATE("〒",基本情報!H21))</f>
        <v>〒</v>
      </c>
      <c r="E21" s="2418"/>
      <c r="F21" s="2418"/>
      <c r="G21" s="2418"/>
      <c r="H21" s="2418"/>
      <c r="I21" s="2418"/>
      <c r="J21" s="2418"/>
    </row>
    <row r="22" spans="1:23" s="166" customFormat="1" ht="24" customHeight="1" x14ac:dyDescent="0.15">
      <c r="D22" s="2421" t="str">
        <f>IF(基本情報!G22="","",基本情報!G22)</f>
        <v/>
      </c>
      <c r="E22" s="2421"/>
      <c r="F22" s="2421"/>
      <c r="G22" s="2421"/>
      <c r="H22" s="2421"/>
      <c r="I22" s="2421"/>
      <c r="J22" s="2421"/>
    </row>
    <row r="23" spans="1:23" s="166" customFormat="1" ht="24" customHeight="1" x14ac:dyDescent="0.15">
      <c r="D23" s="2421"/>
      <c r="E23" s="2421"/>
      <c r="F23" s="2421"/>
      <c r="G23" s="2421"/>
      <c r="H23" s="2421"/>
      <c r="I23" s="2421"/>
      <c r="J23" s="2421"/>
    </row>
    <row r="24" spans="1:23" s="166" customFormat="1" ht="24" customHeight="1" x14ac:dyDescent="0.15"/>
    <row r="25" spans="1:23" s="166" customFormat="1" ht="24" customHeight="1" x14ac:dyDescent="0.15"/>
    <row r="26" spans="1:23" s="166" customFormat="1" ht="24" customHeight="1" x14ac:dyDescent="0.15"/>
    <row r="27" spans="1:23" s="166" customFormat="1" ht="24" customHeight="1" x14ac:dyDescent="0.15">
      <c r="B27" s="167"/>
    </row>
    <row r="28" spans="1:23" s="166" customFormat="1" ht="24" customHeight="1" x14ac:dyDescent="0.15">
      <c r="B28" s="167"/>
    </row>
    <row r="29" spans="1:23" s="166" customFormat="1" ht="24" customHeight="1" x14ac:dyDescent="0.15"/>
    <row r="30" spans="1:23" s="159" customFormat="1" ht="21" customHeight="1" x14ac:dyDescent="0.15">
      <c r="E30" s="57"/>
      <c r="H30" s="164"/>
      <c r="J30" s="164"/>
      <c r="K30" s="164"/>
      <c r="L30" s="164"/>
      <c r="M30" s="164"/>
      <c r="N30" s="164"/>
      <c r="O30" s="164"/>
      <c r="P30" s="164"/>
      <c r="Q30" s="164"/>
      <c r="R30" s="164"/>
      <c r="S30" s="164"/>
      <c r="T30" s="164"/>
      <c r="U30" s="164"/>
      <c r="V30" s="164"/>
      <c r="W30" s="164"/>
    </row>
    <row r="31" spans="1:23" s="159" customFormat="1" ht="21" customHeight="1" x14ac:dyDescent="0.15">
      <c r="A31" s="2419" t="str">
        <f>IF(基本情報!D13="","事業名：　　　　　　　　　　　　　　　　　　　　",CONCATENATE("事業名：",IF(基本情報!D13="","",基本情報!D13)))</f>
        <v>事業名：　　　　　　　　　　　　　　　　　　　　</v>
      </c>
      <c r="B31" s="2419"/>
      <c r="C31" s="2419"/>
      <c r="D31" s="2419"/>
      <c r="E31" s="2419"/>
      <c r="F31" s="2419"/>
      <c r="G31" s="2419"/>
      <c r="H31" s="2419"/>
      <c r="I31" s="2419"/>
      <c r="J31" s="2419"/>
      <c r="K31" s="2419"/>
      <c r="L31" s="164"/>
      <c r="M31" s="164"/>
      <c r="N31" s="164"/>
      <c r="O31" s="164"/>
      <c r="P31" s="164"/>
      <c r="Q31" s="164"/>
      <c r="R31" s="164"/>
      <c r="S31" s="164"/>
      <c r="T31" s="164"/>
      <c r="U31" s="164"/>
      <c r="V31" s="164"/>
      <c r="W31" s="164"/>
    </row>
    <row r="32" spans="1:23" s="166" customFormat="1" ht="24" customHeight="1" x14ac:dyDescent="0.15">
      <c r="A32" s="2420"/>
      <c r="B32" s="2420"/>
      <c r="C32" s="2420"/>
      <c r="D32" s="2420"/>
      <c r="E32" s="2420"/>
      <c r="F32" s="2420"/>
      <c r="G32" s="2420"/>
      <c r="H32" s="2420"/>
      <c r="I32" s="2420"/>
      <c r="J32" s="2420"/>
      <c r="K32" s="2420"/>
    </row>
    <row r="33" s="166" customFormat="1" ht="24" customHeight="1" x14ac:dyDescent="0.15"/>
    <row r="34" ht="12" customHeight="1" x14ac:dyDescent="0.15"/>
  </sheetData>
  <mergeCells count="16">
    <mergeCell ref="D19:J19"/>
    <mergeCell ref="A31:K31"/>
    <mergeCell ref="A32:K32"/>
    <mergeCell ref="D8:J9"/>
    <mergeCell ref="A2:K2"/>
    <mergeCell ref="D5:J5"/>
    <mergeCell ref="A6:B6"/>
    <mergeCell ref="D6:I6"/>
    <mergeCell ref="D7:J7"/>
    <mergeCell ref="A20:B20"/>
    <mergeCell ref="D20:I20"/>
    <mergeCell ref="D21:J21"/>
    <mergeCell ref="D22:J23"/>
    <mergeCell ref="A12:K12"/>
    <mergeCell ref="A13:K13"/>
    <mergeCell ref="H16:K16"/>
  </mergeCells>
  <phoneticPr fontId="2"/>
  <pageMargins left="0.98425196850393704" right="0.59055118110236227" top="0.59055118110236227" bottom="0.59055118110236227" header="0" footer="0"/>
  <pageSetup paperSize="9" scale="98"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99FF99"/>
  </sheetPr>
  <dimension ref="A1:O61"/>
  <sheetViews>
    <sheetView showGridLines="0" view="pageBreakPreview" zoomScaleNormal="100" zoomScaleSheetLayoutView="100" workbookViewId="0"/>
  </sheetViews>
  <sheetFormatPr defaultColWidth="9.5703125" defaultRowHeight="13.5" x14ac:dyDescent="0.15"/>
  <cols>
    <col min="1" max="2" width="3" style="181" customWidth="1"/>
    <col min="3" max="3" width="9.7109375" style="181" customWidth="1"/>
    <col min="4" max="4" width="11.140625" style="181" customWidth="1"/>
    <col min="5" max="5" width="7.5703125" style="181" customWidth="1"/>
    <col min="6" max="9" width="7" style="181" customWidth="1"/>
    <col min="10" max="11" width="7.5703125" style="181" customWidth="1"/>
    <col min="12" max="12" width="2.7109375" style="181" customWidth="1"/>
    <col min="13" max="14" width="9.140625" style="181" customWidth="1"/>
    <col min="15" max="16384" width="9.5703125" style="181"/>
  </cols>
  <sheetData>
    <row r="1" spans="1:14" s="172" customFormat="1" ht="14.25" x14ac:dyDescent="0.15">
      <c r="I1" s="170"/>
      <c r="J1" s="170"/>
      <c r="K1" s="170"/>
      <c r="L1" s="170"/>
      <c r="M1" s="170"/>
      <c r="N1" s="171" t="s">
        <v>381</v>
      </c>
    </row>
    <row r="2" spans="1:14" s="172" customFormat="1" ht="15" thickBot="1" x14ac:dyDescent="0.2">
      <c r="A2" s="2564" t="s">
        <v>382</v>
      </c>
      <c r="B2" s="2564"/>
      <c r="C2" s="2564"/>
      <c r="D2" s="2564"/>
      <c r="E2" s="2564"/>
      <c r="F2" s="2564"/>
      <c r="G2" s="2564"/>
      <c r="H2" s="2564"/>
      <c r="I2" s="2564"/>
      <c r="J2" s="2564"/>
      <c r="K2" s="2564"/>
      <c r="L2" s="2564"/>
      <c r="M2" s="2564"/>
      <c r="N2" s="2564"/>
    </row>
    <row r="3" spans="1:14" s="172" customFormat="1" ht="22.5" customHeight="1" thickBot="1" x14ac:dyDescent="0.2">
      <c r="A3" s="2565" t="s">
        <v>326</v>
      </c>
      <c r="B3" s="2566"/>
      <c r="C3" s="2567"/>
      <c r="D3" s="2568"/>
      <c r="E3" s="2569"/>
      <c r="F3" s="2569"/>
      <c r="G3" s="2569"/>
      <c r="H3" s="2569"/>
      <c r="I3" s="950" t="s">
        <v>383</v>
      </c>
      <c r="J3" s="2570"/>
      <c r="K3" s="2571"/>
      <c r="L3" s="951" t="s">
        <v>384</v>
      </c>
      <c r="M3" s="2572" t="s">
        <v>1503</v>
      </c>
      <c r="N3" s="2573"/>
    </row>
    <row r="4" spans="1:14" s="174" customFormat="1" ht="12" x14ac:dyDescent="0.15">
      <c r="C4" s="175" t="s">
        <v>385</v>
      </c>
      <c r="D4" s="176" t="s">
        <v>386</v>
      </c>
      <c r="E4" s="177"/>
      <c r="F4" s="177"/>
      <c r="G4" s="177"/>
      <c r="H4" s="177"/>
      <c r="I4" s="177"/>
      <c r="J4" s="177"/>
      <c r="K4" s="178"/>
      <c r="L4" s="178"/>
      <c r="M4" s="178"/>
      <c r="N4" s="178"/>
    </row>
    <row r="5" spans="1:14" s="174" customFormat="1" ht="12" x14ac:dyDescent="0.15">
      <c r="C5" s="175" t="s">
        <v>387</v>
      </c>
      <c r="D5" s="176" t="s">
        <v>388</v>
      </c>
      <c r="E5" s="177"/>
      <c r="F5" s="177"/>
      <c r="G5" s="177"/>
      <c r="H5" s="177"/>
      <c r="I5" s="177"/>
      <c r="J5" s="177"/>
      <c r="K5" s="177"/>
      <c r="L5" s="177"/>
      <c r="M5" s="177"/>
      <c r="N5" s="177"/>
    </row>
    <row r="6" spans="1:14" s="174" customFormat="1" ht="12" x14ac:dyDescent="0.15">
      <c r="C6" s="175" t="s">
        <v>389</v>
      </c>
      <c r="D6" s="176" t="s">
        <v>390</v>
      </c>
      <c r="E6" s="177"/>
      <c r="F6" s="177"/>
      <c r="G6" s="177"/>
      <c r="H6" s="177"/>
      <c r="I6" s="177"/>
      <c r="J6" s="177"/>
      <c r="K6" s="177"/>
      <c r="L6" s="177"/>
      <c r="M6" s="177"/>
      <c r="N6" s="177"/>
    </row>
    <row r="7" spans="1:14" s="174" customFormat="1" ht="6" customHeight="1" x14ac:dyDescent="0.15">
      <c r="A7" s="177"/>
      <c r="B7" s="177"/>
      <c r="C7" s="179"/>
      <c r="D7" s="177"/>
      <c r="E7" s="177"/>
      <c r="F7" s="177"/>
      <c r="G7" s="177"/>
      <c r="H7" s="177"/>
      <c r="I7" s="177"/>
      <c r="J7" s="177"/>
      <c r="K7" s="177"/>
      <c r="L7" s="177"/>
      <c r="M7" s="177"/>
      <c r="N7" s="177"/>
    </row>
    <row r="8" spans="1:14" ht="15.95" customHeight="1" x14ac:dyDescent="0.15">
      <c r="A8" s="180" t="s">
        <v>391</v>
      </c>
      <c r="B8" s="180"/>
      <c r="C8" s="180"/>
    </row>
    <row r="9" spans="1:14" ht="14.25" customHeight="1" x14ac:dyDescent="0.15">
      <c r="A9" s="181" t="s">
        <v>392</v>
      </c>
      <c r="C9" s="182"/>
      <c r="D9" s="183"/>
      <c r="E9" s="182"/>
      <c r="F9" s="182"/>
      <c r="H9" s="182"/>
      <c r="I9" s="182"/>
      <c r="J9" s="182"/>
      <c r="N9" s="184"/>
    </row>
    <row r="10" spans="1:14" ht="14.25" customHeight="1" x14ac:dyDescent="0.15">
      <c r="A10" s="182"/>
      <c r="B10" s="182"/>
      <c r="C10" s="175" t="s">
        <v>393</v>
      </c>
      <c r="D10" s="2546" t="s">
        <v>394</v>
      </c>
      <c r="E10" s="2547"/>
      <c r="F10" s="2547"/>
      <c r="G10" s="2547"/>
      <c r="H10" s="2547"/>
      <c r="I10" s="2547"/>
      <c r="J10" s="2547"/>
      <c r="K10" s="2547"/>
      <c r="L10" s="2547"/>
      <c r="M10" s="2547"/>
      <c r="N10" s="2547"/>
    </row>
    <row r="11" spans="1:14" s="414" customFormat="1" ht="36" customHeight="1" x14ac:dyDescent="0.15">
      <c r="A11" s="399"/>
      <c r="B11" s="399"/>
      <c r="C11" s="186" t="s">
        <v>395</v>
      </c>
      <c r="D11" s="2548" t="s">
        <v>396</v>
      </c>
      <c r="E11" s="2545"/>
      <c r="F11" s="2545"/>
      <c r="G11" s="2545"/>
      <c r="H11" s="2545"/>
      <c r="I11" s="2545"/>
      <c r="J11" s="2545"/>
      <c r="K11" s="2545"/>
      <c r="L11" s="2545"/>
      <c r="M11" s="2545"/>
      <c r="N11" s="2545"/>
    </row>
    <row r="12" spans="1:14" ht="24" customHeight="1" x14ac:dyDescent="0.15">
      <c r="A12" s="182"/>
      <c r="B12" s="182"/>
      <c r="C12" s="186" t="s">
        <v>397</v>
      </c>
      <c r="D12" s="2546" t="s">
        <v>398</v>
      </c>
      <c r="E12" s="2547"/>
      <c r="F12" s="2547"/>
      <c r="G12" s="2547"/>
      <c r="H12" s="2547"/>
      <c r="I12" s="2547"/>
      <c r="J12" s="2547"/>
      <c r="K12" s="2547"/>
      <c r="L12" s="2547"/>
      <c r="M12" s="2547"/>
      <c r="N12" s="2547"/>
    </row>
    <row r="13" spans="1:14" ht="6" customHeight="1" thickBot="1" x14ac:dyDescent="0.2">
      <c r="C13" s="175"/>
      <c r="D13" s="187"/>
    </row>
    <row r="14" spans="1:14" ht="42" customHeight="1" thickBot="1" x14ac:dyDescent="0.2">
      <c r="A14" s="2549" t="s">
        <v>399</v>
      </c>
      <c r="B14" s="2550"/>
      <c r="C14" s="2551"/>
      <c r="D14" s="2552"/>
      <c r="E14" s="2553" t="s">
        <v>400</v>
      </c>
      <c r="F14" s="2553"/>
      <c r="G14" s="2554"/>
      <c r="H14" s="2555"/>
      <c r="I14" s="2553" t="s">
        <v>1054</v>
      </c>
      <c r="J14" s="2555"/>
      <c r="K14" s="2555"/>
      <c r="L14" s="2555"/>
      <c r="M14" s="2555"/>
      <c r="N14" s="2555"/>
    </row>
    <row r="15" spans="1:14" ht="15.95" customHeight="1" thickBot="1" x14ac:dyDescent="0.2">
      <c r="A15" s="2574">
        <f>E32</f>
        <v>0</v>
      </c>
      <c r="B15" s="2575"/>
      <c r="C15" s="2575"/>
      <c r="D15" s="2575"/>
      <c r="E15" s="2576"/>
      <c r="F15" s="2576"/>
      <c r="G15" s="2576"/>
      <c r="H15" s="2577"/>
      <c r="I15" s="2578">
        <f>ROUNDDOWN(IF(ISERROR(A15/E15*100),0,A15/E15*100),1)</f>
        <v>0</v>
      </c>
      <c r="J15" s="2579"/>
      <c r="K15" s="2579"/>
      <c r="L15" s="2579"/>
      <c r="M15" s="2579"/>
      <c r="N15" s="2579"/>
    </row>
    <row r="16" spans="1:14" ht="15" customHeight="1" x14ac:dyDescent="0.15">
      <c r="A16" s="179" t="s">
        <v>401</v>
      </c>
      <c r="B16" s="179"/>
      <c r="C16" s="182"/>
      <c r="D16" s="182"/>
      <c r="E16" s="188"/>
      <c r="F16" s="188"/>
      <c r="G16" s="182"/>
      <c r="H16" s="182"/>
      <c r="I16" s="182"/>
      <c r="J16" s="182"/>
      <c r="K16" s="189"/>
      <c r="L16" s="189"/>
      <c r="M16" s="189"/>
      <c r="N16" s="184"/>
    </row>
    <row r="17" spans="1:15" ht="9" customHeight="1" x14ac:dyDescent="0.15">
      <c r="A17" s="179"/>
      <c r="B17" s="179"/>
      <c r="C17" s="182"/>
      <c r="D17" s="182"/>
      <c r="E17" s="188"/>
      <c r="F17" s="188"/>
      <c r="G17" s="182"/>
      <c r="H17" s="182"/>
      <c r="I17" s="182"/>
      <c r="J17" s="182"/>
      <c r="K17" s="189"/>
      <c r="L17" s="189"/>
      <c r="M17" s="189"/>
      <c r="N17" s="184"/>
    </row>
    <row r="18" spans="1:15" ht="14.25" customHeight="1" x14ac:dyDescent="0.15">
      <c r="A18" s="181" t="s">
        <v>402</v>
      </c>
      <c r="C18" s="190"/>
      <c r="D18" s="187"/>
    </row>
    <row r="19" spans="1:15" ht="27" customHeight="1" x14ac:dyDescent="0.15">
      <c r="A19" s="180"/>
      <c r="B19" s="180"/>
      <c r="C19" s="191" t="s">
        <v>403</v>
      </c>
      <c r="D19" s="2481" t="s">
        <v>404</v>
      </c>
      <c r="E19" s="2545"/>
      <c r="F19" s="2545"/>
      <c r="G19" s="2545"/>
      <c r="H19" s="2545"/>
      <c r="I19" s="2545"/>
      <c r="J19" s="2545"/>
      <c r="K19" s="2545"/>
      <c r="L19" s="2545"/>
      <c r="M19" s="2545"/>
      <c r="N19" s="2545"/>
    </row>
    <row r="20" spans="1:15" ht="39.6" customHeight="1" x14ac:dyDescent="0.15">
      <c r="A20" s="180"/>
      <c r="B20" s="180"/>
      <c r="C20" s="191" t="s">
        <v>405</v>
      </c>
      <c r="D20" s="2481" t="s">
        <v>406</v>
      </c>
      <c r="E20" s="2545"/>
      <c r="F20" s="2545"/>
      <c r="G20" s="2545"/>
      <c r="H20" s="2545"/>
      <c r="I20" s="2545"/>
      <c r="J20" s="2545"/>
      <c r="K20" s="2545"/>
      <c r="L20" s="2545"/>
      <c r="M20" s="2545"/>
      <c r="N20" s="2545"/>
    </row>
    <row r="21" spans="1:15" ht="18.600000000000001" customHeight="1" x14ac:dyDescent="0.15">
      <c r="A21" s="180"/>
      <c r="B21" s="180"/>
      <c r="C21" s="191" t="s">
        <v>1613</v>
      </c>
      <c r="D21" s="2481" t="s">
        <v>1614</v>
      </c>
      <c r="E21" s="2545"/>
      <c r="F21" s="2545"/>
      <c r="G21" s="2545"/>
      <c r="H21" s="2545"/>
      <c r="I21" s="2545"/>
      <c r="J21" s="2545"/>
      <c r="K21" s="2545"/>
      <c r="L21" s="2545"/>
      <c r="M21" s="2545"/>
      <c r="N21" s="2545"/>
    </row>
    <row r="22" spans="1:15" ht="9.9499999999999993" customHeight="1" x14ac:dyDescent="0.15">
      <c r="A22" s="180"/>
      <c r="B22" s="180"/>
      <c r="C22" s="191"/>
      <c r="D22" s="192"/>
      <c r="E22" s="185"/>
      <c r="F22" s="185"/>
      <c r="G22" s="185"/>
      <c r="H22" s="185"/>
      <c r="I22" s="185"/>
      <c r="J22" s="185"/>
      <c r="K22" s="185"/>
      <c r="L22" s="185"/>
      <c r="M22" s="185"/>
      <c r="N22" s="185"/>
    </row>
    <row r="23" spans="1:15" ht="13.5" customHeight="1" thickBot="1" x14ac:dyDescent="0.2">
      <c r="A23" s="1521" t="s">
        <v>407</v>
      </c>
      <c r="C23" s="190"/>
      <c r="D23" s="187"/>
      <c r="F23" s="961"/>
      <c r="G23" s="961"/>
      <c r="H23" s="961"/>
      <c r="I23" s="961"/>
      <c r="J23" s="961"/>
      <c r="K23" s="961"/>
      <c r="L23" s="961"/>
      <c r="M23" s="961"/>
      <c r="N23" s="960" t="s">
        <v>1487</v>
      </c>
    </row>
    <row r="24" spans="1:15" ht="42" customHeight="1" thickBot="1" x14ac:dyDescent="0.2">
      <c r="A24" s="2527" t="s">
        <v>408</v>
      </c>
      <c r="B24" s="2528"/>
      <c r="C24" s="2528"/>
      <c r="D24" s="2529"/>
      <c r="E24" s="2473" t="s">
        <v>409</v>
      </c>
      <c r="F24" s="2473"/>
      <c r="G24" s="2530"/>
      <c r="H24" s="2473" t="s">
        <v>1129</v>
      </c>
      <c r="I24" s="2473"/>
      <c r="J24" s="2473"/>
      <c r="K24" s="2531" t="s">
        <v>410</v>
      </c>
      <c r="L24" s="2532"/>
      <c r="M24" s="2532"/>
      <c r="N24" s="2533"/>
    </row>
    <row r="25" spans="1:15" ht="15.95" customHeight="1" x14ac:dyDescent="0.15">
      <c r="A25" s="1300" t="s">
        <v>373</v>
      </c>
      <c r="B25" s="2534" t="s">
        <v>411</v>
      </c>
      <c r="C25" s="2535"/>
      <c r="D25" s="2536"/>
      <c r="E25" s="2537"/>
      <c r="F25" s="2538"/>
      <c r="G25" s="2539"/>
      <c r="H25" s="2537"/>
      <c r="I25" s="2538"/>
      <c r="J25" s="2539"/>
      <c r="K25" s="2540">
        <f>ROUNDDOWN(IF(ISERROR(E25/H25*100),0,E25/H25*100),1)</f>
        <v>0</v>
      </c>
      <c r="L25" s="2541"/>
      <c r="M25" s="2541"/>
      <c r="N25" s="2542"/>
    </row>
    <row r="26" spans="1:15" ht="15.95" customHeight="1" x14ac:dyDescent="0.15">
      <c r="A26" s="393" t="s">
        <v>373</v>
      </c>
      <c r="B26" s="2543"/>
      <c r="C26" s="2556" t="s">
        <v>412</v>
      </c>
      <c r="D26" s="2557"/>
      <c r="E26" s="2558"/>
      <c r="F26" s="2559"/>
      <c r="G26" s="2560"/>
      <c r="H26" s="2558"/>
      <c r="I26" s="2559"/>
      <c r="J26" s="2560"/>
      <c r="K26" s="2561"/>
      <c r="L26" s="2562"/>
      <c r="M26" s="2562"/>
      <c r="N26" s="2563"/>
    </row>
    <row r="27" spans="1:15" ht="15.95" customHeight="1" x14ac:dyDescent="0.15">
      <c r="A27" s="1301" t="s">
        <v>373</v>
      </c>
      <c r="B27" s="2544"/>
      <c r="C27" s="1299" t="s">
        <v>413</v>
      </c>
      <c r="D27" s="1303"/>
      <c r="E27" s="2521"/>
      <c r="F27" s="2522"/>
      <c r="G27" s="2523"/>
      <c r="H27" s="2521"/>
      <c r="I27" s="2522"/>
      <c r="J27" s="2523"/>
      <c r="K27" s="2524"/>
      <c r="L27" s="2525"/>
      <c r="M27" s="2525"/>
      <c r="N27" s="2526"/>
    </row>
    <row r="28" spans="1:15" ht="15.95" customHeight="1" x14ac:dyDescent="0.15">
      <c r="A28" s="390" t="s">
        <v>134</v>
      </c>
      <c r="B28" s="2500" t="s">
        <v>1616</v>
      </c>
      <c r="C28" s="2501"/>
      <c r="D28" s="2502"/>
      <c r="E28" s="2503">
        <f>SUM(E26:E27)</f>
        <v>0</v>
      </c>
      <c r="F28" s="2504"/>
      <c r="G28" s="2505"/>
      <c r="H28" s="2503">
        <f>SUM(H26:H27)</f>
        <v>0</v>
      </c>
      <c r="I28" s="2504"/>
      <c r="J28" s="2505"/>
      <c r="K28" s="2506">
        <f>ROUNDDOWN(IF(ISERROR(E28/H28*100),0,E28/H28*100),1)</f>
        <v>0</v>
      </c>
      <c r="L28" s="2507"/>
      <c r="M28" s="2507"/>
      <c r="N28" s="2508"/>
      <c r="O28" s="2424" t="s">
        <v>1660</v>
      </c>
    </row>
    <row r="29" spans="1:15" ht="15.95" customHeight="1" x14ac:dyDescent="0.15">
      <c r="A29" s="390" t="s">
        <v>373</v>
      </c>
      <c r="B29" s="2518" t="s">
        <v>1661</v>
      </c>
      <c r="C29" s="2519"/>
      <c r="D29" s="2520"/>
      <c r="E29" s="2512"/>
      <c r="F29" s="2513"/>
      <c r="G29" s="2514"/>
      <c r="H29" s="2512"/>
      <c r="I29" s="2513"/>
      <c r="J29" s="2514"/>
      <c r="K29" s="2515">
        <f>ROUNDDOWN(IF(ISERROR(E29/H29*100),0,E29/H29*100),1)</f>
        <v>0</v>
      </c>
      <c r="L29" s="2516"/>
      <c r="M29" s="2516"/>
      <c r="N29" s="2517"/>
      <c r="O29" s="2424"/>
    </row>
    <row r="30" spans="1:15" ht="15.95" customHeight="1" x14ac:dyDescent="0.15">
      <c r="A30" s="390" t="s">
        <v>373</v>
      </c>
      <c r="B30" s="2509" t="s">
        <v>1617</v>
      </c>
      <c r="C30" s="2510"/>
      <c r="D30" s="2511"/>
      <c r="E30" s="2512"/>
      <c r="F30" s="2513"/>
      <c r="G30" s="2514"/>
      <c r="H30" s="2512"/>
      <c r="I30" s="2513"/>
      <c r="J30" s="2514"/>
      <c r="K30" s="2515">
        <f>ROUNDDOWN(IF(ISERROR(E30/H30*100),0,E30/H30*100),1)</f>
        <v>0</v>
      </c>
      <c r="L30" s="2516"/>
      <c r="M30" s="2516"/>
      <c r="N30" s="2517"/>
      <c r="O30" s="2424"/>
    </row>
    <row r="31" spans="1:15" ht="15.95" customHeight="1" thickBot="1" x14ac:dyDescent="0.2">
      <c r="A31" s="1302" t="s">
        <v>373</v>
      </c>
      <c r="B31" s="2483" t="s">
        <v>1618</v>
      </c>
      <c r="C31" s="2484"/>
      <c r="D31" s="2485"/>
      <c r="E31" s="2486"/>
      <c r="F31" s="2487"/>
      <c r="G31" s="2488"/>
      <c r="H31" s="2486"/>
      <c r="I31" s="2487"/>
      <c r="J31" s="2488"/>
      <c r="K31" s="2489">
        <f>ROUNDDOWN(IF(ISERROR(E31/H31*100),0,E31/H31*100),1)</f>
        <v>0</v>
      </c>
      <c r="L31" s="2490"/>
      <c r="M31" s="2490"/>
      <c r="N31" s="2491"/>
      <c r="O31" s="2424"/>
    </row>
    <row r="32" spans="1:15" ht="15.95" customHeight="1" thickBot="1" x14ac:dyDescent="0.2">
      <c r="A32" s="2492" t="s">
        <v>1619</v>
      </c>
      <c r="B32" s="2493"/>
      <c r="C32" s="2493"/>
      <c r="D32" s="2494"/>
      <c r="E32" s="2495">
        <f>SUM(E25,E28,E29,E30,E31)</f>
        <v>0</v>
      </c>
      <c r="F32" s="2496"/>
      <c r="G32" s="2497"/>
      <c r="H32" s="2498"/>
      <c r="I32" s="2499"/>
      <c r="J32" s="2499"/>
      <c r="K32" s="2499"/>
      <c r="L32" s="2499"/>
      <c r="M32" s="2499"/>
      <c r="N32" s="2499"/>
    </row>
    <row r="33" spans="1:14" ht="15" customHeight="1" x14ac:dyDescent="0.15">
      <c r="A33" s="174"/>
      <c r="B33" s="182"/>
      <c r="C33" s="175"/>
      <c r="D33" s="176"/>
      <c r="E33" s="195"/>
      <c r="F33" s="195"/>
      <c r="G33" s="196"/>
      <c r="H33" s="195"/>
      <c r="I33" s="195"/>
      <c r="J33" s="196"/>
      <c r="K33" s="196"/>
      <c r="L33" s="196"/>
      <c r="M33" s="196"/>
      <c r="N33" s="197"/>
    </row>
    <row r="34" spans="1:14" ht="9" customHeight="1" x14ac:dyDescent="0.15">
      <c r="A34" s="187"/>
      <c r="B34" s="187"/>
      <c r="C34" s="187"/>
      <c r="D34" s="198"/>
      <c r="E34" s="176"/>
      <c r="F34" s="176"/>
      <c r="H34" s="182"/>
      <c r="I34" s="182"/>
      <c r="J34" s="182"/>
      <c r="K34" s="182"/>
      <c r="L34" s="182"/>
      <c r="M34" s="182"/>
      <c r="N34" s="184"/>
    </row>
    <row r="35" spans="1:14" ht="15.95" customHeight="1" x14ac:dyDescent="0.15">
      <c r="A35" s="180" t="s">
        <v>414</v>
      </c>
      <c r="B35" s="180"/>
      <c r="C35" s="180"/>
      <c r="G35" s="199"/>
    </row>
    <row r="36" spans="1:14" ht="14.25" customHeight="1" x14ac:dyDescent="0.15">
      <c r="A36" s="181" t="s">
        <v>415</v>
      </c>
    </row>
    <row r="37" spans="1:14" ht="14.25" customHeight="1" x14ac:dyDescent="0.15">
      <c r="B37" s="190" t="s">
        <v>1662</v>
      </c>
      <c r="C37" s="187" t="s">
        <v>1049</v>
      </c>
      <c r="D37" s="187"/>
      <c r="G37" s="199"/>
    </row>
    <row r="38" spans="1:14" ht="15.95" customHeight="1" x14ac:dyDescent="0.15">
      <c r="B38" s="216"/>
      <c r="C38" s="243" t="s">
        <v>1583</v>
      </c>
      <c r="D38" s="370" t="s">
        <v>416</v>
      </c>
      <c r="E38" s="2465" t="s">
        <v>417</v>
      </c>
      <c r="F38" s="2465"/>
      <c r="G38" s="2466" t="s">
        <v>418</v>
      </c>
      <c r="H38" s="2466"/>
      <c r="I38" s="2466" t="s">
        <v>419</v>
      </c>
      <c r="J38" s="2466"/>
      <c r="K38" s="243" t="s">
        <v>420</v>
      </c>
      <c r="L38" s="2465" t="s">
        <v>421</v>
      </c>
      <c r="M38" s="2465"/>
      <c r="N38" s="243" t="s">
        <v>422</v>
      </c>
    </row>
    <row r="39" spans="1:14" ht="6" customHeight="1" x14ac:dyDescent="0.15">
      <c r="C39" s="180"/>
      <c r="G39" s="199"/>
    </row>
    <row r="40" spans="1:14" x14ac:dyDescent="0.15">
      <c r="A40" s="181" t="s">
        <v>423</v>
      </c>
    </row>
    <row r="41" spans="1:14" x14ac:dyDescent="0.15">
      <c r="B41" s="190" t="s">
        <v>1023</v>
      </c>
      <c r="C41" s="2480" t="s">
        <v>1022</v>
      </c>
      <c r="D41" s="2480"/>
      <c r="E41" s="2480"/>
      <c r="F41" s="2480"/>
      <c r="G41" s="2480"/>
      <c r="H41" s="2480"/>
      <c r="I41" s="2480"/>
      <c r="J41" s="2480"/>
      <c r="K41" s="2480"/>
      <c r="L41" s="2480"/>
      <c r="M41" s="2480"/>
      <c r="N41" s="2480"/>
    </row>
    <row r="42" spans="1:14" ht="26.25" customHeight="1" x14ac:dyDescent="0.15">
      <c r="A42" s="2482" t="s">
        <v>1663</v>
      </c>
      <c r="B42" s="2482"/>
      <c r="C42" s="2481" t="s">
        <v>1024</v>
      </c>
      <c r="D42" s="2481"/>
      <c r="E42" s="2481"/>
      <c r="F42" s="2481"/>
      <c r="G42" s="2481"/>
      <c r="H42" s="2481"/>
      <c r="I42" s="2481"/>
      <c r="J42" s="2481"/>
      <c r="K42" s="2481"/>
      <c r="L42" s="2481"/>
      <c r="M42" s="2481"/>
      <c r="N42" s="2481"/>
    </row>
    <row r="43" spans="1:14" ht="9.9499999999999993" customHeight="1" x14ac:dyDescent="0.15">
      <c r="A43" s="1511"/>
      <c r="B43" s="1511"/>
      <c r="C43" s="1510"/>
      <c r="D43" s="1510"/>
      <c r="E43" s="1510"/>
      <c r="F43" s="1510"/>
      <c r="G43" s="1510"/>
      <c r="H43" s="1510"/>
      <c r="I43" s="1510"/>
      <c r="J43" s="1510"/>
      <c r="K43" s="1510"/>
      <c r="L43" s="1510"/>
      <c r="M43" s="1510"/>
      <c r="N43" s="1510"/>
    </row>
    <row r="44" spans="1:14" ht="13.5" customHeight="1" thickBot="1" x14ac:dyDescent="0.2">
      <c r="A44" s="1521" t="s">
        <v>407</v>
      </c>
      <c r="D44" s="187"/>
      <c r="F44" s="961"/>
      <c r="G44" s="961"/>
      <c r="H44" s="961"/>
      <c r="I44" s="961"/>
      <c r="J44" s="961"/>
      <c r="K44" s="961"/>
      <c r="L44" s="961"/>
      <c r="M44" s="961"/>
      <c r="N44" s="960" t="s">
        <v>1487</v>
      </c>
    </row>
    <row r="45" spans="1:14" ht="20.100000000000001" customHeight="1" thickBot="1" x14ac:dyDescent="0.2">
      <c r="A45" s="2467" t="s">
        <v>408</v>
      </c>
      <c r="B45" s="2468"/>
      <c r="C45" s="2468"/>
      <c r="D45" s="2469"/>
      <c r="E45" s="2473" t="s">
        <v>424</v>
      </c>
      <c r="F45" s="2473"/>
      <c r="G45" s="2473"/>
      <c r="H45" s="2473" t="s">
        <v>425</v>
      </c>
      <c r="I45" s="2473"/>
      <c r="J45" s="2473"/>
      <c r="K45" s="2474" t="s">
        <v>1488</v>
      </c>
      <c r="L45" s="2475"/>
      <c r="M45" s="2475"/>
      <c r="N45" s="2476"/>
    </row>
    <row r="46" spans="1:14" ht="21" customHeight="1" thickBot="1" x14ac:dyDescent="0.2">
      <c r="A46" s="2470"/>
      <c r="B46" s="2471"/>
      <c r="C46" s="2471"/>
      <c r="D46" s="2472"/>
      <c r="E46" s="2473"/>
      <c r="F46" s="2473"/>
      <c r="G46" s="2473"/>
      <c r="H46" s="2473"/>
      <c r="I46" s="2473"/>
      <c r="J46" s="2473"/>
      <c r="K46" s="2477"/>
      <c r="L46" s="2478"/>
      <c r="M46" s="2478"/>
      <c r="N46" s="2479"/>
    </row>
    <row r="47" spans="1:14" ht="14.1" customHeight="1" x14ac:dyDescent="0.15">
      <c r="A47" s="200" t="s">
        <v>373</v>
      </c>
      <c r="B47" s="425"/>
      <c r="C47" s="2451" t="s">
        <v>426</v>
      </c>
      <c r="D47" s="952" t="s">
        <v>427</v>
      </c>
      <c r="E47" s="2454"/>
      <c r="F47" s="2455"/>
      <c r="G47" s="2456"/>
      <c r="H47" s="2454"/>
      <c r="I47" s="2455"/>
      <c r="J47" s="2456"/>
      <c r="K47" s="2454"/>
      <c r="L47" s="2455"/>
      <c r="M47" s="2455"/>
      <c r="N47" s="2457"/>
    </row>
    <row r="48" spans="1:14" ht="14.1" customHeight="1" x14ac:dyDescent="0.15">
      <c r="A48" s="201" t="s">
        <v>373</v>
      </c>
      <c r="B48" s="425"/>
      <c r="C48" s="2452"/>
      <c r="D48" s="953" t="s">
        <v>428</v>
      </c>
      <c r="E48" s="2458"/>
      <c r="F48" s="2459"/>
      <c r="G48" s="2460"/>
      <c r="H48" s="2458"/>
      <c r="I48" s="2459"/>
      <c r="J48" s="2460"/>
      <c r="K48" s="2458"/>
      <c r="L48" s="2459"/>
      <c r="M48" s="2459"/>
      <c r="N48" s="2460"/>
    </row>
    <row r="49" spans="1:14" ht="14.1" customHeight="1" x14ac:dyDescent="0.15">
      <c r="A49" s="202" t="s">
        <v>373</v>
      </c>
      <c r="B49" s="954"/>
      <c r="C49" s="2453"/>
      <c r="D49" s="953" t="s">
        <v>429</v>
      </c>
      <c r="E49" s="2461"/>
      <c r="F49" s="2462"/>
      <c r="G49" s="2463"/>
      <c r="H49" s="2461"/>
      <c r="I49" s="2462"/>
      <c r="J49" s="2463"/>
      <c r="K49" s="2458"/>
      <c r="L49" s="2459"/>
      <c r="M49" s="2459"/>
      <c r="N49" s="2464"/>
    </row>
    <row r="50" spans="1:14" ht="14.1" customHeight="1" x14ac:dyDescent="0.15">
      <c r="A50" s="193" t="s">
        <v>134</v>
      </c>
      <c r="B50" s="424"/>
      <c r="C50" s="955" t="s">
        <v>430</v>
      </c>
      <c r="D50" s="956" t="s">
        <v>431</v>
      </c>
      <c r="E50" s="2437"/>
      <c r="F50" s="2438"/>
      <c r="G50" s="2439"/>
      <c r="H50" s="2437"/>
      <c r="I50" s="2438"/>
      <c r="J50" s="2439"/>
      <c r="K50" s="2437"/>
      <c r="L50" s="2438"/>
      <c r="M50" s="2438"/>
      <c r="N50" s="2439"/>
    </row>
    <row r="51" spans="1:14" ht="14.1" customHeight="1" x14ac:dyDescent="0.15">
      <c r="A51" s="193" t="s">
        <v>373</v>
      </c>
      <c r="B51" s="424"/>
      <c r="C51" s="955" t="s">
        <v>432</v>
      </c>
      <c r="D51" s="956" t="s">
        <v>433</v>
      </c>
      <c r="E51" s="2448"/>
      <c r="F51" s="2449"/>
      <c r="G51" s="2450"/>
      <c r="H51" s="2445"/>
      <c r="I51" s="2446"/>
      <c r="J51" s="2447"/>
      <c r="K51" s="2445"/>
      <c r="L51" s="2446"/>
      <c r="M51" s="2446"/>
      <c r="N51" s="2447"/>
    </row>
    <row r="52" spans="1:14" ht="14.1" customHeight="1" x14ac:dyDescent="0.15">
      <c r="A52" s="193" t="s">
        <v>373</v>
      </c>
      <c r="B52" s="424"/>
      <c r="C52" s="2443" t="s">
        <v>434</v>
      </c>
      <c r="D52" s="956" t="s">
        <v>427</v>
      </c>
      <c r="E52" s="2445"/>
      <c r="F52" s="2446"/>
      <c r="G52" s="2447"/>
      <c r="H52" s="2445"/>
      <c r="I52" s="2446"/>
      <c r="J52" s="2447"/>
      <c r="K52" s="2445"/>
      <c r="L52" s="2446"/>
      <c r="M52" s="2446"/>
      <c r="N52" s="2447"/>
    </row>
    <row r="53" spans="1:14" ht="14.1" customHeight="1" x14ac:dyDescent="0.15">
      <c r="A53" s="201" t="s">
        <v>134</v>
      </c>
      <c r="B53" s="425"/>
      <c r="C53" s="2444"/>
      <c r="D53" s="953" t="s">
        <v>428</v>
      </c>
      <c r="E53" s="2431"/>
      <c r="F53" s="2432"/>
      <c r="G53" s="2433"/>
      <c r="H53" s="2431"/>
      <c r="I53" s="2432"/>
      <c r="J53" s="2433"/>
      <c r="K53" s="2431"/>
      <c r="L53" s="2432"/>
      <c r="M53" s="2432"/>
      <c r="N53" s="2433"/>
    </row>
    <row r="54" spans="1:14" ht="14.1" customHeight="1" x14ac:dyDescent="0.15">
      <c r="A54" s="193" t="s">
        <v>134</v>
      </c>
      <c r="B54" s="424"/>
      <c r="C54" s="955" t="s">
        <v>435</v>
      </c>
      <c r="D54" s="956" t="s">
        <v>436</v>
      </c>
      <c r="E54" s="2437"/>
      <c r="F54" s="2438"/>
      <c r="G54" s="2439"/>
      <c r="H54" s="2437"/>
      <c r="I54" s="2438"/>
      <c r="J54" s="2439"/>
      <c r="K54" s="2437"/>
      <c r="L54" s="2438"/>
      <c r="M54" s="2438"/>
      <c r="N54" s="2439"/>
    </row>
    <row r="55" spans="1:14" ht="14.1" customHeight="1" x14ac:dyDescent="0.15">
      <c r="A55" s="193" t="s">
        <v>134</v>
      </c>
      <c r="B55" s="423"/>
      <c r="C55" s="2440" t="s">
        <v>315</v>
      </c>
      <c r="D55" s="957" t="s">
        <v>437</v>
      </c>
      <c r="E55" s="2437"/>
      <c r="F55" s="2438"/>
      <c r="G55" s="2439"/>
      <c r="H55" s="2437"/>
      <c r="I55" s="2438"/>
      <c r="J55" s="2439"/>
      <c r="K55" s="2437"/>
      <c r="L55" s="2438"/>
      <c r="M55" s="2438"/>
      <c r="N55" s="2439"/>
    </row>
    <row r="56" spans="1:14" ht="14.1" customHeight="1" x14ac:dyDescent="0.15">
      <c r="A56" s="201" t="s">
        <v>134</v>
      </c>
      <c r="B56" s="420"/>
      <c r="C56" s="2441"/>
      <c r="D56" s="953" t="s">
        <v>437</v>
      </c>
      <c r="E56" s="2431"/>
      <c r="F56" s="2432"/>
      <c r="G56" s="2433"/>
      <c r="H56" s="2431"/>
      <c r="I56" s="2432"/>
      <c r="J56" s="2433"/>
      <c r="K56" s="2431"/>
      <c r="L56" s="2432"/>
      <c r="M56" s="2432"/>
      <c r="N56" s="2433"/>
    </row>
    <row r="57" spans="1:14" ht="14.1" customHeight="1" x14ac:dyDescent="0.15">
      <c r="A57" s="201" t="s">
        <v>134</v>
      </c>
      <c r="B57" s="420"/>
      <c r="C57" s="2441"/>
      <c r="D57" s="953" t="s">
        <v>437</v>
      </c>
      <c r="E57" s="2431"/>
      <c r="F57" s="2432"/>
      <c r="G57" s="2433"/>
      <c r="H57" s="2431"/>
      <c r="I57" s="2432"/>
      <c r="J57" s="2433"/>
      <c r="K57" s="2431"/>
      <c r="L57" s="2432"/>
      <c r="M57" s="2432"/>
      <c r="N57" s="2433"/>
    </row>
    <row r="58" spans="1:14" ht="14.1" customHeight="1" thickBot="1" x14ac:dyDescent="0.2">
      <c r="A58" s="203" t="s">
        <v>134</v>
      </c>
      <c r="B58" s="958"/>
      <c r="C58" s="2442"/>
      <c r="D58" s="959" t="s">
        <v>437</v>
      </c>
      <c r="E58" s="2434"/>
      <c r="F58" s="2435"/>
      <c r="G58" s="2436"/>
      <c r="H58" s="2434"/>
      <c r="I58" s="2435"/>
      <c r="J58" s="2436"/>
      <c r="K58" s="2434"/>
      <c r="L58" s="2435"/>
      <c r="M58" s="2435"/>
      <c r="N58" s="2436"/>
    </row>
    <row r="59" spans="1:14" ht="18" customHeight="1" thickBot="1" x14ac:dyDescent="0.2">
      <c r="A59" s="2425" t="s">
        <v>1030</v>
      </c>
      <c r="B59" s="2426"/>
      <c r="C59" s="2426"/>
      <c r="D59" s="2426"/>
      <c r="E59" s="2426"/>
      <c r="F59" s="2426"/>
      <c r="G59" s="2426"/>
      <c r="H59" s="2426"/>
      <c r="I59" s="2426"/>
      <c r="J59" s="2427"/>
      <c r="K59" s="2428"/>
      <c r="L59" s="2429"/>
      <c r="M59" s="2429"/>
      <c r="N59" s="2430"/>
    </row>
    <row r="60" spans="1:14" ht="13.5" customHeight="1" x14ac:dyDescent="0.15">
      <c r="A60" s="179"/>
      <c r="B60" s="179"/>
      <c r="N60" s="204"/>
    </row>
    <row r="61" spans="1:14" x14ac:dyDescent="0.15">
      <c r="J61" s="205"/>
      <c r="K61" s="205"/>
      <c r="L61" s="205"/>
      <c r="M61" s="205"/>
      <c r="N61" s="182"/>
    </row>
  </sheetData>
  <mergeCells count="105">
    <mergeCell ref="A2:N2"/>
    <mergeCell ref="A3:C3"/>
    <mergeCell ref="D3:H3"/>
    <mergeCell ref="J3:K3"/>
    <mergeCell ref="M3:N3"/>
    <mergeCell ref="A15:D15"/>
    <mergeCell ref="E15:H15"/>
    <mergeCell ref="I15:N15"/>
    <mergeCell ref="D19:N19"/>
    <mergeCell ref="D20:N20"/>
    <mergeCell ref="D10:N10"/>
    <mergeCell ref="D11:N11"/>
    <mergeCell ref="D12:N12"/>
    <mergeCell ref="A14:D14"/>
    <mergeCell ref="E14:H14"/>
    <mergeCell ref="I14:N14"/>
    <mergeCell ref="C26:D26"/>
    <mergeCell ref="E26:G26"/>
    <mergeCell ref="H26:J26"/>
    <mergeCell ref="K26:N26"/>
    <mergeCell ref="D21:N21"/>
    <mergeCell ref="E27:G27"/>
    <mergeCell ref="H27:J27"/>
    <mergeCell ref="K27:N27"/>
    <mergeCell ref="A24:D24"/>
    <mergeCell ref="E24:G24"/>
    <mergeCell ref="H24:J24"/>
    <mergeCell ref="K24:N24"/>
    <mergeCell ref="B25:D25"/>
    <mergeCell ref="E25:G25"/>
    <mergeCell ref="H25:J25"/>
    <mergeCell ref="K25:N25"/>
    <mergeCell ref="B26:B27"/>
    <mergeCell ref="B31:D31"/>
    <mergeCell ref="E31:G31"/>
    <mergeCell ref="H31:J31"/>
    <mergeCell ref="K31:N31"/>
    <mergeCell ref="A32:D32"/>
    <mergeCell ref="E32:G32"/>
    <mergeCell ref="H32:N32"/>
    <mergeCell ref="B28:D28"/>
    <mergeCell ref="E28:G28"/>
    <mergeCell ref="H28:J28"/>
    <mergeCell ref="K28:N28"/>
    <mergeCell ref="B30:D30"/>
    <mergeCell ref="E30:G30"/>
    <mergeCell ref="H30:J30"/>
    <mergeCell ref="K30:N30"/>
    <mergeCell ref="B29:D29"/>
    <mergeCell ref="E29:G29"/>
    <mergeCell ref="H29:J29"/>
    <mergeCell ref="K29:N29"/>
    <mergeCell ref="E38:F38"/>
    <mergeCell ref="G38:H38"/>
    <mergeCell ref="I38:J38"/>
    <mergeCell ref="L38:M38"/>
    <mergeCell ref="A45:D46"/>
    <mergeCell ref="E45:G46"/>
    <mergeCell ref="H45:J46"/>
    <mergeCell ref="K45:N46"/>
    <mergeCell ref="C41:N41"/>
    <mergeCell ref="C42:N42"/>
    <mergeCell ref="A42:B42"/>
    <mergeCell ref="H53:J53"/>
    <mergeCell ref="K53:N53"/>
    <mergeCell ref="E50:G50"/>
    <mergeCell ref="H50:J50"/>
    <mergeCell ref="K50:N50"/>
    <mergeCell ref="E51:G51"/>
    <mergeCell ref="H51:J51"/>
    <mergeCell ref="K51:N51"/>
    <mergeCell ref="C47:C49"/>
    <mergeCell ref="E47:G47"/>
    <mergeCell ref="H47:J47"/>
    <mergeCell ref="K47:N47"/>
    <mergeCell ref="E48:G48"/>
    <mergeCell ref="H48:J48"/>
    <mergeCell ref="K48:N48"/>
    <mergeCell ref="E49:G49"/>
    <mergeCell ref="H49:J49"/>
    <mergeCell ref="K49:N49"/>
    <mergeCell ref="O28:O31"/>
    <mergeCell ref="A59:J59"/>
    <mergeCell ref="K59:N59"/>
    <mergeCell ref="E57:G57"/>
    <mergeCell ref="H57:J57"/>
    <mergeCell ref="K57:N57"/>
    <mergeCell ref="E58:G58"/>
    <mergeCell ref="H58:J58"/>
    <mergeCell ref="K58:N58"/>
    <mergeCell ref="E54:G54"/>
    <mergeCell ref="H54:J54"/>
    <mergeCell ref="K54:N54"/>
    <mergeCell ref="C55:C58"/>
    <mergeCell ref="E55:G55"/>
    <mergeCell ref="H55:J55"/>
    <mergeCell ref="K55:N55"/>
    <mergeCell ref="E56:G56"/>
    <mergeCell ref="H56:J56"/>
    <mergeCell ref="K56:N56"/>
    <mergeCell ref="C52:C53"/>
    <mergeCell ref="E52:G52"/>
    <mergeCell ref="H52:J52"/>
    <mergeCell ref="K52:N52"/>
    <mergeCell ref="E53:G53"/>
  </mergeCells>
  <phoneticPr fontId="2"/>
  <dataValidations count="9">
    <dataValidation type="list" allowBlank="1" showInputMessage="1" showErrorMessage="1" sqref="N38" xr:uid="{00000000-0002-0000-1100-000000000000}">
      <formula1>"□その他,■その他"</formula1>
    </dataValidation>
    <dataValidation type="list" allowBlank="1" showInputMessage="1" showErrorMessage="1" sqref="L38:M38" xr:uid="{00000000-0002-0000-1100-000001000000}">
      <formula1>"□ホテル,■ホテル"</formula1>
    </dataValidation>
    <dataValidation type="list" allowBlank="1" showInputMessage="1" showErrorMessage="1" sqref="K38" xr:uid="{00000000-0002-0000-1100-000002000000}">
      <formula1>"□病院,■病院"</formula1>
    </dataValidation>
    <dataValidation type="list" allowBlank="1" showInputMessage="1" showErrorMessage="1" sqref="I38:J38" xr:uid="{00000000-0002-0000-1100-000003000000}">
      <formula1>"□集会所,■集会所"</formula1>
    </dataValidation>
    <dataValidation type="list" allowBlank="1" showInputMessage="1" showErrorMessage="1" sqref="G38:H38" xr:uid="{00000000-0002-0000-1100-000004000000}">
      <formula1>"□飲食店,■飲食店"</formula1>
    </dataValidation>
    <dataValidation type="list" allowBlank="1" showInputMessage="1" showErrorMessage="1" sqref="E38:F38" xr:uid="{00000000-0002-0000-1100-000005000000}">
      <formula1>"□物販店,■物販店"</formula1>
    </dataValidation>
    <dataValidation type="list" allowBlank="1" showInputMessage="1" showErrorMessage="1" sqref="D38" xr:uid="{00000000-0002-0000-1100-000006000000}">
      <formula1>"□学校,■学校"</formula1>
    </dataValidation>
    <dataValidation type="list" allowBlank="1" showInputMessage="1" showErrorMessage="1" sqref="C38" xr:uid="{00000000-0002-0000-1100-000007000000}">
      <formula1>"□事務所,■事務所"</formula1>
    </dataValidation>
    <dataValidation type="list" allowBlank="1" showInputMessage="1" showErrorMessage="1" sqref="A25:A31" xr:uid="{00000000-0002-0000-1100-000008000000}">
      <formula1>"□,■"</formula1>
    </dataValidation>
  </dataValidations>
  <printOptions horizontalCentered="1"/>
  <pageMargins left="0.78740157480314965" right="0.39370078740157483" top="0.59055118110236227" bottom="0.59055118110236227" header="0" footer="0"/>
  <pageSetup paperSize="9" scale="81" fitToWidth="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9FF99"/>
    <pageSetUpPr fitToPage="1"/>
  </sheetPr>
  <dimension ref="A1:L61"/>
  <sheetViews>
    <sheetView showGridLines="0" view="pageBreakPreview" zoomScaleNormal="100" zoomScaleSheetLayoutView="100" workbookViewId="0"/>
  </sheetViews>
  <sheetFormatPr defaultColWidth="9.5703125" defaultRowHeight="13.5" x14ac:dyDescent="0.15"/>
  <cols>
    <col min="1" max="1" width="3" style="216" customWidth="1"/>
    <col min="2" max="2" width="11.42578125" style="216" customWidth="1"/>
    <col min="3" max="3" width="3.140625" style="216" customWidth="1"/>
    <col min="4" max="10" width="11.140625" style="216" customWidth="1"/>
    <col min="11" max="16384" width="9.5703125" style="216"/>
  </cols>
  <sheetData>
    <row r="1" spans="1:11" s="206" customFormat="1" ht="14.25" x14ac:dyDescent="0.15">
      <c r="H1" s="207"/>
      <c r="I1" s="207"/>
      <c r="J1" s="208" t="s">
        <v>438</v>
      </c>
    </row>
    <row r="2" spans="1:11" s="206" customFormat="1" ht="15" thickBot="1" x14ac:dyDescent="0.2">
      <c r="A2" s="2662" t="s">
        <v>439</v>
      </c>
      <c r="B2" s="2662"/>
      <c r="C2" s="2662"/>
      <c r="D2" s="2662"/>
      <c r="E2" s="2662"/>
      <c r="F2" s="2662"/>
      <c r="G2" s="2662"/>
      <c r="H2" s="2662"/>
      <c r="I2" s="2662"/>
      <c r="J2" s="2662"/>
    </row>
    <row r="3" spans="1:11" s="206" customFormat="1" ht="22.5" customHeight="1" thickBot="1" x14ac:dyDescent="0.2">
      <c r="A3" s="2656" t="s">
        <v>326</v>
      </c>
      <c r="B3" s="2663"/>
      <c r="C3" s="2664" t="str">
        <f>IF('参考様式1-1'!D3="","",'参考様式1-1'!D3)</f>
        <v/>
      </c>
      <c r="D3" s="2665"/>
      <c r="E3" s="2665"/>
      <c r="F3" s="2665"/>
      <c r="G3" s="2666"/>
      <c r="H3" s="2667" t="str">
        <f>'参考様式1-1'!M3</f>
        <v>１棟目／計１棟</v>
      </c>
      <c r="I3" s="2668"/>
      <c r="J3" s="2669"/>
    </row>
    <row r="4" spans="1:11" s="211" customFormat="1" ht="12" x14ac:dyDescent="0.15">
      <c r="A4" s="210" t="s">
        <v>1035</v>
      </c>
      <c r="B4" s="210"/>
      <c r="D4" s="212"/>
      <c r="E4" s="213"/>
      <c r="F4" s="213"/>
      <c r="G4" s="213"/>
      <c r="H4" s="213"/>
      <c r="I4" s="213"/>
      <c r="J4" s="213"/>
    </row>
    <row r="5" spans="1:11" s="211" customFormat="1" ht="12" x14ac:dyDescent="0.15">
      <c r="A5" s="210" t="s">
        <v>1036</v>
      </c>
      <c r="B5" s="210"/>
      <c r="D5" s="212"/>
      <c r="E5" s="213"/>
      <c r="F5" s="213"/>
      <c r="G5" s="213"/>
      <c r="H5" s="213"/>
      <c r="I5" s="213"/>
      <c r="J5" s="213"/>
    </row>
    <row r="6" spans="1:11" s="211" customFormat="1" ht="12" x14ac:dyDescent="0.15">
      <c r="A6" s="210"/>
      <c r="D6" s="212"/>
      <c r="E6" s="213"/>
      <c r="F6" s="213"/>
      <c r="G6" s="213"/>
      <c r="H6" s="213"/>
      <c r="I6" s="213"/>
      <c r="J6" s="213"/>
    </row>
    <row r="7" spans="1:11" s="211" customFormat="1" ht="6" customHeight="1" x14ac:dyDescent="0.15">
      <c r="A7" s="213"/>
      <c r="B7" s="214"/>
      <c r="C7" s="214"/>
      <c r="D7" s="213"/>
      <c r="E7" s="213"/>
      <c r="F7" s="213"/>
      <c r="G7" s="213"/>
      <c r="H7" s="213"/>
      <c r="I7" s="213"/>
      <c r="J7" s="213"/>
    </row>
    <row r="8" spans="1:11" ht="15" customHeight="1" thickBot="1" x14ac:dyDescent="0.2">
      <c r="A8" s="215" t="s">
        <v>440</v>
      </c>
      <c r="B8" s="215"/>
      <c r="C8" s="215"/>
      <c r="G8" s="217" t="s">
        <v>441</v>
      </c>
      <c r="H8" s="2670" t="s">
        <v>1516</v>
      </c>
      <c r="I8" s="2670"/>
      <c r="J8" s="2670"/>
      <c r="K8" s="216" t="s">
        <v>1368</v>
      </c>
    </row>
    <row r="9" spans="1:11" ht="27" customHeight="1" thickBot="1" x14ac:dyDescent="0.2">
      <c r="A9" s="2656" t="s">
        <v>442</v>
      </c>
      <c r="B9" s="2657"/>
      <c r="C9" s="2657"/>
      <c r="D9" s="2625" t="s">
        <v>1032</v>
      </c>
      <c r="E9" s="2658"/>
      <c r="F9" s="2659" t="s">
        <v>1033</v>
      </c>
      <c r="G9" s="2635"/>
      <c r="H9" s="2625" t="s">
        <v>1034</v>
      </c>
      <c r="I9" s="2635"/>
      <c r="J9" s="2626"/>
    </row>
    <row r="10" spans="1:11" ht="13.5" customHeight="1" x14ac:dyDescent="0.15">
      <c r="A10" s="219"/>
      <c r="B10" s="220" t="s">
        <v>443</v>
      </c>
      <c r="C10" s="220"/>
      <c r="D10" s="221"/>
      <c r="E10" s="222" t="s">
        <v>444</v>
      </c>
      <c r="F10" s="223">
        <v>9.7599999999999996E-3</v>
      </c>
      <c r="G10" s="224" t="s">
        <v>445</v>
      </c>
      <c r="H10" s="2660">
        <f>D10*F10</f>
        <v>0</v>
      </c>
      <c r="I10" s="2661"/>
      <c r="J10" s="225" t="s">
        <v>446</v>
      </c>
    </row>
    <row r="11" spans="1:11" ht="13.5" customHeight="1" x14ac:dyDescent="0.15">
      <c r="A11" s="226"/>
      <c r="B11" s="227" t="s">
        <v>447</v>
      </c>
      <c r="C11" s="227"/>
      <c r="D11" s="228"/>
      <c r="E11" s="229" t="s">
        <v>444</v>
      </c>
      <c r="F11" s="230">
        <v>4.4999999999999998E-2</v>
      </c>
      <c r="G11" s="231" t="s">
        <v>1042</v>
      </c>
      <c r="H11" s="2652">
        <f t="shared" ref="H11:H15" si="0">D11*F11</f>
        <v>0</v>
      </c>
      <c r="I11" s="2653"/>
      <c r="J11" s="232" t="s">
        <v>446</v>
      </c>
    </row>
    <row r="12" spans="1:11" ht="13.5" customHeight="1" x14ac:dyDescent="0.15">
      <c r="A12" s="226"/>
      <c r="B12" s="227" t="s">
        <v>448</v>
      </c>
      <c r="C12" s="227"/>
      <c r="D12" s="228"/>
      <c r="E12" s="229" t="s">
        <v>444</v>
      </c>
      <c r="F12" s="233">
        <v>0.05</v>
      </c>
      <c r="G12" s="231" t="s">
        <v>449</v>
      </c>
      <c r="H12" s="2652">
        <f t="shared" si="0"/>
        <v>0</v>
      </c>
      <c r="I12" s="2653"/>
      <c r="J12" s="232" t="s">
        <v>446</v>
      </c>
    </row>
    <row r="13" spans="1:11" ht="13.5" customHeight="1" x14ac:dyDescent="0.15">
      <c r="A13" s="226"/>
      <c r="B13" s="227" t="s">
        <v>450</v>
      </c>
      <c r="C13" s="227"/>
      <c r="D13" s="228"/>
      <c r="E13" s="229" t="s">
        <v>444</v>
      </c>
      <c r="F13" s="230">
        <v>4.1000000000000002E-2</v>
      </c>
      <c r="G13" s="231" t="s">
        <v>451</v>
      </c>
      <c r="H13" s="2652">
        <f t="shared" si="0"/>
        <v>0</v>
      </c>
      <c r="I13" s="2653"/>
      <c r="J13" s="232" t="s">
        <v>446</v>
      </c>
    </row>
    <row r="14" spans="1:11" ht="13.5" customHeight="1" x14ac:dyDescent="0.15">
      <c r="A14" s="226"/>
      <c r="B14" s="227"/>
      <c r="C14" s="227"/>
      <c r="D14" s="228"/>
      <c r="E14" s="229" t="s">
        <v>444</v>
      </c>
      <c r="F14" s="234"/>
      <c r="G14" s="231" t="s">
        <v>444</v>
      </c>
      <c r="H14" s="2652">
        <f t="shared" si="0"/>
        <v>0</v>
      </c>
      <c r="I14" s="2653"/>
      <c r="J14" s="232" t="s">
        <v>446</v>
      </c>
    </row>
    <row r="15" spans="1:11" ht="13.5" customHeight="1" thickBot="1" x14ac:dyDescent="0.2">
      <c r="A15" s="235"/>
      <c r="B15" s="236"/>
      <c r="C15" s="236"/>
      <c r="D15" s="237"/>
      <c r="E15" s="238" t="s">
        <v>444</v>
      </c>
      <c r="F15" s="239"/>
      <c r="G15" s="240" t="s">
        <v>444</v>
      </c>
      <c r="H15" s="2654">
        <f t="shared" si="0"/>
        <v>0</v>
      </c>
      <c r="I15" s="2655"/>
      <c r="J15" s="241" t="s">
        <v>446</v>
      </c>
    </row>
    <row r="16" spans="1:11" ht="13.5" customHeight="1" thickBot="1" x14ac:dyDescent="0.2">
      <c r="A16" s="2642" t="s">
        <v>452</v>
      </c>
      <c r="B16" s="2643"/>
      <c r="C16" s="2643"/>
      <c r="D16" s="2643"/>
      <c r="E16" s="2643"/>
      <c r="F16" s="2643"/>
      <c r="G16" s="2643"/>
      <c r="H16" s="2644">
        <f>SUM(H10:I15)</f>
        <v>0</v>
      </c>
      <c r="I16" s="2645"/>
      <c r="J16" s="242" t="s">
        <v>446</v>
      </c>
    </row>
    <row r="17" spans="1:10" s="243" customFormat="1" ht="12" customHeight="1" x14ac:dyDescent="0.15">
      <c r="A17" s="2646" t="s">
        <v>453</v>
      </c>
      <c r="B17" s="2646"/>
      <c r="C17" s="2646"/>
      <c r="D17" s="2646"/>
      <c r="E17" s="2646"/>
      <c r="F17" s="2646"/>
      <c r="G17" s="2646"/>
      <c r="H17" s="2646"/>
      <c r="I17" s="2646"/>
      <c r="J17" s="2646"/>
    </row>
    <row r="18" spans="1:10" ht="36" customHeight="1" x14ac:dyDescent="0.15">
      <c r="A18" s="2647" t="s">
        <v>1037</v>
      </c>
      <c r="B18" s="2647"/>
      <c r="C18" s="2647"/>
      <c r="D18" s="2647"/>
      <c r="E18" s="2647"/>
      <c r="F18" s="2647"/>
      <c r="G18" s="2647"/>
      <c r="H18" s="2647"/>
      <c r="I18" s="2647"/>
      <c r="J18" s="2647"/>
    </row>
    <row r="19" spans="1:10" ht="6" customHeight="1" x14ac:dyDescent="0.15">
      <c r="A19" s="244"/>
      <c r="B19" s="244"/>
      <c r="C19" s="244"/>
      <c r="D19" s="244"/>
      <c r="E19" s="244"/>
      <c r="F19" s="244"/>
      <c r="G19" s="244"/>
      <c r="H19" s="244"/>
      <c r="I19" s="244"/>
      <c r="J19" s="244"/>
    </row>
    <row r="20" spans="1:10" ht="15" customHeight="1" thickBot="1" x14ac:dyDescent="0.2">
      <c r="A20" s="215" t="s">
        <v>454</v>
      </c>
      <c r="B20" s="215"/>
      <c r="C20" s="215"/>
      <c r="F20" s="245"/>
      <c r="J20" s="353"/>
    </row>
    <row r="21" spans="1:10" ht="27" customHeight="1" x14ac:dyDescent="0.15">
      <c r="A21" s="2648" t="s">
        <v>455</v>
      </c>
      <c r="B21" s="2649"/>
      <c r="C21" s="2650" t="s">
        <v>456</v>
      </c>
      <c r="D21" s="2650"/>
      <c r="E21" s="2650"/>
      <c r="F21" s="2650"/>
      <c r="G21" s="2651"/>
      <c r="H21" s="247" t="s">
        <v>457</v>
      </c>
      <c r="I21" s="947" t="s">
        <v>458</v>
      </c>
      <c r="J21" s="248" t="s">
        <v>459</v>
      </c>
    </row>
    <row r="22" spans="1:10" ht="13.5" customHeight="1" x14ac:dyDescent="0.15">
      <c r="A22" s="2636" t="s">
        <v>1637</v>
      </c>
      <c r="B22" s="2637"/>
      <c r="C22" s="965" t="s">
        <v>134</v>
      </c>
      <c r="D22" s="250" t="s">
        <v>460</v>
      </c>
      <c r="E22" s="2630" t="s">
        <v>461</v>
      </c>
      <c r="F22" s="2631"/>
      <c r="G22" s="2632"/>
      <c r="H22" s="966">
        <f>IF($A$22="■ 中小規模",15,IF($A$22="■ 大規模",3,0))</f>
        <v>0</v>
      </c>
      <c r="I22" s="251">
        <f>'参考様式1-1'!K25</f>
        <v>0</v>
      </c>
      <c r="J22" s="252">
        <f>ROUNDDOWN(H22*I22/100,1)</f>
        <v>0</v>
      </c>
    </row>
    <row r="23" spans="1:10" ht="13.5" customHeight="1" x14ac:dyDescent="0.15">
      <c r="A23" s="2638" t="str">
        <f>IF(A22="■ 大規模","（延床面積　5000㎡以上）",IF(A22="■ 中小規模","（延床面積　5000㎡未満）",""))</f>
        <v/>
      </c>
      <c r="B23" s="2639"/>
      <c r="C23" s="1684" t="s">
        <v>134</v>
      </c>
      <c r="D23" s="316" t="s">
        <v>462</v>
      </c>
      <c r="E23" s="2509" t="s">
        <v>463</v>
      </c>
      <c r="F23" s="2510"/>
      <c r="G23" s="2633"/>
      <c r="H23" s="966">
        <f>IF($A$22="■ 中小規模",12,IF($A$22="■ 大規模",2,0))</f>
        <v>0</v>
      </c>
      <c r="I23" s="251">
        <f>'参考様式1-1'!K28</f>
        <v>0</v>
      </c>
      <c r="J23" s="252">
        <f>ROUNDDOWN(H23*I23/100,1)</f>
        <v>0</v>
      </c>
    </row>
    <row r="24" spans="1:10" ht="13.5" customHeight="1" x14ac:dyDescent="0.15">
      <c r="A24" s="2638"/>
      <c r="B24" s="2639"/>
      <c r="C24" s="1717"/>
      <c r="D24" s="1685"/>
      <c r="E24" s="2509" t="s">
        <v>1615</v>
      </c>
      <c r="F24" s="2510"/>
      <c r="G24" s="2633"/>
      <c r="H24" s="966">
        <f>IF($A$22="■ 中小規模",1,IF($A$22="■ 大規模",1,0))</f>
        <v>0</v>
      </c>
      <c r="I24" s="251">
        <f>'参考様式1-1'!K29</f>
        <v>0</v>
      </c>
      <c r="J24" s="252">
        <f>ROUNDDOWN(H24*I24/100,1)</f>
        <v>0</v>
      </c>
    </row>
    <row r="25" spans="1:10" ht="13.5" customHeight="1" x14ac:dyDescent="0.15">
      <c r="A25" s="2638"/>
      <c r="B25" s="2639"/>
      <c r="C25" s="374" t="s">
        <v>134</v>
      </c>
      <c r="D25" s="254" t="s">
        <v>464</v>
      </c>
      <c r="E25" s="2509" t="s">
        <v>465</v>
      </c>
      <c r="F25" s="2510"/>
      <c r="G25" s="2633"/>
      <c r="H25" s="966">
        <f>IF($A$22="■ 中小規模",4,IF($A$22="■ 大規模",1,0))</f>
        <v>0</v>
      </c>
      <c r="I25" s="251">
        <f>'参考様式1-1'!K30</f>
        <v>0</v>
      </c>
      <c r="J25" s="252">
        <f>ROUNDDOWN(H25*I25/100,1)</f>
        <v>0</v>
      </c>
    </row>
    <row r="26" spans="1:10" ht="13.5" customHeight="1" thickBot="1" x14ac:dyDescent="0.2">
      <c r="A26" s="2640"/>
      <c r="B26" s="2641"/>
      <c r="C26" s="377" t="s">
        <v>134</v>
      </c>
      <c r="D26" s="256" t="s">
        <v>315</v>
      </c>
      <c r="E26" s="2483" t="s">
        <v>466</v>
      </c>
      <c r="F26" s="2484"/>
      <c r="G26" s="2634"/>
      <c r="H26" s="257"/>
      <c r="I26" s="258"/>
      <c r="J26" s="259"/>
    </row>
    <row r="27" spans="1:10" ht="13.5" customHeight="1" thickBot="1" x14ac:dyDescent="0.2">
      <c r="A27" s="286" t="s">
        <v>1489</v>
      </c>
      <c r="B27" s="215"/>
      <c r="C27" s="215"/>
      <c r="F27" s="245"/>
      <c r="H27" s="260"/>
      <c r="I27" s="261" t="s">
        <v>467</v>
      </c>
      <c r="J27" s="262">
        <f>SUM(J22:J26)</f>
        <v>0</v>
      </c>
    </row>
    <row r="28" spans="1:10" ht="9" customHeight="1" x14ac:dyDescent="0.15">
      <c r="B28" s="215"/>
      <c r="C28" s="215"/>
      <c r="F28" s="245"/>
      <c r="H28" s="260"/>
      <c r="I28" s="283"/>
      <c r="J28" s="962"/>
    </row>
    <row r="29" spans="1:10" ht="15.75" customHeight="1" thickBot="1" x14ac:dyDescent="0.2">
      <c r="A29" s="216" t="s">
        <v>468</v>
      </c>
      <c r="J29" s="353"/>
    </row>
    <row r="30" spans="1:10" ht="27" customHeight="1" thickBot="1" x14ac:dyDescent="0.2">
      <c r="A30" s="2625" t="s">
        <v>408</v>
      </c>
      <c r="B30" s="2635"/>
      <c r="C30" s="2635"/>
      <c r="D30" s="2626"/>
      <c r="E30" s="2625" t="s">
        <v>469</v>
      </c>
      <c r="F30" s="2635"/>
      <c r="G30" s="2635"/>
      <c r="H30" s="2626"/>
      <c r="I30" s="2625" t="s">
        <v>470</v>
      </c>
      <c r="J30" s="2626"/>
    </row>
    <row r="31" spans="1:10" ht="13.5" customHeight="1" x14ac:dyDescent="0.15">
      <c r="A31" s="246" t="s">
        <v>134</v>
      </c>
      <c r="B31" s="2535" t="s">
        <v>471</v>
      </c>
      <c r="C31" s="2535"/>
      <c r="D31" s="2536"/>
      <c r="E31" s="2627"/>
      <c r="F31" s="2628"/>
      <c r="G31" s="2628"/>
      <c r="H31" s="2629"/>
      <c r="I31" s="1802">
        <f>H16*J22/100</f>
        <v>0</v>
      </c>
      <c r="J31" s="263" t="s">
        <v>446</v>
      </c>
    </row>
    <row r="32" spans="1:10" x14ac:dyDescent="0.15">
      <c r="A32" s="1719" t="s">
        <v>134</v>
      </c>
      <c r="B32" s="1720" t="s">
        <v>462</v>
      </c>
      <c r="C32" s="2583" t="s">
        <v>1620</v>
      </c>
      <c r="D32" s="2584"/>
      <c r="E32" s="2580"/>
      <c r="F32" s="2581"/>
      <c r="G32" s="2581"/>
      <c r="H32" s="2582"/>
      <c r="I32" s="1803">
        <f>H16*J23/100</f>
        <v>0</v>
      </c>
      <c r="J32" s="265" t="s">
        <v>446</v>
      </c>
    </row>
    <row r="33" spans="1:12" x14ac:dyDescent="0.15">
      <c r="A33" s="1718"/>
      <c r="B33" s="292"/>
      <c r="C33" s="2583" t="s">
        <v>1615</v>
      </c>
      <c r="D33" s="2584"/>
      <c r="E33" s="2580"/>
      <c r="F33" s="2581"/>
      <c r="G33" s="2581"/>
      <c r="H33" s="2582"/>
      <c r="I33" s="1803">
        <f>H16*J24/100</f>
        <v>0</v>
      </c>
      <c r="J33" s="265" t="s">
        <v>446</v>
      </c>
    </row>
    <row r="34" spans="1:12" ht="13.5" customHeight="1" x14ac:dyDescent="0.15">
      <c r="A34" s="264" t="s">
        <v>134</v>
      </c>
      <c r="B34" s="2510" t="s">
        <v>464</v>
      </c>
      <c r="C34" s="2510"/>
      <c r="D34" s="2511"/>
      <c r="E34" s="2580"/>
      <c r="F34" s="2581"/>
      <c r="G34" s="2581"/>
      <c r="H34" s="2582"/>
      <c r="I34" s="1803">
        <f>H16*J25/100</f>
        <v>0</v>
      </c>
      <c r="J34" s="266" t="s">
        <v>446</v>
      </c>
    </row>
    <row r="35" spans="1:12" ht="13.5" customHeight="1" thickBot="1" x14ac:dyDescent="0.2">
      <c r="A35" s="267" t="s">
        <v>134</v>
      </c>
      <c r="B35" s="2484" t="s">
        <v>315</v>
      </c>
      <c r="C35" s="2484"/>
      <c r="D35" s="2485"/>
      <c r="E35" s="2616"/>
      <c r="F35" s="2617"/>
      <c r="G35" s="2617"/>
      <c r="H35" s="2618"/>
      <c r="I35" s="1804">
        <f>H16*J26/100</f>
        <v>0</v>
      </c>
      <c r="J35" s="268" t="s">
        <v>446</v>
      </c>
    </row>
    <row r="36" spans="1:12" ht="13.5" customHeight="1" thickBot="1" x14ac:dyDescent="0.2">
      <c r="A36" s="286" t="s">
        <v>407</v>
      </c>
      <c r="B36" s="260"/>
      <c r="C36" s="260"/>
      <c r="D36" s="260"/>
      <c r="E36" s="260"/>
      <c r="F36" s="260"/>
      <c r="G36" s="260"/>
      <c r="H36" s="269" t="s">
        <v>472</v>
      </c>
      <c r="I36" s="1805">
        <f>SUM(I31:I35)</f>
        <v>0</v>
      </c>
      <c r="J36" s="270" t="s">
        <v>446</v>
      </c>
    </row>
    <row r="37" spans="1:12" ht="9.9499999999999993" customHeight="1" x14ac:dyDescent="0.15">
      <c r="B37" s="215"/>
      <c r="C37" s="215"/>
      <c r="F37" s="245"/>
      <c r="H37" s="260"/>
      <c r="I37" s="283"/>
      <c r="J37" s="962"/>
    </row>
    <row r="38" spans="1:12" ht="15.75" customHeight="1" thickBot="1" x14ac:dyDescent="0.2">
      <c r="A38" s="216" t="s">
        <v>473</v>
      </c>
      <c r="D38" s="260"/>
      <c r="J38" s="1522" t="s">
        <v>1491</v>
      </c>
    </row>
    <row r="39" spans="1:12" ht="27" customHeight="1" thickBot="1" x14ac:dyDescent="0.2">
      <c r="A39" s="2585" t="s">
        <v>408</v>
      </c>
      <c r="B39" s="2624"/>
      <c r="C39" s="2624"/>
      <c r="D39" s="2586"/>
      <c r="E39" s="2585" t="s">
        <v>469</v>
      </c>
      <c r="F39" s="2624"/>
      <c r="G39" s="2624"/>
      <c r="H39" s="2586"/>
      <c r="I39" s="2585" t="s">
        <v>1490</v>
      </c>
      <c r="J39" s="2586"/>
    </row>
    <row r="40" spans="1:12" ht="13.5" customHeight="1" x14ac:dyDescent="0.15">
      <c r="A40" s="271" t="s">
        <v>134</v>
      </c>
      <c r="B40" s="2619" t="s">
        <v>426</v>
      </c>
      <c r="C40" s="2620"/>
      <c r="D40" s="272" t="s">
        <v>427</v>
      </c>
      <c r="E40" s="2621"/>
      <c r="F40" s="2622"/>
      <c r="G40" s="2622"/>
      <c r="H40" s="2623"/>
      <c r="I40" s="1516"/>
      <c r="J40" s="273" t="s">
        <v>446</v>
      </c>
      <c r="L40" s="1515"/>
    </row>
    <row r="41" spans="1:12" x14ac:dyDescent="0.15">
      <c r="A41" s="274" t="s">
        <v>134</v>
      </c>
      <c r="B41" s="2614"/>
      <c r="C41" s="2615"/>
      <c r="D41" s="275" t="s">
        <v>428</v>
      </c>
      <c r="E41" s="2599"/>
      <c r="F41" s="2600"/>
      <c r="G41" s="2600"/>
      <c r="H41" s="2601"/>
      <c r="I41" s="1517"/>
      <c r="J41" s="276" t="s">
        <v>446</v>
      </c>
      <c r="L41" s="1515"/>
    </row>
    <row r="42" spans="1:12" x14ac:dyDescent="0.15">
      <c r="A42" s="274" t="s">
        <v>134</v>
      </c>
      <c r="B42" s="2614"/>
      <c r="C42" s="2615"/>
      <c r="D42" s="275" t="s">
        <v>429</v>
      </c>
      <c r="E42" s="2599"/>
      <c r="F42" s="2600"/>
      <c r="G42" s="2600"/>
      <c r="H42" s="2601"/>
      <c r="I42" s="1517"/>
      <c r="J42" s="276" t="s">
        <v>446</v>
      </c>
      <c r="L42" s="1515"/>
    </row>
    <row r="43" spans="1:12" x14ac:dyDescent="0.15">
      <c r="A43" s="277" t="s">
        <v>134</v>
      </c>
      <c r="B43" s="2606"/>
      <c r="C43" s="2607"/>
      <c r="D43" s="278" t="s">
        <v>474</v>
      </c>
      <c r="E43" s="2608"/>
      <c r="F43" s="2609"/>
      <c r="G43" s="2609"/>
      <c r="H43" s="2610"/>
      <c r="I43" s="1518"/>
      <c r="J43" s="279" t="s">
        <v>446</v>
      </c>
      <c r="L43" s="1515"/>
    </row>
    <row r="44" spans="1:12" ht="13.5" customHeight="1" x14ac:dyDescent="0.15">
      <c r="A44" s="280" t="s">
        <v>134</v>
      </c>
      <c r="B44" s="2587" t="s">
        <v>475</v>
      </c>
      <c r="C44" s="2605"/>
      <c r="D44" s="281" t="s">
        <v>431</v>
      </c>
      <c r="E44" s="2596"/>
      <c r="F44" s="2597"/>
      <c r="G44" s="2597"/>
      <c r="H44" s="2598"/>
      <c r="I44" s="1519"/>
      <c r="J44" s="282" t="s">
        <v>446</v>
      </c>
      <c r="L44" s="1515"/>
    </row>
    <row r="45" spans="1:12" x14ac:dyDescent="0.15">
      <c r="A45" s="277" t="s">
        <v>134</v>
      </c>
      <c r="B45" s="2606"/>
      <c r="C45" s="2607"/>
      <c r="D45" s="278" t="s">
        <v>474</v>
      </c>
      <c r="E45" s="2608"/>
      <c r="F45" s="2609"/>
      <c r="G45" s="2609"/>
      <c r="H45" s="2610"/>
      <c r="I45" s="1518"/>
      <c r="J45" s="279" t="s">
        <v>446</v>
      </c>
      <c r="L45" s="1515"/>
    </row>
    <row r="46" spans="1:12" ht="13.5" customHeight="1" x14ac:dyDescent="0.15">
      <c r="A46" s="280" t="s">
        <v>134</v>
      </c>
      <c r="B46" s="2587" t="s">
        <v>476</v>
      </c>
      <c r="C46" s="2605"/>
      <c r="D46" s="281" t="s">
        <v>433</v>
      </c>
      <c r="E46" s="2596"/>
      <c r="F46" s="2597"/>
      <c r="G46" s="2597"/>
      <c r="H46" s="2598"/>
      <c r="I46" s="1519"/>
      <c r="J46" s="282" t="s">
        <v>446</v>
      </c>
      <c r="L46" s="1515"/>
    </row>
    <row r="47" spans="1:12" x14ac:dyDescent="0.15">
      <c r="A47" s="277" t="s">
        <v>134</v>
      </c>
      <c r="B47" s="2606"/>
      <c r="C47" s="2607"/>
      <c r="D47" s="278" t="s">
        <v>474</v>
      </c>
      <c r="E47" s="2608"/>
      <c r="F47" s="2609"/>
      <c r="G47" s="2609"/>
      <c r="H47" s="2610"/>
      <c r="I47" s="1518"/>
      <c r="J47" s="279" t="s">
        <v>446</v>
      </c>
      <c r="L47" s="1515"/>
    </row>
    <row r="48" spans="1:12" ht="13.5" customHeight="1" x14ac:dyDescent="0.15">
      <c r="A48" s="280" t="s">
        <v>134</v>
      </c>
      <c r="B48" s="2587" t="s">
        <v>434</v>
      </c>
      <c r="C48" s="2605"/>
      <c r="D48" s="281" t="s">
        <v>427</v>
      </c>
      <c r="E48" s="2596"/>
      <c r="F48" s="2597"/>
      <c r="G48" s="2597"/>
      <c r="H48" s="2598"/>
      <c r="I48" s="1519"/>
      <c r="J48" s="282" t="s">
        <v>446</v>
      </c>
      <c r="L48" s="1515"/>
    </row>
    <row r="49" spans="1:12" x14ac:dyDescent="0.15">
      <c r="A49" s="274" t="s">
        <v>134</v>
      </c>
      <c r="B49" s="2614"/>
      <c r="C49" s="2615"/>
      <c r="D49" s="275" t="s">
        <v>428</v>
      </c>
      <c r="E49" s="2599"/>
      <c r="F49" s="2600"/>
      <c r="G49" s="2600"/>
      <c r="H49" s="2601"/>
      <c r="I49" s="1517"/>
      <c r="J49" s="276" t="s">
        <v>446</v>
      </c>
      <c r="L49" s="1515"/>
    </row>
    <row r="50" spans="1:12" x14ac:dyDescent="0.15">
      <c r="A50" s="277" t="s">
        <v>134</v>
      </c>
      <c r="B50" s="2606"/>
      <c r="C50" s="2607"/>
      <c r="D50" s="278" t="s">
        <v>474</v>
      </c>
      <c r="E50" s="2608"/>
      <c r="F50" s="2609"/>
      <c r="G50" s="2609"/>
      <c r="H50" s="2610"/>
      <c r="I50" s="1518"/>
      <c r="J50" s="279" t="s">
        <v>446</v>
      </c>
      <c r="L50" s="1515"/>
    </row>
    <row r="51" spans="1:12" ht="13.5" customHeight="1" x14ac:dyDescent="0.15">
      <c r="A51" s="280" t="s">
        <v>134</v>
      </c>
      <c r="B51" s="2587" t="s">
        <v>477</v>
      </c>
      <c r="C51" s="2605"/>
      <c r="D51" s="281" t="s">
        <v>436</v>
      </c>
      <c r="E51" s="2596"/>
      <c r="F51" s="2597"/>
      <c r="G51" s="2597"/>
      <c r="H51" s="2598"/>
      <c r="I51" s="1519"/>
      <c r="J51" s="282" t="s">
        <v>446</v>
      </c>
      <c r="L51" s="1515"/>
    </row>
    <row r="52" spans="1:12" x14ac:dyDescent="0.15">
      <c r="A52" s="277" t="s">
        <v>134</v>
      </c>
      <c r="B52" s="2606"/>
      <c r="C52" s="2607"/>
      <c r="D52" s="278" t="s">
        <v>474</v>
      </c>
      <c r="E52" s="2608"/>
      <c r="F52" s="2609"/>
      <c r="G52" s="2609"/>
      <c r="H52" s="2610"/>
      <c r="I52" s="1518"/>
      <c r="J52" s="279" t="s">
        <v>446</v>
      </c>
      <c r="L52" s="1515"/>
    </row>
    <row r="53" spans="1:12" x14ac:dyDescent="0.15">
      <c r="A53" s="280" t="s">
        <v>134</v>
      </c>
      <c r="B53" s="2587" t="s">
        <v>1038</v>
      </c>
      <c r="C53" s="2588"/>
      <c r="D53" s="2589"/>
      <c r="E53" s="2596"/>
      <c r="F53" s="2597"/>
      <c r="G53" s="2597"/>
      <c r="H53" s="2598"/>
      <c r="I53" s="1519"/>
      <c r="J53" s="282" t="s">
        <v>446</v>
      </c>
      <c r="L53" s="1515"/>
    </row>
    <row r="54" spans="1:12" x14ac:dyDescent="0.15">
      <c r="A54" s="274" t="s">
        <v>134</v>
      </c>
      <c r="B54" s="2590"/>
      <c r="C54" s="2591"/>
      <c r="D54" s="2592"/>
      <c r="E54" s="2599"/>
      <c r="F54" s="2600"/>
      <c r="G54" s="2600"/>
      <c r="H54" s="2601"/>
      <c r="I54" s="1517"/>
      <c r="J54" s="276" t="s">
        <v>446</v>
      </c>
      <c r="L54" s="1515"/>
    </row>
    <row r="55" spans="1:12" ht="13.5" customHeight="1" thickBot="1" x14ac:dyDescent="0.2">
      <c r="A55" s="284" t="s">
        <v>134</v>
      </c>
      <c r="B55" s="2593"/>
      <c r="C55" s="2594"/>
      <c r="D55" s="2595"/>
      <c r="E55" s="2602"/>
      <c r="F55" s="2603"/>
      <c r="G55" s="2603"/>
      <c r="H55" s="2604"/>
      <c r="I55" s="1520"/>
      <c r="J55" s="285" t="s">
        <v>446</v>
      </c>
      <c r="L55" s="1515"/>
    </row>
    <row r="56" spans="1:12" ht="13.5" customHeight="1" thickBot="1" x14ac:dyDescent="0.2">
      <c r="A56" s="286" t="s">
        <v>407</v>
      </c>
      <c r="B56" s="286"/>
      <c r="C56" s="286"/>
      <c r="H56" s="269" t="s">
        <v>479</v>
      </c>
      <c r="I56" s="1487">
        <f>SUM(I40:I55)</f>
        <v>0</v>
      </c>
      <c r="J56" s="270" t="s">
        <v>446</v>
      </c>
      <c r="L56" s="1515"/>
    </row>
    <row r="57" spans="1:12" ht="9" customHeight="1" thickBot="1" x14ac:dyDescent="0.2">
      <c r="J57" s="287"/>
    </row>
    <row r="58" spans="1:12" ht="21" customHeight="1" thickBot="1" x14ac:dyDescent="0.2">
      <c r="A58" s="2611" t="s">
        <v>480</v>
      </c>
      <c r="B58" s="2612"/>
      <c r="C58" s="2612"/>
      <c r="D58" s="2612"/>
      <c r="E58" s="2612"/>
      <c r="F58" s="2612"/>
      <c r="G58" s="2612"/>
      <c r="H58" s="2613"/>
      <c r="I58" s="288">
        <f>SUM(I36,I56)</f>
        <v>0</v>
      </c>
      <c r="J58" s="242" t="s">
        <v>446</v>
      </c>
    </row>
    <row r="59" spans="1:12" ht="21" customHeight="1" thickBot="1" x14ac:dyDescent="0.2">
      <c r="A59" s="2611" t="s">
        <v>1031</v>
      </c>
      <c r="B59" s="2612"/>
      <c r="C59" s="2612"/>
      <c r="D59" s="2612"/>
      <c r="E59" s="2612"/>
      <c r="F59" s="2612"/>
      <c r="G59" s="2612"/>
      <c r="H59" s="2613"/>
      <c r="I59" s="289">
        <f>ROUNDDOWN(IF(ISERROR((I58/H16)*100),0,(I58/H16)*100),1)</f>
        <v>0</v>
      </c>
      <c r="J59" s="242" t="s">
        <v>481</v>
      </c>
    </row>
    <row r="60" spans="1:12" ht="13.5" customHeight="1" x14ac:dyDescent="0.15">
      <c r="A60" s="286"/>
      <c r="H60" s="217"/>
      <c r="I60" s="217"/>
      <c r="J60" s="243"/>
    </row>
    <row r="61" spans="1:12" x14ac:dyDescent="0.15">
      <c r="H61" s="217"/>
      <c r="I61" s="217"/>
      <c r="J61" s="243"/>
    </row>
  </sheetData>
  <sheetProtection selectLockedCells="1"/>
  <dataConsolidate/>
  <mergeCells count="68">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I30:J30"/>
    <mergeCell ref="B31:D31"/>
    <mergeCell ref="E31:H31"/>
    <mergeCell ref="E32:H32"/>
    <mergeCell ref="E22:G22"/>
    <mergeCell ref="E23:G23"/>
    <mergeCell ref="E25:G25"/>
    <mergeCell ref="E26:G26"/>
    <mergeCell ref="A30:D30"/>
    <mergeCell ref="E30:H30"/>
    <mergeCell ref="A22:B22"/>
    <mergeCell ref="A23:B26"/>
    <mergeCell ref="E24:G24"/>
    <mergeCell ref="B35:D35"/>
    <mergeCell ref="E35:H35"/>
    <mergeCell ref="B40:C43"/>
    <mergeCell ref="E40:H40"/>
    <mergeCell ref="E41:H41"/>
    <mergeCell ref="E42:H42"/>
    <mergeCell ref="E43:H43"/>
    <mergeCell ref="A39:D39"/>
    <mergeCell ref="E39:H39"/>
    <mergeCell ref="A58:H58"/>
    <mergeCell ref="A59:H59"/>
    <mergeCell ref="B48:C50"/>
    <mergeCell ref="E48:H48"/>
    <mergeCell ref="E49:H49"/>
    <mergeCell ref="E50:H50"/>
    <mergeCell ref="B51:C52"/>
    <mergeCell ref="E51:H51"/>
    <mergeCell ref="E52:H52"/>
    <mergeCell ref="E33:H33"/>
    <mergeCell ref="C32:D32"/>
    <mergeCell ref="C33:D33"/>
    <mergeCell ref="I39:J39"/>
    <mergeCell ref="B53:D55"/>
    <mergeCell ref="E53:H53"/>
    <mergeCell ref="E54:H54"/>
    <mergeCell ref="E55:H55"/>
    <mergeCell ref="B44:C45"/>
    <mergeCell ref="E44:H44"/>
    <mergeCell ref="E45:H45"/>
    <mergeCell ref="B34:D34"/>
    <mergeCell ref="E34:H34"/>
    <mergeCell ref="B46:C47"/>
    <mergeCell ref="E46:H46"/>
    <mergeCell ref="E47:H47"/>
  </mergeCells>
  <phoneticPr fontId="2"/>
  <dataValidations count="2">
    <dataValidation type="list" allowBlank="1" showInputMessage="1" showErrorMessage="1" sqref="C25:C26 A40:A55 C22:C23 A31:A32 A34:A3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1" fitToWidth="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9FF99"/>
  </sheetPr>
  <dimension ref="A1:K103"/>
  <sheetViews>
    <sheetView showGridLines="0" view="pageBreakPreview" zoomScaleNormal="100" zoomScaleSheetLayoutView="100" workbookViewId="0"/>
  </sheetViews>
  <sheetFormatPr defaultColWidth="9.5703125" defaultRowHeight="13.5" x14ac:dyDescent="0.15"/>
  <cols>
    <col min="1" max="1" width="3" style="216" customWidth="1"/>
    <col min="2" max="2" width="11.42578125" style="216" customWidth="1"/>
    <col min="3" max="3" width="3.140625" style="216" customWidth="1"/>
    <col min="4" max="10" width="11.140625" style="216" customWidth="1"/>
    <col min="11" max="16384" width="9.5703125" style="216"/>
  </cols>
  <sheetData>
    <row r="1" spans="1:11" s="206" customFormat="1" ht="14.25" x14ac:dyDescent="0.15">
      <c r="I1" s="207"/>
      <c r="J1" s="208" t="s">
        <v>482</v>
      </c>
    </row>
    <row r="2" spans="1:11" s="206" customFormat="1" ht="15" thickBot="1" x14ac:dyDescent="0.2">
      <c r="A2" s="2738" t="s">
        <v>483</v>
      </c>
      <c r="B2" s="2738"/>
      <c r="C2" s="2738"/>
      <c r="D2" s="2738"/>
      <c r="E2" s="2738"/>
      <c r="F2" s="2738"/>
      <c r="G2" s="2738"/>
      <c r="H2" s="2738"/>
      <c r="I2" s="2738"/>
      <c r="J2" s="2738"/>
    </row>
    <row r="3" spans="1:11" s="206" customFormat="1" ht="22.5" customHeight="1" thickBot="1" x14ac:dyDescent="0.2">
      <c r="A3" s="2656" t="s">
        <v>326</v>
      </c>
      <c r="B3" s="2663"/>
      <c r="C3" s="2739" t="str">
        <f>IF('参考様式1-1'!D3="","",'参考様式1-1'!D3)</f>
        <v/>
      </c>
      <c r="D3" s="2740"/>
      <c r="E3" s="2740"/>
      <c r="F3" s="2740"/>
      <c r="G3" s="2741"/>
      <c r="H3" s="2667" t="str">
        <f>'参考様式1-1'!M3</f>
        <v>１棟目／計１棟</v>
      </c>
      <c r="I3" s="2668"/>
      <c r="J3" s="2669"/>
    </row>
    <row r="4" spans="1:11" s="210" customFormat="1" ht="12" customHeight="1" x14ac:dyDescent="0.15">
      <c r="A4" s="212" t="s">
        <v>1039</v>
      </c>
      <c r="B4" s="212"/>
      <c r="C4" s="212"/>
      <c r="D4" s="283"/>
      <c r="E4" s="283"/>
      <c r="F4" s="283"/>
      <c r="G4" s="283"/>
      <c r="H4" s="283"/>
      <c r="I4" s="283"/>
      <c r="J4" s="212"/>
    </row>
    <row r="5" spans="1:11" s="210" customFormat="1" ht="12" customHeight="1" x14ac:dyDescent="0.15">
      <c r="A5" s="212" t="s">
        <v>1036</v>
      </c>
      <c r="B5" s="212"/>
      <c r="C5" s="212"/>
      <c r="D5" s="283"/>
      <c r="E5" s="283"/>
      <c r="F5" s="283"/>
      <c r="G5" s="283"/>
      <c r="H5" s="283"/>
      <c r="I5" s="283"/>
      <c r="J5" s="212"/>
    </row>
    <row r="6" spans="1:11" s="210" customFormat="1" ht="12" customHeight="1" x14ac:dyDescent="0.15">
      <c r="A6" s="212" t="s">
        <v>1040</v>
      </c>
      <c r="B6" s="212"/>
      <c r="C6" s="212"/>
      <c r="D6" s="283"/>
      <c r="E6" s="283"/>
      <c r="F6" s="283"/>
      <c r="G6" s="283"/>
      <c r="H6" s="283"/>
      <c r="I6" s="283"/>
      <c r="J6" s="212"/>
    </row>
    <row r="7" spans="1:11" s="210" customFormat="1" ht="6" customHeight="1" x14ac:dyDescent="0.15">
      <c r="A7" s="290"/>
      <c r="B7" s="291"/>
      <c r="C7" s="212"/>
      <c r="D7" s="283"/>
      <c r="E7" s="283"/>
      <c r="F7" s="283"/>
      <c r="G7" s="283"/>
      <c r="H7" s="283"/>
      <c r="I7" s="283"/>
      <c r="J7" s="212"/>
    </row>
    <row r="8" spans="1:11" s="210" customFormat="1" ht="15" customHeight="1" thickBot="1" x14ac:dyDescent="0.2">
      <c r="A8" s="215" t="s">
        <v>440</v>
      </c>
      <c r="B8" s="215"/>
      <c r="C8" s="216"/>
      <c r="D8" s="216"/>
      <c r="E8" s="216"/>
      <c r="F8" s="215"/>
      <c r="G8" s="217" t="s">
        <v>441</v>
      </c>
      <c r="H8" s="2670" t="s">
        <v>1516</v>
      </c>
      <c r="I8" s="2670"/>
      <c r="J8" s="2670"/>
      <c r="K8" s="210" t="s">
        <v>1368</v>
      </c>
    </row>
    <row r="9" spans="1:11" s="210" customFormat="1" ht="27" customHeight="1" thickBot="1" x14ac:dyDescent="0.2">
      <c r="A9" s="2656" t="s">
        <v>442</v>
      </c>
      <c r="B9" s="2657"/>
      <c r="C9" s="2663"/>
      <c r="D9" s="2625" t="s">
        <v>1032</v>
      </c>
      <c r="E9" s="2658"/>
      <c r="F9" s="2659" t="s">
        <v>1033</v>
      </c>
      <c r="G9" s="2635"/>
      <c r="H9" s="2625" t="s">
        <v>1034</v>
      </c>
      <c r="I9" s="2635"/>
      <c r="J9" s="2742"/>
    </row>
    <row r="10" spans="1:11" s="210" customFormat="1" ht="13.5" customHeight="1" x14ac:dyDescent="0.15">
      <c r="A10" s="219"/>
      <c r="B10" s="292" t="s">
        <v>443</v>
      </c>
      <c r="C10" s="293"/>
      <c r="D10" s="294"/>
      <c r="E10" s="283" t="s">
        <v>444</v>
      </c>
      <c r="F10" s="223">
        <v>9.7599999999999996E-3</v>
      </c>
      <c r="G10" s="283" t="s">
        <v>445</v>
      </c>
      <c r="H10" s="2660">
        <f t="shared" ref="H10:H15" si="0">D10*F10</f>
        <v>0</v>
      </c>
      <c r="I10" s="2661"/>
      <c r="J10" s="295" t="s">
        <v>446</v>
      </c>
    </row>
    <row r="11" spans="1:11" s="210" customFormat="1" ht="13.5" customHeight="1" x14ac:dyDescent="0.15">
      <c r="A11" s="226"/>
      <c r="B11" s="227" t="s">
        <v>447</v>
      </c>
      <c r="C11" s="296"/>
      <c r="D11" s="297"/>
      <c r="E11" s="298" t="s">
        <v>444</v>
      </c>
      <c r="F11" s="230">
        <v>4.4999999999999998E-2</v>
      </c>
      <c r="G11" s="298" t="s">
        <v>1042</v>
      </c>
      <c r="H11" s="2652">
        <f t="shared" si="0"/>
        <v>0</v>
      </c>
      <c r="I11" s="2653"/>
      <c r="J11" s="232" t="s">
        <v>446</v>
      </c>
    </row>
    <row r="12" spans="1:11" s="210" customFormat="1" ht="13.5" customHeight="1" x14ac:dyDescent="0.15">
      <c r="A12" s="226"/>
      <c r="B12" s="227" t="s">
        <v>448</v>
      </c>
      <c r="C12" s="296"/>
      <c r="D12" s="297"/>
      <c r="E12" s="298" t="s">
        <v>444</v>
      </c>
      <c r="F12" s="233">
        <v>0.05</v>
      </c>
      <c r="G12" s="298" t="s">
        <v>449</v>
      </c>
      <c r="H12" s="2652">
        <f t="shared" si="0"/>
        <v>0</v>
      </c>
      <c r="I12" s="2653"/>
      <c r="J12" s="232" t="s">
        <v>446</v>
      </c>
    </row>
    <row r="13" spans="1:11" s="210" customFormat="1" ht="13.5" customHeight="1" x14ac:dyDescent="0.15">
      <c r="A13" s="226"/>
      <c r="B13" s="227" t="s">
        <v>450</v>
      </c>
      <c r="C13" s="296"/>
      <c r="D13" s="297"/>
      <c r="E13" s="298" t="s">
        <v>444</v>
      </c>
      <c r="F13" s="230">
        <v>4.1000000000000002E-2</v>
      </c>
      <c r="G13" s="298" t="s">
        <v>451</v>
      </c>
      <c r="H13" s="2652">
        <f t="shared" si="0"/>
        <v>0</v>
      </c>
      <c r="I13" s="2653"/>
      <c r="J13" s="232" t="s">
        <v>446</v>
      </c>
    </row>
    <row r="14" spans="1:11" s="210" customFormat="1" ht="13.5" customHeight="1" x14ac:dyDescent="0.15">
      <c r="A14" s="226"/>
      <c r="B14" s="227"/>
      <c r="C14" s="296"/>
      <c r="D14" s="297"/>
      <c r="E14" s="298" t="s">
        <v>444</v>
      </c>
      <c r="F14" s="234"/>
      <c r="G14" s="298" t="s">
        <v>444</v>
      </c>
      <c r="H14" s="2652">
        <f t="shared" si="0"/>
        <v>0</v>
      </c>
      <c r="I14" s="2653"/>
      <c r="J14" s="232" t="s">
        <v>446</v>
      </c>
    </row>
    <row r="15" spans="1:11" s="210" customFormat="1" ht="13.5" customHeight="1" thickBot="1" x14ac:dyDescent="0.2">
      <c r="A15" s="235"/>
      <c r="B15" s="236"/>
      <c r="C15" s="299"/>
      <c r="D15" s="300"/>
      <c r="E15" s="301" t="s">
        <v>444</v>
      </c>
      <c r="F15" s="302"/>
      <c r="G15" s="301" t="s">
        <v>444</v>
      </c>
      <c r="H15" s="2654">
        <f t="shared" si="0"/>
        <v>0</v>
      </c>
      <c r="I15" s="2655"/>
      <c r="J15" s="241" t="s">
        <v>446</v>
      </c>
    </row>
    <row r="16" spans="1:11" s="210" customFormat="1" ht="13.5" customHeight="1" thickBot="1" x14ac:dyDescent="0.2">
      <c r="A16" s="2611" t="s">
        <v>452</v>
      </c>
      <c r="B16" s="2612"/>
      <c r="C16" s="2612"/>
      <c r="D16" s="2612"/>
      <c r="E16" s="2612"/>
      <c r="F16" s="2612"/>
      <c r="G16" s="2612"/>
      <c r="H16" s="2735">
        <f>SUM(H10:I15)</f>
        <v>0</v>
      </c>
      <c r="I16" s="2736"/>
      <c r="J16" s="242" t="s">
        <v>446</v>
      </c>
    </row>
    <row r="17" spans="1:10" s="210" customFormat="1" ht="12" customHeight="1" x14ac:dyDescent="0.15">
      <c r="A17" s="2737" t="s">
        <v>484</v>
      </c>
      <c r="B17" s="2737"/>
      <c r="C17" s="2737"/>
      <c r="D17" s="2737"/>
      <c r="E17" s="2737"/>
      <c r="F17" s="2737"/>
      <c r="G17" s="2737"/>
      <c r="H17" s="2737"/>
      <c r="I17" s="2737"/>
      <c r="J17" s="2737"/>
    </row>
    <row r="18" spans="1:10" s="210" customFormat="1" ht="36" customHeight="1" x14ac:dyDescent="0.15">
      <c r="A18" s="2647" t="s">
        <v>1041</v>
      </c>
      <c r="B18" s="2647"/>
      <c r="C18" s="2647"/>
      <c r="D18" s="2647"/>
      <c r="E18" s="2647"/>
      <c r="F18" s="2647"/>
      <c r="G18" s="2647"/>
      <c r="H18" s="2647"/>
      <c r="I18" s="2647"/>
      <c r="J18" s="2647"/>
    </row>
    <row r="19" spans="1:10" s="210" customFormat="1" ht="12" customHeight="1" x14ac:dyDescent="0.15">
      <c r="A19" s="290"/>
      <c r="B19" s="291"/>
      <c r="C19" s="212"/>
      <c r="D19" s="283"/>
      <c r="E19" s="283"/>
      <c r="F19" s="283"/>
      <c r="G19" s="283"/>
      <c r="H19" s="283"/>
      <c r="I19" s="283"/>
      <c r="J19" s="212"/>
    </row>
    <row r="20" spans="1:10" s="210" customFormat="1" ht="15" customHeight="1" x14ac:dyDescent="0.15">
      <c r="A20" s="215" t="s">
        <v>454</v>
      </c>
      <c r="B20" s="212"/>
      <c r="C20" s="212"/>
      <c r="D20" s="283"/>
      <c r="E20" s="283"/>
      <c r="F20" s="283"/>
      <c r="G20" s="283"/>
      <c r="H20" s="283"/>
      <c r="I20" s="283"/>
      <c r="J20" s="212"/>
    </row>
    <row r="21" spans="1:10" ht="13.5" customHeight="1" x14ac:dyDescent="0.15">
      <c r="A21" s="216" t="s">
        <v>1493</v>
      </c>
    </row>
    <row r="22" spans="1:10" ht="13.5" customHeight="1" x14ac:dyDescent="0.15">
      <c r="A22" s="260"/>
      <c r="B22" s="260" t="s">
        <v>1494</v>
      </c>
      <c r="D22" s="260"/>
    </row>
    <row r="23" spans="1:10" ht="6" customHeight="1" x14ac:dyDescent="0.15">
      <c r="A23" s="260"/>
      <c r="D23" s="260"/>
    </row>
    <row r="24" spans="1:10" ht="13.5" customHeight="1" thickBot="1" x14ac:dyDescent="0.2">
      <c r="A24" s="286" t="s">
        <v>1495</v>
      </c>
      <c r="D24" s="260"/>
      <c r="J24" s="1523" t="s">
        <v>1487</v>
      </c>
    </row>
    <row r="25" spans="1:10" s="306" customFormat="1" ht="40.5" thickBot="1" x14ac:dyDescent="0.2">
      <c r="A25" s="2625" t="s">
        <v>485</v>
      </c>
      <c r="B25" s="2635"/>
      <c r="C25" s="2625" t="s">
        <v>486</v>
      </c>
      <c r="D25" s="2635"/>
      <c r="E25" s="2635"/>
      <c r="F25" s="2635"/>
      <c r="G25" s="2635"/>
      <c r="H25" s="304" t="s">
        <v>1043</v>
      </c>
      <c r="I25" s="305" t="s">
        <v>1044</v>
      </c>
      <c r="J25" s="963" t="s">
        <v>1050</v>
      </c>
    </row>
    <row r="26" spans="1:10" s="306" customFormat="1" ht="13.5" customHeight="1" x14ac:dyDescent="0.15">
      <c r="A26" s="307" t="s">
        <v>134</v>
      </c>
      <c r="B26" s="210" t="s">
        <v>487</v>
      </c>
      <c r="C26" s="308" t="s">
        <v>134</v>
      </c>
      <c r="D26" s="309" t="s">
        <v>460</v>
      </c>
      <c r="E26" s="2733" t="s">
        <v>488</v>
      </c>
      <c r="F26" s="2535"/>
      <c r="G26" s="2734"/>
      <c r="H26" s="310">
        <v>3</v>
      </c>
      <c r="I26" s="311">
        <f>IF($A$26="■",'参考様式1-1'!K25,0)</f>
        <v>0</v>
      </c>
      <c r="J26" s="312">
        <f>IF($A$26="■",ROUNDDOWN(H26*I26/100,1),0)</f>
        <v>0</v>
      </c>
    </row>
    <row r="27" spans="1:10" s="306" customFormat="1" ht="13.5" customHeight="1" x14ac:dyDescent="0.15">
      <c r="A27" s="2724" t="s">
        <v>489</v>
      </c>
      <c r="B27" s="2725"/>
      <c r="C27" s="1683" t="s">
        <v>134</v>
      </c>
      <c r="D27" s="316" t="s">
        <v>462</v>
      </c>
      <c r="E27" s="2509" t="s">
        <v>490</v>
      </c>
      <c r="F27" s="2510"/>
      <c r="G27" s="2633"/>
      <c r="H27" s="313">
        <v>2</v>
      </c>
      <c r="I27" s="314">
        <f>IF($A$26="■",'参考様式1-1'!K28,0)</f>
        <v>0</v>
      </c>
      <c r="J27" s="315">
        <f>IF($A$26="■",ROUNDDOWN(H27*I27/100,1),0)</f>
        <v>0</v>
      </c>
    </row>
    <row r="28" spans="1:10" s="306" customFormat="1" ht="13.5" customHeight="1" x14ac:dyDescent="0.15">
      <c r="A28" s="2724"/>
      <c r="B28" s="2725"/>
      <c r="C28" s="249"/>
      <c r="D28" s="1685"/>
      <c r="E28" s="2509" t="s">
        <v>1615</v>
      </c>
      <c r="F28" s="2510"/>
      <c r="G28" s="2633"/>
      <c r="H28" s="313">
        <v>1</v>
      </c>
      <c r="I28" s="314">
        <f>IF($A$26="■",'参考様式1-1'!K29,0)</f>
        <v>0</v>
      </c>
      <c r="J28" s="315">
        <f>IF($A$26="■",ROUNDDOWN(H28*I28/100,1),0)</f>
        <v>0</v>
      </c>
    </row>
    <row r="29" spans="1:10" s="306" customFormat="1" ht="13.5" customHeight="1" x14ac:dyDescent="0.15">
      <c r="A29" s="2724"/>
      <c r="B29" s="2725"/>
      <c r="C29" s="253" t="s">
        <v>134</v>
      </c>
      <c r="D29" s="254" t="s">
        <v>464</v>
      </c>
      <c r="E29" s="2509" t="s">
        <v>491</v>
      </c>
      <c r="F29" s="2510"/>
      <c r="G29" s="2633"/>
      <c r="H29" s="313">
        <v>1</v>
      </c>
      <c r="I29" s="314">
        <f>IF($A$26="■",'参考様式1-1'!K30,0)</f>
        <v>0</v>
      </c>
      <c r="J29" s="315">
        <f>IF($A$26="■",ROUNDDOWN(H29*I29/100,1),0)</f>
        <v>0</v>
      </c>
    </row>
    <row r="30" spans="1:10" s="306" customFormat="1" ht="13.5" customHeight="1" thickBot="1" x14ac:dyDescent="0.2">
      <c r="A30" s="2726"/>
      <c r="B30" s="2727"/>
      <c r="C30" s="255" t="s">
        <v>134</v>
      </c>
      <c r="D30" s="316" t="s">
        <v>315</v>
      </c>
      <c r="E30" s="2483" t="s">
        <v>492</v>
      </c>
      <c r="F30" s="2484"/>
      <c r="G30" s="2634"/>
      <c r="H30" s="317"/>
      <c r="I30" s="318"/>
      <c r="J30" s="319"/>
    </row>
    <row r="31" spans="1:10" s="306" customFormat="1" ht="13.5" customHeight="1" x14ac:dyDescent="0.15">
      <c r="A31" s="307" t="s">
        <v>134</v>
      </c>
      <c r="B31" s="320" t="s">
        <v>493</v>
      </c>
      <c r="C31" s="249" t="s">
        <v>134</v>
      </c>
      <c r="D31" s="321" t="s">
        <v>460</v>
      </c>
      <c r="E31" s="2733" t="s">
        <v>488</v>
      </c>
      <c r="F31" s="2535"/>
      <c r="G31" s="2734"/>
      <c r="H31" s="322">
        <v>15</v>
      </c>
      <c r="I31" s="311">
        <f>IF($A$31="■",'参考様式1-1'!K25,0)</f>
        <v>0</v>
      </c>
      <c r="J31" s="312">
        <f>IF($A$31="■",ROUNDDOWN(H31*I31/100,1),0)</f>
        <v>0</v>
      </c>
    </row>
    <row r="32" spans="1:10" s="306" customFormat="1" ht="13.5" customHeight="1" x14ac:dyDescent="0.15">
      <c r="A32" s="2724" t="s">
        <v>494</v>
      </c>
      <c r="B32" s="2725"/>
      <c r="C32" s="1683" t="s">
        <v>134</v>
      </c>
      <c r="D32" s="316" t="s">
        <v>462</v>
      </c>
      <c r="E32" s="2509" t="s">
        <v>490</v>
      </c>
      <c r="F32" s="2510"/>
      <c r="G32" s="2633"/>
      <c r="H32" s="313">
        <v>12</v>
      </c>
      <c r="I32" s="314">
        <f>IF($A$31="■",'参考様式1-1'!K28,0)</f>
        <v>0</v>
      </c>
      <c r="J32" s="315">
        <f>IF($A$31="■",ROUNDDOWN(H32*I32/100,1),0)</f>
        <v>0</v>
      </c>
    </row>
    <row r="33" spans="1:10" s="306" customFormat="1" ht="13.5" customHeight="1" x14ac:dyDescent="0.15">
      <c r="A33" s="2724"/>
      <c r="B33" s="2725"/>
      <c r="C33" s="249"/>
      <c r="D33" s="1685"/>
      <c r="E33" s="2509" t="s">
        <v>1615</v>
      </c>
      <c r="F33" s="2510"/>
      <c r="G33" s="2633"/>
      <c r="H33" s="313">
        <v>1</v>
      </c>
      <c r="I33" s="314">
        <f>IF($A$31="■",'参考様式1-1'!K29,0)</f>
        <v>0</v>
      </c>
      <c r="J33" s="315">
        <f>IF($A$31="■",ROUNDDOWN(H33*I33/100,1),0)</f>
        <v>0</v>
      </c>
    </row>
    <row r="34" spans="1:10" s="306" customFormat="1" ht="13.5" customHeight="1" x14ac:dyDescent="0.15">
      <c r="A34" s="2724"/>
      <c r="B34" s="2725"/>
      <c r="C34" s="253" t="s">
        <v>134</v>
      </c>
      <c r="D34" s="254" t="s">
        <v>464</v>
      </c>
      <c r="E34" s="2509" t="s">
        <v>491</v>
      </c>
      <c r="F34" s="2510"/>
      <c r="G34" s="2633"/>
      <c r="H34" s="313">
        <v>4</v>
      </c>
      <c r="I34" s="314">
        <f>IF($A$31="■",'参考様式1-1'!K30,0)</f>
        <v>0</v>
      </c>
      <c r="J34" s="315">
        <f>IF($A$31="■",ROUNDDOWN(H34*I34/100,1),0)</f>
        <v>0</v>
      </c>
    </row>
    <row r="35" spans="1:10" s="306" customFormat="1" ht="13.5" customHeight="1" thickBot="1" x14ac:dyDescent="0.2">
      <c r="A35" s="2726"/>
      <c r="B35" s="2727"/>
      <c r="C35" s="255" t="s">
        <v>134</v>
      </c>
      <c r="D35" s="256" t="s">
        <v>315</v>
      </c>
      <c r="E35" s="2483" t="s">
        <v>492</v>
      </c>
      <c r="F35" s="2484"/>
      <c r="G35" s="2634"/>
      <c r="H35" s="317"/>
      <c r="I35" s="323"/>
      <c r="J35" s="319"/>
    </row>
    <row r="36" spans="1:10" ht="13.5" customHeight="1" thickBot="1" x14ac:dyDescent="0.2">
      <c r="A36" s="2728" t="s">
        <v>1492</v>
      </c>
      <c r="B36" s="2728"/>
      <c r="C36" s="2728"/>
      <c r="D36" s="2728"/>
      <c r="E36" s="2728"/>
      <c r="F36" s="2728"/>
      <c r="G36" s="2728"/>
      <c r="H36" s="2728"/>
      <c r="I36" s="324" t="s">
        <v>495</v>
      </c>
      <c r="J36" s="325">
        <f>SUM(J26:J35)</f>
        <v>0</v>
      </c>
    </row>
    <row r="37" spans="1:10" ht="12" customHeight="1" x14ac:dyDescent="0.15">
      <c r="I37" s="1524"/>
      <c r="J37" s="948"/>
    </row>
    <row r="38" spans="1:10" ht="13.5" customHeight="1" x14ac:dyDescent="0.15">
      <c r="A38" s="216" t="s">
        <v>473</v>
      </c>
      <c r="D38" s="210"/>
    </row>
    <row r="39" spans="1:10" ht="13.5" customHeight="1" x14ac:dyDescent="0.15">
      <c r="B39" s="260" t="s">
        <v>1045</v>
      </c>
      <c r="D39" s="210"/>
    </row>
    <row r="40" spans="1:10" ht="13.5" customHeight="1" x14ac:dyDescent="0.15">
      <c r="A40" s="260"/>
      <c r="D40" s="210"/>
    </row>
    <row r="41" spans="1:10" ht="13.5" customHeight="1" thickBot="1" x14ac:dyDescent="0.2">
      <c r="A41" s="286" t="s">
        <v>1495</v>
      </c>
      <c r="D41" s="210"/>
      <c r="J41" s="1523" t="s">
        <v>1487</v>
      </c>
    </row>
    <row r="42" spans="1:10" ht="47.25" customHeight="1" thickBot="1" x14ac:dyDescent="0.2">
      <c r="A42" s="2625" t="s">
        <v>496</v>
      </c>
      <c r="B42" s="2626"/>
      <c r="C42" s="2625" t="s">
        <v>486</v>
      </c>
      <c r="D42" s="2635"/>
      <c r="E42" s="2635"/>
      <c r="F42" s="2635"/>
      <c r="G42" s="982" t="s">
        <v>1068</v>
      </c>
      <c r="H42" s="304" t="s">
        <v>1046</v>
      </c>
      <c r="I42" s="218" t="s">
        <v>1047</v>
      </c>
      <c r="J42" s="964" t="s">
        <v>1496</v>
      </c>
    </row>
    <row r="43" spans="1:10" ht="13.5" customHeight="1" x14ac:dyDescent="0.15">
      <c r="A43" s="326"/>
      <c r="B43" s="327"/>
      <c r="C43" s="271" t="s">
        <v>134</v>
      </c>
      <c r="D43" s="2729" t="s">
        <v>497</v>
      </c>
      <c r="E43" s="2731" t="s">
        <v>498</v>
      </c>
      <c r="F43" s="2732"/>
      <c r="G43" s="328"/>
      <c r="H43" s="328"/>
      <c r="I43" s="329"/>
      <c r="J43" s="330">
        <f>ROUNDDOWN(G43*H43*I43/10000,1)</f>
        <v>0</v>
      </c>
    </row>
    <row r="44" spans="1:10" ht="13.5" customHeight="1" x14ac:dyDescent="0.15">
      <c r="A44" s="331" t="s">
        <v>134</v>
      </c>
      <c r="B44" s="332" t="s">
        <v>499</v>
      </c>
      <c r="C44" s="274" t="s">
        <v>134</v>
      </c>
      <c r="D44" s="2730"/>
      <c r="E44" s="2722" t="s">
        <v>500</v>
      </c>
      <c r="F44" s="2723"/>
      <c r="G44" s="333"/>
      <c r="H44" s="333"/>
      <c r="I44" s="334"/>
      <c r="J44" s="335">
        <f>ROUNDDOWN(G44*H44*I44/10000,1)</f>
        <v>0</v>
      </c>
    </row>
    <row r="45" spans="1:10" ht="13.5" customHeight="1" x14ac:dyDescent="0.15">
      <c r="A45" s="336"/>
      <c r="B45" s="332"/>
      <c r="C45" s="274" t="s">
        <v>134</v>
      </c>
      <c r="D45" s="2730"/>
      <c r="E45" s="2722" t="s">
        <v>501</v>
      </c>
      <c r="F45" s="2723"/>
      <c r="G45" s="333"/>
      <c r="H45" s="333"/>
      <c r="I45" s="334"/>
      <c r="J45" s="335">
        <f>ROUNDDOWN(G45*H45*I45/10000,1)</f>
        <v>0</v>
      </c>
    </row>
    <row r="46" spans="1:10" ht="13.5" customHeight="1" x14ac:dyDescent="0.15">
      <c r="A46" s="331" t="s">
        <v>134</v>
      </c>
      <c r="B46" s="332" t="s">
        <v>502</v>
      </c>
      <c r="C46" s="277" t="s">
        <v>134</v>
      </c>
      <c r="D46" s="2730"/>
      <c r="E46" s="2712" t="s">
        <v>503</v>
      </c>
      <c r="F46" s="2713"/>
      <c r="G46" s="337"/>
      <c r="H46" s="337"/>
      <c r="I46" s="338"/>
      <c r="J46" s="339">
        <f>ROUNDDOWN(G46*H46*I46/10000,1)</f>
        <v>0</v>
      </c>
    </row>
    <row r="47" spans="1:10" ht="13.5" customHeight="1" x14ac:dyDescent="0.15">
      <c r="A47" s="336"/>
      <c r="B47" s="332"/>
      <c r="C47" s="280" t="s">
        <v>134</v>
      </c>
      <c r="D47" s="2709" t="s">
        <v>430</v>
      </c>
      <c r="E47" s="2710" t="s">
        <v>504</v>
      </c>
      <c r="F47" s="2711"/>
      <c r="G47" s="340"/>
      <c r="H47" s="340"/>
      <c r="I47" s="341"/>
      <c r="J47" s="342">
        <f>ROUNDDOWN(G47*H47*I47/10000,1)</f>
        <v>0</v>
      </c>
    </row>
    <row r="48" spans="1:10" ht="13.5" customHeight="1" x14ac:dyDescent="0.15">
      <c r="A48" s="331" t="s">
        <v>134</v>
      </c>
      <c r="B48" s="332" t="s">
        <v>505</v>
      </c>
      <c r="C48" s="277" t="s">
        <v>134</v>
      </c>
      <c r="D48" s="2709"/>
      <c r="E48" s="2712" t="s">
        <v>503</v>
      </c>
      <c r="F48" s="2713"/>
      <c r="G48" s="1488"/>
      <c r="H48" s="1488"/>
      <c r="I48" s="1489"/>
      <c r="J48" s="339">
        <f t="shared" ref="J48:J58" si="1">ROUNDDOWN(G48*H48*I48/10000,1)</f>
        <v>0</v>
      </c>
    </row>
    <row r="49" spans="1:10" ht="13.5" customHeight="1" x14ac:dyDescent="0.15">
      <c r="A49" s="336"/>
      <c r="B49" s="332"/>
      <c r="C49" s="280" t="s">
        <v>134</v>
      </c>
      <c r="D49" s="2709" t="s">
        <v>432</v>
      </c>
      <c r="E49" s="2710" t="s">
        <v>506</v>
      </c>
      <c r="F49" s="2711"/>
      <c r="G49" s="345"/>
      <c r="H49" s="345"/>
      <c r="I49" s="346"/>
      <c r="J49" s="342">
        <f t="shared" si="1"/>
        <v>0</v>
      </c>
    </row>
    <row r="50" spans="1:10" ht="13.5" customHeight="1" x14ac:dyDescent="0.15">
      <c r="A50" s="331" t="s">
        <v>134</v>
      </c>
      <c r="B50" s="332" t="s">
        <v>507</v>
      </c>
      <c r="C50" s="277" t="s">
        <v>134</v>
      </c>
      <c r="D50" s="2709"/>
      <c r="E50" s="2712" t="s">
        <v>503</v>
      </c>
      <c r="F50" s="2713"/>
      <c r="G50" s="337"/>
      <c r="H50" s="337"/>
      <c r="I50" s="338"/>
      <c r="J50" s="339">
        <f t="shared" si="1"/>
        <v>0</v>
      </c>
    </row>
    <row r="51" spans="1:10" ht="13.5" customHeight="1" x14ac:dyDescent="0.15">
      <c r="A51" s="336"/>
      <c r="B51" s="332"/>
      <c r="C51" s="280" t="s">
        <v>134</v>
      </c>
      <c r="D51" s="2709" t="s">
        <v>508</v>
      </c>
      <c r="E51" s="2710" t="s">
        <v>509</v>
      </c>
      <c r="F51" s="2711"/>
      <c r="G51" s="340"/>
      <c r="H51" s="340"/>
      <c r="I51" s="341"/>
      <c r="J51" s="342">
        <f t="shared" si="1"/>
        <v>0</v>
      </c>
    </row>
    <row r="52" spans="1:10" ht="13.5" customHeight="1" x14ac:dyDescent="0.15">
      <c r="A52" s="331" t="s">
        <v>134</v>
      </c>
      <c r="B52" s="332" t="s">
        <v>510</v>
      </c>
      <c r="C52" s="274" t="s">
        <v>134</v>
      </c>
      <c r="D52" s="2709"/>
      <c r="E52" s="2722" t="s">
        <v>511</v>
      </c>
      <c r="F52" s="2723"/>
      <c r="G52" s="333"/>
      <c r="H52" s="333"/>
      <c r="I52" s="334"/>
      <c r="J52" s="335">
        <f t="shared" si="1"/>
        <v>0</v>
      </c>
    </row>
    <row r="53" spans="1:10" ht="13.5" customHeight="1" x14ac:dyDescent="0.15">
      <c r="A53" s="336"/>
      <c r="B53" s="332"/>
      <c r="C53" s="277" t="s">
        <v>134</v>
      </c>
      <c r="D53" s="2709"/>
      <c r="E53" s="2712" t="s">
        <v>503</v>
      </c>
      <c r="F53" s="2713"/>
      <c r="G53" s="337"/>
      <c r="H53" s="337"/>
      <c r="I53" s="338"/>
      <c r="J53" s="339">
        <f t="shared" si="1"/>
        <v>0</v>
      </c>
    </row>
    <row r="54" spans="1:10" ht="13.5" customHeight="1" x14ac:dyDescent="0.15">
      <c r="A54" s="331" t="s">
        <v>134</v>
      </c>
      <c r="B54" s="332" t="s">
        <v>512</v>
      </c>
      <c r="C54" s="280" t="s">
        <v>134</v>
      </c>
      <c r="D54" s="2709" t="s">
        <v>435</v>
      </c>
      <c r="E54" s="2710" t="s">
        <v>513</v>
      </c>
      <c r="F54" s="2711"/>
      <c r="G54" s="340"/>
      <c r="H54" s="340"/>
      <c r="I54" s="341"/>
      <c r="J54" s="342">
        <f t="shared" si="1"/>
        <v>0</v>
      </c>
    </row>
    <row r="55" spans="1:10" ht="13.5" customHeight="1" x14ac:dyDescent="0.15">
      <c r="A55" s="336"/>
      <c r="B55" s="332"/>
      <c r="C55" s="277" t="s">
        <v>134</v>
      </c>
      <c r="D55" s="2709"/>
      <c r="E55" s="2712" t="s">
        <v>503</v>
      </c>
      <c r="F55" s="2713"/>
      <c r="G55" s="337"/>
      <c r="H55" s="337"/>
      <c r="I55" s="338"/>
      <c r="J55" s="339">
        <f t="shared" si="1"/>
        <v>0</v>
      </c>
    </row>
    <row r="56" spans="1:10" ht="13.5" customHeight="1" x14ac:dyDescent="0.15">
      <c r="A56" s="331" t="s">
        <v>134</v>
      </c>
      <c r="B56" s="332" t="s">
        <v>514</v>
      </c>
      <c r="C56" s="280" t="s">
        <v>134</v>
      </c>
      <c r="D56" s="2714" t="s">
        <v>478</v>
      </c>
      <c r="E56" s="2716" t="s">
        <v>515</v>
      </c>
      <c r="F56" s="2717"/>
      <c r="G56" s="343"/>
      <c r="H56" s="343"/>
      <c r="I56" s="344"/>
      <c r="J56" s="342">
        <f t="shared" si="1"/>
        <v>0</v>
      </c>
    </row>
    <row r="57" spans="1:10" ht="13.5" customHeight="1" x14ac:dyDescent="0.15">
      <c r="A57" s="326"/>
      <c r="B57" s="332"/>
      <c r="C57" s="274" t="s">
        <v>134</v>
      </c>
      <c r="D57" s="2709"/>
      <c r="E57" s="2718" t="s">
        <v>515</v>
      </c>
      <c r="F57" s="2719"/>
      <c r="G57" s="345"/>
      <c r="H57" s="345"/>
      <c r="I57" s="346"/>
      <c r="J57" s="335">
        <f t="shared" si="1"/>
        <v>0</v>
      </c>
    </row>
    <row r="58" spans="1:10" ht="13.5" customHeight="1" thickBot="1" x14ac:dyDescent="0.2">
      <c r="A58" s="347"/>
      <c r="B58" s="348"/>
      <c r="C58" s="284" t="s">
        <v>134</v>
      </c>
      <c r="D58" s="2715"/>
      <c r="E58" s="2720" t="s">
        <v>515</v>
      </c>
      <c r="F58" s="2721"/>
      <c r="G58" s="349"/>
      <c r="H58" s="349"/>
      <c r="I58" s="350"/>
      <c r="J58" s="351">
        <f t="shared" si="1"/>
        <v>0</v>
      </c>
    </row>
    <row r="59" spans="1:10" ht="13.5" customHeight="1" thickBot="1" x14ac:dyDescent="0.2">
      <c r="A59" s="286"/>
      <c r="B59" s="303"/>
      <c r="C59" s="303"/>
      <c r="D59" s="303"/>
      <c r="E59" s="303"/>
      <c r="F59" s="303"/>
      <c r="G59" s="303"/>
      <c r="H59" s="303"/>
      <c r="I59" s="324" t="s">
        <v>516</v>
      </c>
      <c r="J59" s="352">
        <f>SUM(J43:J58)</f>
        <v>0</v>
      </c>
    </row>
    <row r="60" spans="1:10" ht="4.5" customHeight="1" thickBot="1" x14ac:dyDescent="0.2"/>
    <row r="61" spans="1:10" ht="15" customHeight="1" thickBot="1" x14ac:dyDescent="0.2">
      <c r="A61" s="216" t="s">
        <v>1051</v>
      </c>
      <c r="B61" s="286"/>
      <c r="H61" s="217"/>
      <c r="I61" s="353" t="s">
        <v>517</v>
      </c>
      <c r="J61" s="352">
        <f>SUM(J36,J59)</f>
        <v>0</v>
      </c>
    </row>
    <row r="62" spans="1:10" ht="4.5" customHeight="1" thickBot="1" x14ac:dyDescent="0.2">
      <c r="B62" s="286"/>
      <c r="H62" s="217"/>
      <c r="I62" s="353"/>
      <c r="J62" s="354"/>
    </row>
    <row r="63" spans="1:10" ht="15" customHeight="1" thickBot="1" x14ac:dyDescent="0.2">
      <c r="A63" s="216" t="s">
        <v>518</v>
      </c>
      <c r="B63" s="286"/>
      <c r="H63" s="217"/>
      <c r="I63" s="353" t="s">
        <v>519</v>
      </c>
      <c r="J63" s="352">
        <f>ROUNDDOWN(H16*J61/100,1)</f>
        <v>0</v>
      </c>
    </row>
    <row r="64" spans="1:10" ht="15" customHeight="1" x14ac:dyDescent="0.15">
      <c r="A64" s="243"/>
      <c r="B64" s="211"/>
      <c r="C64" s="243"/>
      <c r="D64" s="243"/>
      <c r="E64" s="243"/>
      <c r="F64" s="243"/>
      <c r="G64" s="243"/>
      <c r="H64" s="355"/>
      <c r="I64" s="290"/>
      <c r="J64" s="356"/>
    </row>
    <row r="65" spans="1:10" ht="21.75" customHeight="1" x14ac:dyDescent="0.15">
      <c r="A65" s="357" t="s">
        <v>520</v>
      </c>
      <c r="B65" s="358"/>
      <c r="C65" s="359"/>
      <c r="D65" s="359"/>
      <c r="E65" s="359"/>
      <c r="F65" s="359"/>
      <c r="G65" s="359"/>
      <c r="H65" s="360"/>
      <c r="I65" s="360"/>
      <c r="J65" s="361"/>
    </row>
    <row r="66" spans="1:10" ht="11.25" customHeight="1" x14ac:dyDescent="0.15">
      <c r="B66" s="286"/>
      <c r="H66" s="217"/>
      <c r="I66" s="217"/>
      <c r="J66" s="243"/>
    </row>
    <row r="67" spans="1:10" x14ac:dyDescent="0.15">
      <c r="A67" s="216" t="s">
        <v>521</v>
      </c>
    </row>
    <row r="68" spans="1:10" ht="6" customHeight="1" x14ac:dyDescent="0.15"/>
    <row r="69" spans="1:10" ht="6" customHeight="1" x14ac:dyDescent="0.15">
      <c r="A69" s="362"/>
      <c r="B69" s="363"/>
      <c r="C69" s="363"/>
      <c r="D69" s="363"/>
      <c r="E69" s="363"/>
      <c r="F69" s="363"/>
      <c r="G69" s="363"/>
      <c r="H69" s="363"/>
      <c r="I69" s="363"/>
      <c r="J69" s="364"/>
    </row>
    <row r="70" spans="1:10" s="306" customFormat="1" ht="63.75" customHeight="1" x14ac:dyDescent="0.15">
      <c r="A70" s="365" t="s">
        <v>323</v>
      </c>
      <c r="B70" s="2702" t="s">
        <v>522</v>
      </c>
      <c r="C70" s="2702"/>
      <c r="D70" s="2702"/>
      <c r="E70" s="2702"/>
      <c r="F70" s="2702"/>
      <c r="G70" s="2702"/>
      <c r="H70" s="2702"/>
      <c r="I70" s="2702"/>
      <c r="J70" s="2703"/>
    </row>
    <row r="71" spans="1:10" s="306" customFormat="1" ht="42" customHeight="1" x14ac:dyDescent="0.15">
      <c r="A71" s="365" t="s">
        <v>324</v>
      </c>
      <c r="B71" s="2702" t="s">
        <v>523</v>
      </c>
      <c r="C71" s="2702"/>
      <c r="D71" s="2702"/>
      <c r="E71" s="2702"/>
      <c r="F71" s="2702"/>
      <c r="G71" s="2702"/>
      <c r="H71" s="2702"/>
      <c r="I71" s="2702"/>
      <c r="J71" s="2703"/>
    </row>
    <row r="72" spans="1:10" s="306" customFormat="1" ht="21.95" customHeight="1" x14ac:dyDescent="0.15">
      <c r="A72" s="365" t="s">
        <v>325</v>
      </c>
      <c r="B72" s="2702" t="s">
        <v>524</v>
      </c>
      <c r="C72" s="2702"/>
      <c r="D72" s="2702"/>
      <c r="E72" s="2702"/>
      <c r="F72" s="2702"/>
      <c r="G72" s="2702"/>
      <c r="H72" s="2702"/>
      <c r="I72" s="2702"/>
      <c r="J72" s="2703"/>
    </row>
    <row r="73" spans="1:10" s="306" customFormat="1" ht="34.5" customHeight="1" x14ac:dyDescent="0.15">
      <c r="A73" s="365" t="s">
        <v>525</v>
      </c>
      <c r="B73" s="2702" t="s">
        <v>526</v>
      </c>
      <c r="C73" s="2702"/>
      <c r="D73" s="2702"/>
      <c r="E73" s="2702"/>
      <c r="F73" s="2702"/>
      <c r="G73" s="2702"/>
      <c r="H73" s="2702"/>
      <c r="I73" s="2702"/>
      <c r="J73" s="2703"/>
    </row>
    <row r="74" spans="1:10" s="306" customFormat="1" ht="45.95" customHeight="1" x14ac:dyDescent="0.15">
      <c r="A74" s="365" t="s">
        <v>527</v>
      </c>
      <c r="B74" s="2702" t="s">
        <v>1025</v>
      </c>
      <c r="C74" s="2702"/>
      <c r="D74" s="2702"/>
      <c r="E74" s="2702"/>
      <c r="F74" s="2702"/>
      <c r="G74" s="2702"/>
      <c r="H74" s="2702"/>
      <c r="I74" s="2702"/>
      <c r="J74" s="2703"/>
    </row>
    <row r="75" spans="1:10" s="306" customFormat="1" ht="35.1" customHeight="1" x14ac:dyDescent="0.15">
      <c r="A75" s="365" t="s">
        <v>528</v>
      </c>
      <c r="B75" s="2704" t="s">
        <v>529</v>
      </c>
      <c r="C75" s="2702"/>
      <c r="D75" s="2702"/>
      <c r="E75" s="2702"/>
      <c r="F75" s="2702"/>
      <c r="G75" s="2702"/>
      <c r="H75" s="2702"/>
      <c r="I75" s="2702"/>
      <c r="J75" s="2703"/>
    </row>
    <row r="76" spans="1:10" s="306" customFormat="1" ht="35.1" customHeight="1" x14ac:dyDescent="0.15">
      <c r="A76" s="365" t="s">
        <v>530</v>
      </c>
      <c r="B76" s="2702" t="s">
        <v>531</v>
      </c>
      <c r="C76" s="2702"/>
      <c r="D76" s="2702"/>
      <c r="E76" s="2702"/>
      <c r="F76" s="2702"/>
      <c r="G76" s="2702"/>
      <c r="H76" s="2702"/>
      <c r="I76" s="2702"/>
      <c r="J76" s="2703"/>
    </row>
    <row r="77" spans="1:10" s="306" customFormat="1" ht="4.5" customHeight="1" x14ac:dyDescent="0.15">
      <c r="A77" s="366"/>
      <c r="B77" s="367"/>
      <c r="C77" s="367"/>
      <c r="D77" s="367"/>
      <c r="E77" s="367"/>
      <c r="F77" s="367"/>
      <c r="G77" s="367"/>
      <c r="H77" s="367"/>
      <c r="I77" s="367"/>
      <c r="J77" s="368"/>
    </row>
    <row r="78" spans="1:10" ht="24.75" customHeight="1" x14ac:dyDescent="0.15"/>
    <row r="79" spans="1:10" ht="20.100000000000001" customHeight="1" thickBot="1" x14ac:dyDescent="0.2">
      <c r="A79" s="245" t="s">
        <v>532</v>
      </c>
      <c r="B79" s="369"/>
      <c r="C79" s="370"/>
      <c r="D79" s="370"/>
      <c r="E79" s="370"/>
      <c r="F79" s="370"/>
      <c r="G79" s="370"/>
      <c r="H79" s="370"/>
      <c r="I79" s="370"/>
    </row>
    <row r="80" spans="1:10" ht="20.100000000000001" customHeight="1" thickBot="1" x14ac:dyDescent="0.2">
      <c r="A80" s="2676" t="s">
        <v>533</v>
      </c>
      <c r="B80" s="2573"/>
      <c r="C80" s="2572" t="s">
        <v>534</v>
      </c>
      <c r="D80" s="2572"/>
      <c r="E80" s="2572"/>
      <c r="F80" s="2572"/>
      <c r="G80" s="2572"/>
      <c r="H80" s="2572"/>
      <c r="I80" s="2572"/>
      <c r="J80" s="2573"/>
    </row>
    <row r="81" spans="1:10" ht="20.100000000000001" customHeight="1" x14ac:dyDescent="0.15">
      <c r="A81" s="2707" t="s">
        <v>535</v>
      </c>
      <c r="B81" s="2708"/>
      <c r="C81" s="245" t="s">
        <v>536</v>
      </c>
      <c r="D81" s="370"/>
      <c r="E81" s="370"/>
      <c r="F81" s="370"/>
      <c r="G81" s="370"/>
      <c r="H81" s="370"/>
      <c r="I81" s="370"/>
      <c r="J81" s="371"/>
    </row>
    <row r="82" spans="1:10" ht="20.100000000000001" customHeight="1" x14ac:dyDescent="0.15">
      <c r="A82" s="2679" t="s">
        <v>537</v>
      </c>
      <c r="B82" s="2688"/>
      <c r="C82" s="373" t="s">
        <v>538</v>
      </c>
      <c r="D82" s="374"/>
      <c r="E82" s="374"/>
      <c r="F82" s="374"/>
      <c r="G82" s="374"/>
      <c r="H82" s="374"/>
      <c r="I82" s="374"/>
      <c r="J82" s="372"/>
    </row>
    <row r="83" spans="1:10" ht="20.100000000000001" customHeight="1" x14ac:dyDescent="0.15">
      <c r="A83" s="2679" t="s">
        <v>539</v>
      </c>
      <c r="B83" s="2688"/>
      <c r="C83" s="373" t="s">
        <v>540</v>
      </c>
      <c r="D83" s="374"/>
      <c r="E83" s="374"/>
      <c r="F83" s="374"/>
      <c r="G83" s="374"/>
      <c r="H83" s="374"/>
      <c r="I83" s="374"/>
      <c r="J83" s="372"/>
    </row>
    <row r="84" spans="1:10" ht="20.100000000000001" customHeight="1" x14ac:dyDescent="0.15">
      <c r="A84" s="2679" t="s">
        <v>507</v>
      </c>
      <c r="B84" s="2688"/>
      <c r="C84" s="373" t="s">
        <v>541</v>
      </c>
      <c r="D84" s="374"/>
      <c r="E84" s="374"/>
      <c r="F84" s="374"/>
      <c r="G84" s="374"/>
      <c r="H84" s="374"/>
      <c r="I84" s="374"/>
      <c r="J84" s="372"/>
    </row>
    <row r="85" spans="1:10" ht="20.100000000000001" customHeight="1" x14ac:dyDescent="0.15">
      <c r="A85" s="2679" t="s">
        <v>510</v>
      </c>
      <c r="B85" s="2688"/>
      <c r="C85" s="373" t="s">
        <v>542</v>
      </c>
      <c r="D85" s="374"/>
      <c r="E85" s="374"/>
      <c r="F85" s="374"/>
      <c r="G85" s="374"/>
      <c r="H85" s="374"/>
      <c r="I85" s="374"/>
      <c r="J85" s="372"/>
    </row>
    <row r="86" spans="1:10" ht="20.100000000000001" customHeight="1" x14ac:dyDescent="0.15">
      <c r="A86" s="2679" t="s">
        <v>543</v>
      </c>
      <c r="B86" s="2688"/>
      <c r="C86" s="373" t="s">
        <v>544</v>
      </c>
      <c r="D86" s="374"/>
      <c r="E86" s="374"/>
      <c r="F86" s="374"/>
      <c r="G86" s="374"/>
      <c r="H86" s="374"/>
      <c r="I86" s="374"/>
      <c r="J86" s="372"/>
    </row>
    <row r="87" spans="1:10" ht="20.100000000000001" customHeight="1" x14ac:dyDescent="0.15">
      <c r="A87" s="2679" t="s">
        <v>545</v>
      </c>
      <c r="B87" s="2688"/>
      <c r="C87" s="373" t="s">
        <v>546</v>
      </c>
      <c r="D87" s="374"/>
      <c r="E87" s="374"/>
      <c r="F87" s="374"/>
      <c r="G87" s="374"/>
      <c r="H87" s="374"/>
      <c r="I87" s="374"/>
      <c r="J87" s="372"/>
    </row>
    <row r="88" spans="1:10" ht="20.100000000000001" customHeight="1" thickBot="1" x14ac:dyDescent="0.2">
      <c r="A88" s="2690" t="s">
        <v>315</v>
      </c>
      <c r="B88" s="2691"/>
      <c r="C88" s="376" t="s">
        <v>547</v>
      </c>
      <c r="D88" s="377"/>
      <c r="E88" s="377"/>
      <c r="F88" s="377"/>
      <c r="G88" s="377"/>
      <c r="H88" s="377"/>
      <c r="I88" s="377"/>
      <c r="J88" s="375"/>
    </row>
    <row r="89" spans="1:10" ht="20.100000000000001" customHeight="1" x14ac:dyDescent="0.15"/>
    <row r="90" spans="1:10" ht="20.100000000000001" customHeight="1" thickBot="1" x14ac:dyDescent="0.2">
      <c r="A90" s="216" t="s">
        <v>548</v>
      </c>
      <c r="G90" s="378"/>
      <c r="H90" s="217"/>
      <c r="I90" s="243"/>
    </row>
    <row r="91" spans="1:10" ht="20.100000000000001" customHeight="1" thickBot="1" x14ac:dyDescent="0.2">
      <c r="A91" s="2676" t="s">
        <v>549</v>
      </c>
      <c r="B91" s="2678"/>
      <c r="C91" s="2677" t="s">
        <v>550</v>
      </c>
      <c r="D91" s="2573"/>
      <c r="E91" s="379" t="s">
        <v>535</v>
      </c>
      <c r="F91" s="380" t="s">
        <v>537</v>
      </c>
      <c r="G91" s="2692" t="s">
        <v>551</v>
      </c>
      <c r="H91" s="2693"/>
      <c r="I91" s="380" t="s">
        <v>543</v>
      </c>
      <c r="J91" s="381" t="s">
        <v>545</v>
      </c>
    </row>
    <row r="92" spans="1:10" ht="20.100000000000001" customHeight="1" x14ac:dyDescent="0.15">
      <c r="A92" s="2694" t="s">
        <v>552</v>
      </c>
      <c r="B92" s="2695"/>
      <c r="C92" s="2696" t="s">
        <v>427</v>
      </c>
      <c r="D92" s="2697"/>
      <c r="E92" s="382">
        <v>35</v>
      </c>
      <c r="F92" s="383">
        <v>28</v>
      </c>
      <c r="G92" s="2698">
        <v>28</v>
      </c>
      <c r="H92" s="2699"/>
      <c r="I92" s="383">
        <v>21</v>
      </c>
      <c r="J92" s="384">
        <v>32</v>
      </c>
    </row>
    <row r="93" spans="1:10" ht="20.100000000000001" customHeight="1" x14ac:dyDescent="0.15">
      <c r="A93" s="2679"/>
      <c r="B93" s="2680"/>
      <c r="C93" s="2700" t="s">
        <v>428</v>
      </c>
      <c r="D93" s="2701"/>
      <c r="E93" s="385">
        <v>5</v>
      </c>
      <c r="F93" s="386">
        <v>4</v>
      </c>
      <c r="G93" s="2705">
        <v>4</v>
      </c>
      <c r="H93" s="2706"/>
      <c r="I93" s="386">
        <v>3</v>
      </c>
      <c r="J93" s="387">
        <v>5</v>
      </c>
    </row>
    <row r="94" spans="1:10" ht="20.100000000000001" customHeight="1" x14ac:dyDescent="0.15">
      <c r="A94" s="2679"/>
      <c r="B94" s="2680"/>
      <c r="C94" s="2684" t="s">
        <v>429</v>
      </c>
      <c r="D94" s="2685"/>
      <c r="E94" s="277">
        <v>10</v>
      </c>
      <c r="F94" s="388">
        <v>8</v>
      </c>
      <c r="G94" s="2684">
        <v>8</v>
      </c>
      <c r="H94" s="2686"/>
      <c r="I94" s="388">
        <v>6</v>
      </c>
      <c r="J94" s="389">
        <v>8</v>
      </c>
    </row>
    <row r="95" spans="1:10" ht="20.100000000000001" customHeight="1" x14ac:dyDescent="0.15">
      <c r="A95" s="2679" t="s">
        <v>553</v>
      </c>
      <c r="B95" s="2687"/>
      <c r="C95" s="2687" t="s">
        <v>308</v>
      </c>
      <c r="D95" s="2688"/>
      <c r="E95" s="390">
        <v>5</v>
      </c>
      <c r="F95" s="391">
        <v>10</v>
      </c>
      <c r="G95" s="2689">
        <v>10</v>
      </c>
      <c r="H95" s="2680"/>
      <c r="I95" s="391">
        <v>10</v>
      </c>
      <c r="J95" s="392">
        <v>5</v>
      </c>
    </row>
    <row r="96" spans="1:10" ht="20.100000000000001" customHeight="1" x14ac:dyDescent="0.15">
      <c r="A96" s="2679" t="s">
        <v>554</v>
      </c>
      <c r="B96" s="2687"/>
      <c r="C96" s="2687" t="s">
        <v>308</v>
      </c>
      <c r="D96" s="2688"/>
      <c r="E96" s="390">
        <v>20</v>
      </c>
      <c r="F96" s="391">
        <v>25</v>
      </c>
      <c r="G96" s="2689">
        <v>25</v>
      </c>
      <c r="H96" s="2680"/>
      <c r="I96" s="391">
        <v>10</v>
      </c>
      <c r="J96" s="392">
        <v>10</v>
      </c>
    </row>
    <row r="97" spans="1:10" ht="20.100000000000001" customHeight="1" x14ac:dyDescent="0.15">
      <c r="A97" s="2679" t="s">
        <v>555</v>
      </c>
      <c r="B97" s="2680"/>
      <c r="C97" s="2681" t="s">
        <v>427</v>
      </c>
      <c r="D97" s="2673"/>
      <c r="E97" s="393" t="s">
        <v>121</v>
      </c>
      <c r="F97" s="394" t="s">
        <v>121</v>
      </c>
      <c r="G97" s="2682">
        <v>9</v>
      </c>
      <c r="H97" s="2683"/>
      <c r="I97" s="394">
        <v>36</v>
      </c>
      <c r="J97" s="395">
        <v>27</v>
      </c>
    </row>
    <row r="98" spans="1:10" ht="20.100000000000001" customHeight="1" x14ac:dyDescent="0.15">
      <c r="A98" s="2679"/>
      <c r="B98" s="2680"/>
      <c r="C98" s="2684" t="s">
        <v>428</v>
      </c>
      <c r="D98" s="2685"/>
      <c r="E98" s="277" t="s">
        <v>121</v>
      </c>
      <c r="F98" s="388" t="s">
        <v>121</v>
      </c>
      <c r="G98" s="2684">
        <v>1</v>
      </c>
      <c r="H98" s="2686"/>
      <c r="I98" s="388">
        <v>4</v>
      </c>
      <c r="J98" s="389">
        <v>3</v>
      </c>
    </row>
    <row r="99" spans="1:10" ht="20.100000000000001" customHeight="1" x14ac:dyDescent="0.15">
      <c r="A99" s="2679" t="s">
        <v>556</v>
      </c>
      <c r="B99" s="2687"/>
      <c r="C99" s="2687" t="s">
        <v>308</v>
      </c>
      <c r="D99" s="2688"/>
      <c r="E99" s="390">
        <v>3</v>
      </c>
      <c r="F99" s="391" t="s">
        <v>121</v>
      </c>
      <c r="G99" s="2689">
        <v>5</v>
      </c>
      <c r="H99" s="2680"/>
      <c r="I99" s="391">
        <v>5</v>
      </c>
      <c r="J99" s="392">
        <v>3</v>
      </c>
    </row>
    <row r="100" spans="1:10" ht="20.100000000000001" customHeight="1" thickBot="1" x14ac:dyDescent="0.2">
      <c r="A100" s="2671" t="s">
        <v>557</v>
      </c>
      <c r="B100" s="2672"/>
      <c r="C100" s="2672" t="s">
        <v>308</v>
      </c>
      <c r="D100" s="2673"/>
      <c r="E100" s="393">
        <v>22</v>
      </c>
      <c r="F100" s="394">
        <v>25</v>
      </c>
      <c r="G100" s="2674">
        <v>10</v>
      </c>
      <c r="H100" s="2675"/>
      <c r="I100" s="394">
        <v>5</v>
      </c>
      <c r="J100" s="395">
        <v>7</v>
      </c>
    </row>
    <row r="101" spans="1:10" ht="20.100000000000001" customHeight="1" thickBot="1" x14ac:dyDescent="0.2">
      <c r="A101" s="2676" t="s">
        <v>558</v>
      </c>
      <c r="B101" s="2572"/>
      <c r="C101" s="2572"/>
      <c r="D101" s="2573"/>
      <c r="E101" s="379">
        <v>100</v>
      </c>
      <c r="F101" s="380">
        <v>100</v>
      </c>
      <c r="G101" s="2677">
        <v>100</v>
      </c>
      <c r="H101" s="2678"/>
      <c r="I101" s="380">
        <v>100</v>
      </c>
      <c r="J101" s="381">
        <v>100</v>
      </c>
    </row>
    <row r="102" spans="1:10" ht="20.100000000000001" customHeight="1" x14ac:dyDescent="0.15">
      <c r="A102" s="369"/>
      <c r="B102" s="369"/>
      <c r="C102" s="370"/>
      <c r="D102" s="370"/>
      <c r="E102" s="370"/>
      <c r="F102" s="370"/>
      <c r="G102" s="370"/>
      <c r="H102" s="370"/>
      <c r="I102" s="370"/>
    </row>
    <row r="103" spans="1:10" x14ac:dyDescent="0.15">
      <c r="H103" s="217"/>
      <c r="I103" s="217"/>
      <c r="J103" s="243"/>
    </row>
  </sheetData>
  <sheetProtection selectLockedCells="1"/>
  <mergeCells count="104">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5:B25"/>
    <mergeCell ref="C25:G25"/>
    <mergeCell ref="E26:G26"/>
    <mergeCell ref="A27:B30"/>
    <mergeCell ref="E27:G27"/>
    <mergeCell ref="E29:G29"/>
    <mergeCell ref="E30:G30"/>
    <mergeCell ref="E31:G31"/>
    <mergeCell ref="E28:G28"/>
    <mergeCell ref="A32:B35"/>
    <mergeCell ref="E32:G32"/>
    <mergeCell ref="E34:G34"/>
    <mergeCell ref="E35:G35"/>
    <mergeCell ref="A36:H36"/>
    <mergeCell ref="A42:B42"/>
    <mergeCell ref="C42:F42"/>
    <mergeCell ref="D43:D46"/>
    <mergeCell ref="E43:F43"/>
    <mergeCell ref="E44:F44"/>
    <mergeCell ref="E45:F45"/>
    <mergeCell ref="E46:F46"/>
    <mergeCell ref="E33:G33"/>
    <mergeCell ref="D47:D48"/>
    <mergeCell ref="E47:F47"/>
    <mergeCell ref="E48:F48"/>
    <mergeCell ref="D49:D50"/>
    <mergeCell ref="E49:F49"/>
    <mergeCell ref="E50:F50"/>
    <mergeCell ref="D51:D53"/>
    <mergeCell ref="E51:F51"/>
    <mergeCell ref="E52:F52"/>
    <mergeCell ref="E53:F53"/>
    <mergeCell ref="D54:D55"/>
    <mergeCell ref="E54:F54"/>
    <mergeCell ref="E55:F55"/>
    <mergeCell ref="D56:D58"/>
    <mergeCell ref="E56:F56"/>
    <mergeCell ref="E57:F57"/>
    <mergeCell ref="E58:F58"/>
    <mergeCell ref="B70:J70"/>
    <mergeCell ref="B71:J71"/>
    <mergeCell ref="B74:J74"/>
    <mergeCell ref="B75:J75"/>
    <mergeCell ref="B76:J76"/>
    <mergeCell ref="A80:B80"/>
    <mergeCell ref="C80:J80"/>
    <mergeCell ref="B73:J73"/>
    <mergeCell ref="B72:J72"/>
    <mergeCell ref="G93:H93"/>
    <mergeCell ref="A81:B81"/>
    <mergeCell ref="A82:B82"/>
    <mergeCell ref="A83:B83"/>
    <mergeCell ref="A84:B84"/>
    <mergeCell ref="A85:B85"/>
    <mergeCell ref="A86:B86"/>
    <mergeCell ref="C94:D94"/>
    <mergeCell ref="G94:H94"/>
    <mergeCell ref="A95:B95"/>
    <mergeCell ref="C95:D95"/>
    <mergeCell ref="G95:H95"/>
    <mergeCell ref="A96:B96"/>
    <mergeCell ref="C96:D96"/>
    <mergeCell ref="G96:H96"/>
    <mergeCell ref="A87:B87"/>
    <mergeCell ref="A88:B88"/>
    <mergeCell ref="A91:B91"/>
    <mergeCell ref="C91:D91"/>
    <mergeCell ref="G91:H91"/>
    <mergeCell ref="A92:B94"/>
    <mergeCell ref="C92:D92"/>
    <mergeCell ref="G92:H92"/>
    <mergeCell ref="C93:D93"/>
    <mergeCell ref="A100:B100"/>
    <mergeCell ref="C100:D100"/>
    <mergeCell ref="G100:H100"/>
    <mergeCell ref="A101:D101"/>
    <mergeCell ref="G101:H101"/>
    <mergeCell ref="A97:B98"/>
    <mergeCell ref="C97:D97"/>
    <mergeCell ref="G97:H97"/>
    <mergeCell ref="C98:D98"/>
    <mergeCell ref="G98:H98"/>
    <mergeCell ref="A99:B99"/>
    <mergeCell ref="C99:D99"/>
    <mergeCell ref="G99:H99"/>
  </mergeCells>
  <phoneticPr fontId="2"/>
  <dataValidations count="1">
    <dataValidation type="list" allowBlank="1" showInputMessage="1" showErrorMessage="1" sqref="A26 A31 A44 A46 A48 A50 A52 A54 A56 C43:C58 C26:C27 C29:C32 C34:C35" xr:uid="{00000000-0002-0000-1300-000000000000}">
      <formula1>"□,■"</formula1>
    </dataValidation>
  </dataValidations>
  <printOptions horizontalCentered="1"/>
  <pageMargins left="0.78740157480314965" right="0.39370078740157483" top="0.59055118110236215" bottom="0.59055118110236215" header="0.31496062992125984" footer="0.31496062992125984"/>
  <pageSetup paperSize="9" scale="87" orientation="portrait" r:id="rId1"/>
  <headerFooter alignWithMargins="0"/>
  <rowBreaks count="1" manualBreakCount="1">
    <brk id="63"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18DE-8CED-4480-9135-D27BD50C7198}">
  <sheetPr codeName="Sheet22">
    <tabColor rgb="FF99FF99"/>
    <pageSetUpPr fitToPage="1"/>
  </sheetPr>
  <dimension ref="A1:O25"/>
  <sheetViews>
    <sheetView showGridLines="0" view="pageBreakPreview" zoomScaleNormal="100" zoomScaleSheetLayoutView="100" workbookViewId="0"/>
  </sheetViews>
  <sheetFormatPr defaultRowHeight="12" x14ac:dyDescent="0.15"/>
  <cols>
    <col min="1" max="1" width="12.7109375" customWidth="1"/>
    <col min="2" max="2" width="6.7109375" customWidth="1"/>
    <col min="3" max="3" width="8.7109375" customWidth="1"/>
    <col min="4" max="15" width="7.85546875" customWidth="1"/>
  </cols>
  <sheetData>
    <row r="1" spans="1:15" s="206" customFormat="1" ht="14.25" x14ac:dyDescent="0.15">
      <c r="I1" s="207"/>
      <c r="J1" s="208"/>
      <c r="O1" s="208"/>
    </row>
    <row r="2" spans="1:15" s="206" customFormat="1" ht="15" thickBot="1" x14ac:dyDescent="0.2">
      <c r="A2" s="2662" t="s">
        <v>1285</v>
      </c>
      <c r="B2" s="2662"/>
      <c r="C2" s="2662"/>
      <c r="D2" s="2662"/>
      <c r="E2" s="2662"/>
      <c r="F2" s="2662"/>
      <c r="G2" s="2662"/>
      <c r="H2" s="2662"/>
      <c r="I2" s="2662"/>
      <c r="J2" s="2662"/>
      <c r="K2" s="2662"/>
      <c r="L2" s="2662"/>
      <c r="M2" s="2662"/>
      <c r="N2" s="2662"/>
      <c r="O2" s="2662"/>
    </row>
    <row r="3" spans="1:15" s="206" customFormat="1" ht="22.5" customHeight="1" thickBot="1" x14ac:dyDescent="0.2">
      <c r="A3" s="2656" t="s">
        <v>326</v>
      </c>
      <c r="B3" s="2663"/>
      <c r="C3" s="2746" t="str">
        <f>IF('参考様式1-1'!D3="","",'参考様式1-1'!D3)</f>
        <v/>
      </c>
      <c r="D3" s="2747"/>
      <c r="E3" s="2747"/>
      <c r="F3" s="2747"/>
      <c r="G3" s="2747"/>
      <c r="H3" s="2747"/>
      <c r="I3" s="2747"/>
      <c r="J3" s="2747"/>
      <c r="K3" s="2748"/>
      <c r="L3" s="2743" t="str">
        <f>'参考様式1-1'!M3</f>
        <v>１棟目／計１棟</v>
      </c>
      <c r="M3" s="2744"/>
      <c r="N3" s="2744"/>
      <c r="O3" s="2745"/>
    </row>
    <row r="4" spans="1:15" ht="13.5" customHeight="1" x14ac:dyDescent="0.15">
      <c r="A4" s="1102"/>
    </row>
    <row r="5" spans="1:15" ht="13.5" customHeight="1" x14ac:dyDescent="0.15">
      <c r="A5" s="1690" t="s">
        <v>1286</v>
      </c>
    </row>
    <row r="6" spans="1:15" ht="13.5" customHeight="1" x14ac:dyDescent="0.15">
      <c r="A6" s="1104" t="s">
        <v>1287</v>
      </c>
    </row>
    <row r="7" spans="1:15" ht="15.95" customHeight="1" x14ac:dyDescent="0.15"/>
    <row r="8" spans="1:15" ht="15.95" customHeight="1" x14ac:dyDescent="0.15"/>
    <row r="9" spans="1:15" ht="15.95" customHeight="1" thickBot="1" x14ac:dyDescent="0.2">
      <c r="D9" s="1103" t="s">
        <v>1147</v>
      </c>
    </row>
    <row r="10" spans="1:15" ht="20.100000000000001" customHeight="1" x14ac:dyDescent="0.15">
      <c r="A10" s="1231" t="s">
        <v>442</v>
      </c>
      <c r="B10" s="1232" t="s">
        <v>828</v>
      </c>
      <c r="C10" s="1233" t="s">
        <v>608</v>
      </c>
      <c r="D10" s="1234" t="s">
        <v>1146</v>
      </c>
      <c r="E10" s="1234"/>
      <c r="F10" s="1234"/>
      <c r="G10" s="1234"/>
      <c r="H10" s="1234"/>
      <c r="I10" s="1234"/>
      <c r="J10" s="1234"/>
      <c r="K10" s="1234"/>
      <c r="L10" s="1234"/>
      <c r="M10" s="1234"/>
      <c r="N10" s="1234"/>
      <c r="O10" s="1235"/>
    </row>
    <row r="11" spans="1:15" ht="20.100000000000001" customHeight="1" x14ac:dyDescent="0.15">
      <c r="A11" s="1236"/>
      <c r="B11" s="2749" t="s">
        <v>1217</v>
      </c>
      <c r="C11" s="1237"/>
      <c r="D11" s="1238" t="s">
        <v>384</v>
      </c>
      <c r="E11" s="1238" t="s">
        <v>384</v>
      </c>
      <c r="F11" s="1238" t="s">
        <v>384</v>
      </c>
      <c r="G11" s="1238" t="s">
        <v>384</v>
      </c>
      <c r="H11" s="1238" t="s">
        <v>384</v>
      </c>
      <c r="I11" s="1238" t="s">
        <v>384</v>
      </c>
      <c r="J11" s="1238" t="s">
        <v>384</v>
      </c>
      <c r="K11" s="1238" t="s">
        <v>384</v>
      </c>
      <c r="L11" s="1238" t="s">
        <v>384</v>
      </c>
      <c r="M11" s="1238" t="s">
        <v>384</v>
      </c>
      <c r="N11" s="1238" t="s">
        <v>384</v>
      </c>
      <c r="O11" s="1239" t="s">
        <v>384</v>
      </c>
    </row>
    <row r="12" spans="1:15" ht="20.100000000000001" customHeight="1" x14ac:dyDescent="0.15">
      <c r="A12" s="1240"/>
      <c r="B12" s="2750"/>
      <c r="C12" s="1241"/>
      <c r="D12" s="1242" t="s">
        <v>1218</v>
      </c>
      <c r="E12" s="1242" t="s">
        <v>1219</v>
      </c>
      <c r="F12" s="1242" t="s">
        <v>1220</v>
      </c>
      <c r="G12" s="1242" t="s">
        <v>1220</v>
      </c>
      <c r="H12" s="1242" t="s">
        <v>1220</v>
      </c>
      <c r="I12" s="1242" t="s">
        <v>1220</v>
      </c>
      <c r="J12" s="1242" t="s">
        <v>1220</v>
      </c>
      <c r="K12" s="1242" t="s">
        <v>1220</v>
      </c>
      <c r="L12" s="1242" t="s">
        <v>1220</v>
      </c>
      <c r="M12" s="1242" t="s">
        <v>1220</v>
      </c>
      <c r="N12" s="1242" t="s">
        <v>1220</v>
      </c>
      <c r="O12" s="1243" t="s">
        <v>1220</v>
      </c>
    </row>
    <row r="13" spans="1:15" ht="20.100000000000001" customHeight="1" x14ac:dyDescent="0.15">
      <c r="A13" s="1187" t="s">
        <v>574</v>
      </c>
      <c r="B13" s="1222" t="s">
        <v>583</v>
      </c>
      <c r="C13" s="1244">
        <f>SUM(D13:O13)</f>
        <v>0</v>
      </c>
      <c r="D13" s="1225"/>
      <c r="E13" s="1226"/>
      <c r="F13" s="1226"/>
      <c r="G13" s="1226"/>
      <c r="H13" s="1226"/>
      <c r="I13" s="1226"/>
      <c r="J13" s="1226"/>
      <c r="K13" s="1226"/>
      <c r="L13" s="1226"/>
      <c r="M13" s="1226"/>
      <c r="N13" s="1226"/>
      <c r="O13" s="1222"/>
    </row>
    <row r="14" spans="1:15" ht="20.100000000000001" customHeight="1" x14ac:dyDescent="0.15">
      <c r="A14" s="1188" t="s">
        <v>1145</v>
      </c>
      <c r="B14" s="1223" t="s">
        <v>1221</v>
      </c>
      <c r="C14" s="1245">
        <f>SUM(D14:O14)</f>
        <v>0</v>
      </c>
      <c r="D14" s="1227"/>
      <c r="E14" s="1228"/>
      <c r="F14" s="1228"/>
      <c r="G14" s="1228"/>
      <c r="H14" s="1228"/>
      <c r="I14" s="1228"/>
      <c r="J14" s="1228"/>
      <c r="K14" s="1228"/>
      <c r="L14" s="1228"/>
      <c r="M14" s="1228"/>
      <c r="N14" s="1228"/>
      <c r="O14" s="1223"/>
    </row>
    <row r="15" spans="1:15" ht="20.100000000000001" customHeight="1" x14ac:dyDescent="0.15">
      <c r="A15" s="1188" t="s">
        <v>448</v>
      </c>
      <c r="B15" s="1223" t="s">
        <v>1222</v>
      </c>
      <c r="C15" s="1245">
        <f t="shared" ref="C15:C18" si="0">SUM(D15:O15)</f>
        <v>0</v>
      </c>
      <c r="D15" s="1227"/>
      <c r="E15" s="1228"/>
      <c r="F15" s="1228"/>
      <c r="G15" s="1228"/>
      <c r="H15" s="1228"/>
      <c r="I15" s="1228"/>
      <c r="J15" s="1228"/>
      <c r="K15" s="1228"/>
      <c r="L15" s="1228"/>
      <c r="M15" s="1228"/>
      <c r="N15" s="1228"/>
      <c r="O15" s="1223"/>
    </row>
    <row r="16" spans="1:15" ht="20.100000000000001" customHeight="1" x14ac:dyDescent="0.15">
      <c r="A16" s="1188"/>
      <c r="B16" s="1223"/>
      <c r="C16" s="1245">
        <f t="shared" si="0"/>
        <v>0</v>
      </c>
      <c r="D16" s="1227"/>
      <c r="E16" s="1228"/>
      <c r="F16" s="1228"/>
      <c r="G16" s="1228"/>
      <c r="H16" s="1228"/>
      <c r="I16" s="1228"/>
      <c r="J16" s="1228"/>
      <c r="K16" s="1228"/>
      <c r="L16" s="1228"/>
      <c r="M16" s="1228"/>
      <c r="N16" s="1228"/>
      <c r="O16" s="1223"/>
    </row>
    <row r="17" spans="1:15" ht="20.100000000000001" customHeight="1" x14ac:dyDescent="0.15">
      <c r="A17" s="1188" t="s">
        <v>1100</v>
      </c>
      <c r="B17" s="1223"/>
      <c r="C17" s="1245">
        <f t="shared" si="0"/>
        <v>0</v>
      </c>
      <c r="D17" s="1227"/>
      <c r="E17" s="1228"/>
      <c r="F17" s="1228"/>
      <c r="G17" s="1228"/>
      <c r="H17" s="1228"/>
      <c r="I17" s="1228"/>
      <c r="J17" s="1228"/>
      <c r="K17" s="1228"/>
      <c r="L17" s="1228"/>
      <c r="M17" s="1228"/>
      <c r="N17" s="1228"/>
      <c r="O17" s="1223"/>
    </row>
    <row r="18" spans="1:15" ht="20.100000000000001" customHeight="1" x14ac:dyDescent="0.15">
      <c r="A18" s="1188"/>
      <c r="B18" s="1223"/>
      <c r="C18" s="1245">
        <f t="shared" si="0"/>
        <v>0</v>
      </c>
      <c r="D18" s="1227"/>
      <c r="E18" s="1228"/>
      <c r="F18" s="1228"/>
      <c r="G18" s="1228"/>
      <c r="H18" s="1228"/>
      <c r="I18" s="1228"/>
      <c r="J18" s="1228"/>
      <c r="K18" s="1228"/>
      <c r="L18" s="1228"/>
      <c r="M18" s="1228"/>
      <c r="N18" s="1228"/>
      <c r="O18" s="1223"/>
    </row>
    <row r="19" spans="1:15" ht="20.100000000000001" customHeight="1" thickBot="1" x14ac:dyDescent="0.2">
      <c r="A19" s="1189"/>
      <c r="B19" s="1224"/>
      <c r="C19" s="1246">
        <f>SUM(D19:O19)</f>
        <v>0</v>
      </c>
      <c r="D19" s="1229"/>
      <c r="E19" s="1230"/>
      <c r="F19" s="1230"/>
      <c r="G19" s="1230"/>
      <c r="H19" s="1230"/>
      <c r="I19" s="1230"/>
      <c r="J19" s="1230"/>
      <c r="K19" s="1230"/>
      <c r="L19" s="1230"/>
      <c r="M19" s="1230"/>
      <c r="N19" s="1230"/>
      <c r="O19" s="1224"/>
    </row>
    <row r="20" spans="1:15" ht="30" customHeight="1" x14ac:dyDescent="0.15">
      <c r="C20" s="1171" t="s">
        <v>1208</v>
      </c>
    </row>
    <row r="21" spans="1:15" ht="20.100000000000001" customHeight="1" x14ac:dyDescent="0.15"/>
    <row r="22" spans="1:15" ht="20.100000000000001" customHeight="1" x14ac:dyDescent="0.15">
      <c r="A22" s="1104"/>
    </row>
    <row r="23" spans="1:15" ht="20.100000000000001" customHeight="1" x14ac:dyDescent="0.15"/>
    <row r="24" spans="1:15" ht="20.100000000000001" customHeight="1" x14ac:dyDescent="0.15"/>
    <row r="25" spans="1:15" ht="20.100000000000001" customHeight="1" x14ac:dyDescent="0.15"/>
  </sheetData>
  <mergeCells count="5">
    <mergeCell ref="L3:O3"/>
    <mergeCell ref="C3:K3"/>
    <mergeCell ref="A2:O2"/>
    <mergeCell ref="B11:B12"/>
    <mergeCell ref="A3:B3"/>
  </mergeCells>
  <phoneticPr fontId="2"/>
  <pageMargins left="0.78740157480314965" right="0.19685039370078741" top="0.59055118110236227" bottom="0.59055118110236227" header="0.31496062992125984" footer="0.31496062992125984"/>
  <pageSetup paperSize="9" scale="8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codeName="Sheet23">
    <tabColor rgb="FF99FF99"/>
  </sheetPr>
  <dimension ref="A1:J36"/>
  <sheetViews>
    <sheetView showGridLines="0" view="pageBreakPreview" zoomScaleNormal="100" zoomScaleSheetLayoutView="100" workbookViewId="0"/>
  </sheetViews>
  <sheetFormatPr defaultColWidth="9.5703125" defaultRowHeight="13.5" x14ac:dyDescent="0.15"/>
  <cols>
    <col min="1" max="1" width="3.140625" style="181" customWidth="1"/>
    <col min="2" max="2" width="6.7109375" style="181" customWidth="1"/>
    <col min="3" max="4" width="10.140625" style="181" customWidth="1"/>
    <col min="5" max="5" width="6" style="181" customWidth="1"/>
    <col min="6" max="6" width="16.7109375" style="181" customWidth="1"/>
    <col min="7" max="7" width="6" style="181" customWidth="1"/>
    <col min="8" max="8" width="16.7109375" style="181" customWidth="1"/>
    <col min="9" max="9" width="6" style="181" customWidth="1"/>
    <col min="10" max="10" width="16.7109375" style="181" customWidth="1"/>
    <col min="11" max="16384" width="9.5703125" style="181"/>
  </cols>
  <sheetData>
    <row r="1" spans="1:10" s="172" customFormat="1" ht="22.5" customHeight="1" x14ac:dyDescent="0.15">
      <c r="A1" s="987"/>
      <c r="B1" s="988"/>
      <c r="C1" s="988"/>
      <c r="D1" s="988"/>
      <c r="E1" s="988"/>
      <c r="F1" s="988"/>
      <c r="G1" s="989"/>
      <c r="H1" s="989"/>
      <c r="I1" s="989"/>
      <c r="J1" s="990" t="s">
        <v>1073</v>
      </c>
    </row>
    <row r="2" spans="1:10" s="172" customFormat="1" ht="22.5" customHeight="1" thickBot="1" x14ac:dyDescent="0.2">
      <c r="A2" s="2758" t="s">
        <v>1070</v>
      </c>
      <c r="B2" s="2759"/>
      <c r="C2" s="2759"/>
      <c r="D2" s="2759"/>
      <c r="E2" s="2759"/>
      <c r="F2" s="2759"/>
      <c r="G2" s="2759"/>
      <c r="H2" s="2759"/>
      <c r="I2" s="2759"/>
      <c r="J2" s="2760"/>
    </row>
    <row r="3" spans="1:10" s="172" customFormat="1" ht="25.5" customHeight="1" thickBot="1" x14ac:dyDescent="0.2">
      <c r="A3" s="2552" t="s">
        <v>326</v>
      </c>
      <c r="B3" s="2567"/>
      <c r="C3" s="2761" t="str">
        <f>IF('参考様式1-1'!D3="","",'参考様式1-1'!D3)</f>
        <v/>
      </c>
      <c r="D3" s="2762"/>
      <c r="E3" s="2762"/>
      <c r="F3" s="2762"/>
      <c r="G3" s="2762"/>
      <c r="H3" s="2763"/>
      <c r="I3" s="2492" t="str">
        <f>'参考様式1-1'!M3</f>
        <v>１棟目／計１棟</v>
      </c>
      <c r="J3" s="2764"/>
    </row>
    <row r="4" spans="1:10" s="172" customFormat="1" ht="22.5" customHeight="1" x14ac:dyDescent="0.15">
      <c r="A4" s="2755" t="s">
        <v>1071</v>
      </c>
      <c r="B4" s="2756"/>
      <c r="C4" s="2756"/>
      <c r="D4" s="2756"/>
      <c r="E4" s="2756"/>
      <c r="F4" s="2756"/>
      <c r="G4" s="2756"/>
      <c r="H4" s="2756"/>
      <c r="I4" s="2756"/>
      <c r="J4" s="2757"/>
    </row>
    <row r="5" spans="1:10" s="174" customFormat="1" ht="22.5" customHeight="1" x14ac:dyDescent="0.15">
      <c r="A5" s="426"/>
      <c r="B5" s="176"/>
      <c r="C5" s="176"/>
      <c r="D5" s="177"/>
      <c r="E5" s="177"/>
      <c r="F5" s="177"/>
      <c r="G5" s="177"/>
      <c r="H5" s="177"/>
      <c r="I5" s="177"/>
      <c r="J5" s="991"/>
    </row>
    <row r="6" spans="1:10" s="174" customFormat="1" ht="22.5" customHeight="1" x14ac:dyDescent="0.15">
      <c r="A6" s="426"/>
      <c r="B6" s="176"/>
      <c r="C6" s="176"/>
      <c r="D6" s="177"/>
      <c r="E6" s="177"/>
      <c r="F6" s="177"/>
      <c r="G6" s="177"/>
      <c r="H6" s="177"/>
      <c r="I6" s="177"/>
      <c r="J6" s="991"/>
    </row>
    <row r="7" spans="1:10" s="174" customFormat="1" ht="22.5" customHeight="1" x14ac:dyDescent="0.15">
      <c r="A7" s="194"/>
      <c r="B7" s="176"/>
      <c r="C7" s="177"/>
      <c r="D7" s="177"/>
      <c r="E7" s="177"/>
      <c r="F7" s="177"/>
      <c r="G7" s="177"/>
      <c r="H7" s="177"/>
      <c r="I7" s="177"/>
      <c r="J7" s="991"/>
    </row>
    <row r="8" spans="1:10" s="174" customFormat="1" ht="22.5" customHeight="1" x14ac:dyDescent="0.15">
      <c r="A8" s="992"/>
      <c r="B8" s="179"/>
      <c r="C8" s="177"/>
      <c r="D8" s="177"/>
      <c r="E8" s="177"/>
      <c r="F8" s="177"/>
      <c r="G8" s="177"/>
      <c r="H8" s="177"/>
      <c r="I8" s="177"/>
      <c r="J8" s="991"/>
    </row>
    <row r="9" spans="1:10" s="174" customFormat="1" ht="22.5" customHeight="1" x14ac:dyDescent="0.15">
      <c r="A9" s="992"/>
      <c r="B9" s="179"/>
      <c r="C9" s="177"/>
      <c r="D9" s="177"/>
      <c r="E9" s="177"/>
      <c r="F9" s="177"/>
      <c r="G9" s="177"/>
      <c r="H9" s="177"/>
      <c r="I9" s="177"/>
      <c r="J9" s="991"/>
    </row>
    <row r="10" spans="1:10" ht="22.5" customHeight="1" x14ac:dyDescent="0.15">
      <c r="A10" s="995"/>
      <c r="B10" s="996"/>
      <c r="C10" s="997"/>
      <c r="D10" s="997"/>
      <c r="E10" s="998"/>
      <c r="F10" s="999"/>
      <c r="G10" s="999"/>
      <c r="H10" s="999"/>
      <c r="I10" s="999"/>
      <c r="J10" s="1000"/>
    </row>
    <row r="11" spans="1:10" s="174" customFormat="1" ht="22.5" customHeight="1" x14ac:dyDescent="0.15">
      <c r="A11" s="2765" t="s">
        <v>1072</v>
      </c>
      <c r="B11" s="2766"/>
      <c r="C11" s="2766"/>
      <c r="D11" s="2766"/>
      <c r="E11" s="2766"/>
      <c r="F11" s="2766"/>
      <c r="G11" s="2766"/>
      <c r="H11" s="2766"/>
      <c r="I11" s="2766"/>
      <c r="J11" s="2767"/>
    </row>
    <row r="12" spans="1:10" s="174" customFormat="1" ht="22.5" customHeight="1" x14ac:dyDescent="0.15">
      <c r="A12" s="426"/>
      <c r="B12" s="398"/>
      <c r="C12" s="398"/>
      <c r="D12" s="398"/>
      <c r="E12" s="398"/>
      <c r="F12" s="398"/>
      <c r="G12" s="398"/>
      <c r="H12" s="398"/>
      <c r="I12" s="398"/>
      <c r="J12" s="402"/>
    </row>
    <row r="13" spans="1:10" ht="22.5" customHeight="1" x14ac:dyDescent="0.15">
      <c r="A13" s="426"/>
      <c r="B13" s="983"/>
      <c r="C13" s="398"/>
      <c r="D13" s="398"/>
      <c r="E13" s="420"/>
      <c r="F13" s="176"/>
      <c r="G13" s="420"/>
      <c r="H13" s="176"/>
      <c r="I13" s="420"/>
      <c r="J13" s="421"/>
    </row>
    <row r="14" spans="1:10" ht="22.5" customHeight="1" x14ac:dyDescent="0.15">
      <c r="A14" s="426"/>
      <c r="B14" s="983"/>
      <c r="C14" s="398"/>
      <c r="D14" s="398"/>
      <c r="E14" s="420"/>
      <c r="F14" s="176"/>
      <c r="G14" s="420"/>
      <c r="H14" s="176"/>
      <c r="I14" s="420"/>
      <c r="J14" s="421"/>
    </row>
    <row r="15" spans="1:10" ht="22.5" customHeight="1" x14ac:dyDescent="0.15">
      <c r="A15" s="426"/>
      <c r="B15" s="983"/>
      <c r="C15" s="398"/>
      <c r="D15" s="398"/>
      <c r="E15" s="420"/>
      <c r="F15" s="176"/>
      <c r="G15" s="420"/>
      <c r="H15" s="176"/>
      <c r="I15" s="420"/>
      <c r="J15" s="421"/>
    </row>
    <row r="16" spans="1:10" ht="22.5" customHeight="1" x14ac:dyDescent="0.15">
      <c r="A16" s="426"/>
      <c r="B16" s="984"/>
      <c r="C16" s="182"/>
      <c r="D16" s="182"/>
      <c r="E16" s="420"/>
      <c r="F16" s="2751"/>
      <c r="G16" s="2751"/>
      <c r="H16" s="2751"/>
      <c r="I16" s="2751"/>
      <c r="J16" s="2752"/>
    </row>
    <row r="17" spans="1:10" ht="22.5" customHeight="1" x14ac:dyDescent="0.15">
      <c r="A17" s="426"/>
      <c r="B17" s="399"/>
      <c r="C17" s="182"/>
      <c r="D17" s="182"/>
      <c r="E17" s="420"/>
      <c r="F17" s="2751"/>
      <c r="G17" s="2751"/>
      <c r="H17" s="2751"/>
      <c r="I17" s="2751"/>
      <c r="J17" s="2752"/>
    </row>
    <row r="18" spans="1:10" ht="22.5" customHeight="1" x14ac:dyDescent="0.15">
      <c r="A18" s="426"/>
      <c r="B18" s="399"/>
      <c r="C18" s="182"/>
      <c r="D18" s="182"/>
      <c r="E18" s="420"/>
      <c r="F18" s="2751"/>
      <c r="G18" s="2751"/>
      <c r="H18" s="2751"/>
      <c r="I18" s="2751"/>
      <c r="J18" s="2752"/>
    </row>
    <row r="19" spans="1:10" ht="22.5" customHeight="1" x14ac:dyDescent="0.15">
      <c r="A19" s="426"/>
      <c r="B19" s="399"/>
      <c r="C19" s="182"/>
      <c r="D19" s="182"/>
      <c r="E19" s="420"/>
      <c r="F19" s="2751"/>
      <c r="G19" s="2751"/>
      <c r="H19" s="2751"/>
      <c r="I19" s="2751"/>
      <c r="J19" s="2752"/>
    </row>
    <row r="20" spans="1:10" ht="22.5" customHeight="1" x14ac:dyDescent="0.15">
      <c r="A20" s="426"/>
      <c r="B20" s="985"/>
      <c r="C20" s="398"/>
      <c r="D20" s="398"/>
      <c r="E20" s="420"/>
      <c r="F20" s="189"/>
      <c r="G20" s="189"/>
      <c r="H20" s="189"/>
      <c r="I20" s="189"/>
      <c r="J20" s="986"/>
    </row>
    <row r="21" spans="1:10" ht="22.5" customHeight="1" x14ac:dyDescent="0.15">
      <c r="A21" s="426"/>
      <c r="B21" s="985"/>
      <c r="C21" s="398"/>
      <c r="D21" s="398"/>
      <c r="E21" s="2753"/>
      <c r="F21" s="2753"/>
      <c r="G21" s="2753"/>
      <c r="H21" s="2753"/>
      <c r="I21" s="2753"/>
      <c r="J21" s="2754"/>
    </row>
    <row r="22" spans="1:10" ht="22.5" customHeight="1" x14ac:dyDescent="0.15">
      <c r="A22" s="194"/>
      <c r="B22" s="176"/>
      <c r="C22" s="420"/>
      <c r="D22" s="420"/>
      <c r="E22" s="420"/>
      <c r="F22" s="420"/>
      <c r="G22" s="420"/>
      <c r="H22" s="420"/>
      <c r="I22" s="420"/>
      <c r="J22" s="425"/>
    </row>
    <row r="23" spans="1:10" ht="22.5" customHeight="1" x14ac:dyDescent="0.15">
      <c r="A23" s="993"/>
      <c r="B23" s="176"/>
      <c r="C23" s="420"/>
      <c r="D23" s="420"/>
      <c r="E23" s="420"/>
      <c r="F23" s="420"/>
      <c r="G23" s="420"/>
      <c r="H23" s="420"/>
      <c r="I23" s="420"/>
      <c r="J23" s="425"/>
    </row>
    <row r="24" spans="1:10" ht="22.5" customHeight="1" x14ac:dyDescent="0.15">
      <c r="A24" s="194"/>
      <c r="B24" s="176"/>
      <c r="C24" s="420"/>
      <c r="D24" s="420"/>
      <c r="E24" s="420"/>
      <c r="F24" s="420"/>
      <c r="G24" s="420"/>
      <c r="H24" s="420"/>
      <c r="I24" s="420"/>
      <c r="J24" s="425"/>
    </row>
    <row r="25" spans="1:10" ht="22.5" customHeight="1" x14ac:dyDescent="0.15">
      <c r="A25" s="194"/>
      <c r="B25" s="176"/>
      <c r="C25" s="420"/>
      <c r="D25" s="420"/>
      <c r="E25" s="420"/>
      <c r="F25" s="420"/>
      <c r="G25" s="420"/>
      <c r="H25" s="420"/>
      <c r="I25" s="420"/>
      <c r="J25" s="425"/>
    </row>
    <row r="26" spans="1:10" ht="22.5" customHeight="1" x14ac:dyDescent="0.15">
      <c r="A26" s="194"/>
      <c r="B26" s="176"/>
      <c r="C26" s="420"/>
      <c r="D26" s="420"/>
      <c r="E26" s="420"/>
      <c r="F26" s="420"/>
      <c r="G26" s="420"/>
      <c r="H26" s="420"/>
      <c r="I26" s="420"/>
      <c r="J26" s="425"/>
    </row>
    <row r="27" spans="1:10" ht="22.5" customHeight="1" x14ac:dyDescent="0.15">
      <c r="A27" s="194"/>
      <c r="B27" s="176"/>
      <c r="C27" s="420"/>
      <c r="D27" s="420"/>
      <c r="E27" s="420"/>
      <c r="F27" s="420"/>
      <c r="G27" s="420"/>
      <c r="H27" s="420"/>
      <c r="I27" s="420"/>
      <c r="J27" s="425"/>
    </row>
    <row r="28" spans="1:10" ht="22.5" customHeight="1" x14ac:dyDescent="0.15">
      <c r="A28" s="194"/>
      <c r="B28" s="176"/>
      <c r="C28" s="420"/>
      <c r="D28" s="420"/>
      <c r="E28" s="420"/>
      <c r="F28" s="420"/>
      <c r="G28" s="420"/>
      <c r="H28" s="420"/>
      <c r="I28" s="420"/>
      <c r="J28" s="425"/>
    </row>
    <row r="29" spans="1:10" ht="22.5" customHeight="1" x14ac:dyDescent="0.15">
      <c r="A29" s="194"/>
      <c r="B29" s="176"/>
      <c r="C29" s="420"/>
      <c r="D29" s="420"/>
      <c r="E29" s="420"/>
      <c r="F29" s="420"/>
      <c r="G29" s="420"/>
      <c r="H29" s="420"/>
      <c r="I29" s="420"/>
      <c r="J29" s="425"/>
    </row>
    <row r="30" spans="1:10" ht="22.5" customHeight="1" x14ac:dyDescent="0.15">
      <c r="A30" s="194"/>
      <c r="B30" s="176"/>
      <c r="C30" s="420"/>
      <c r="D30" s="420"/>
      <c r="E30" s="420"/>
      <c r="F30" s="420"/>
      <c r="G30" s="420"/>
      <c r="H30" s="420"/>
      <c r="I30" s="420"/>
      <c r="J30" s="425"/>
    </row>
    <row r="31" spans="1:10" ht="22.5" customHeight="1" x14ac:dyDescent="0.15">
      <c r="A31" s="194"/>
      <c r="B31" s="176"/>
      <c r="C31" s="420"/>
      <c r="D31" s="420"/>
      <c r="E31" s="420"/>
      <c r="F31" s="420"/>
      <c r="G31" s="420"/>
      <c r="H31" s="420"/>
      <c r="I31" s="420"/>
      <c r="J31" s="425"/>
    </row>
    <row r="32" spans="1:10" ht="23.25" customHeight="1" x14ac:dyDescent="0.15">
      <c r="A32" s="194"/>
      <c r="B32" s="176"/>
      <c r="C32" s="420"/>
      <c r="D32" s="420"/>
      <c r="E32" s="420"/>
      <c r="F32" s="420"/>
      <c r="G32" s="420"/>
      <c r="H32" s="420"/>
      <c r="I32" s="420"/>
      <c r="J32" s="425"/>
    </row>
    <row r="33" spans="1:10" ht="23.25" customHeight="1" x14ac:dyDescent="0.15">
      <c r="A33" s="426"/>
      <c r="B33" s="398"/>
      <c r="C33" s="398"/>
      <c r="D33" s="420"/>
      <c r="E33" s="420"/>
      <c r="F33" s="420"/>
      <c r="G33" s="420"/>
      <c r="H33" s="420"/>
      <c r="I33" s="420"/>
      <c r="J33" s="425"/>
    </row>
    <row r="34" spans="1:10" ht="23.25" customHeight="1" x14ac:dyDescent="0.15">
      <c r="A34" s="427"/>
      <c r="B34" s="420"/>
      <c r="C34" s="398"/>
      <c r="D34" s="398"/>
      <c r="E34" s="398"/>
      <c r="F34" s="398"/>
      <c r="G34" s="398"/>
      <c r="H34" s="398"/>
      <c r="I34" s="398"/>
      <c r="J34" s="402"/>
    </row>
    <row r="35" spans="1:10" ht="22.5" customHeight="1" x14ac:dyDescent="0.15">
      <c r="A35" s="428"/>
      <c r="B35" s="994"/>
      <c r="C35" s="419"/>
      <c r="D35" s="419"/>
      <c r="E35" s="419"/>
      <c r="F35" s="419"/>
      <c r="G35" s="419"/>
      <c r="H35" s="419"/>
      <c r="I35" s="419"/>
      <c r="J35" s="429"/>
    </row>
    <row r="36" spans="1:10" ht="15" customHeight="1" x14ac:dyDescent="0.15">
      <c r="A36" s="190"/>
      <c r="B36" s="187"/>
      <c r="C36" s="182"/>
      <c r="D36" s="182"/>
      <c r="E36" s="182"/>
      <c r="F36" s="182"/>
      <c r="G36" s="182"/>
      <c r="H36" s="182"/>
      <c r="I36" s="182"/>
      <c r="J36" s="182"/>
    </row>
  </sheetData>
  <mergeCells count="11">
    <mergeCell ref="A2:J2"/>
    <mergeCell ref="A3:B3"/>
    <mergeCell ref="C3:H3"/>
    <mergeCell ref="I3:J3"/>
    <mergeCell ref="A11:J11"/>
    <mergeCell ref="F17:J17"/>
    <mergeCell ref="F18:J18"/>
    <mergeCell ref="F19:J19"/>
    <mergeCell ref="E21:J21"/>
    <mergeCell ref="A4:J4"/>
    <mergeCell ref="F16:J16"/>
  </mergeCells>
  <phoneticPr fontId="2"/>
  <dataValidations count="1">
    <dataValidation type="list" allowBlank="1" showInputMessage="1" showErrorMessage="1" sqref="E13:E20 G13:G15 I13:I15" xr:uid="{4BEC6CE7-1DC9-43D5-A523-63A42C5FAFBC}">
      <formula1>"□,■"</formula1>
    </dataValidation>
  </dataValidations>
  <printOptions horizontalCentered="1"/>
  <pageMargins left="0.78740157480314965" right="0.39370078740157483" top="0.59055118110236227" bottom="0.59055118110236227" header="0" footer="0"/>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codeName="Sheet24">
    <tabColor rgb="FF99FF99"/>
    <pageSetUpPr fitToPage="1"/>
  </sheetPr>
  <dimension ref="A1:AB155"/>
  <sheetViews>
    <sheetView showGridLines="0" view="pageBreakPreview" zoomScaleNormal="100" zoomScaleSheetLayoutView="100" workbookViewId="0">
      <selection sqref="A1:X1"/>
    </sheetView>
  </sheetViews>
  <sheetFormatPr defaultColWidth="9.5703125" defaultRowHeight="13.5" x14ac:dyDescent="0.15"/>
  <cols>
    <col min="1" max="1" width="10.7109375" style="774" customWidth="1"/>
    <col min="2" max="2" width="8" style="774" customWidth="1"/>
    <col min="3" max="3" width="15.85546875" style="774" customWidth="1"/>
    <col min="4" max="9" width="8" style="774" customWidth="1"/>
    <col min="10" max="11" width="4.140625" style="774" customWidth="1"/>
    <col min="12" max="12" width="2.140625" style="774" customWidth="1"/>
    <col min="13" max="13" width="7" style="774" customWidth="1"/>
    <col min="14" max="14" width="1.7109375" style="774" customWidth="1"/>
    <col min="15" max="15" width="7" style="774" customWidth="1"/>
    <col min="16" max="16" width="1.7109375" style="774" customWidth="1"/>
    <col min="17" max="17" width="7" style="774" customWidth="1"/>
    <col min="18" max="18" width="1.7109375" style="774" customWidth="1"/>
    <col min="19" max="19" width="7" style="774" customWidth="1"/>
    <col min="20" max="20" width="1.7109375" style="774" customWidth="1"/>
    <col min="21" max="21" width="7" style="774" customWidth="1"/>
    <col min="22" max="22" width="1.7109375" style="774" customWidth="1"/>
    <col min="23" max="23" width="7" style="774" customWidth="1"/>
    <col min="24" max="24" width="9" style="774" customWidth="1"/>
    <col min="25" max="25" width="9.5703125" style="718"/>
    <col min="26" max="26" width="9.5703125" style="718" hidden="1" customWidth="1"/>
    <col min="27" max="27" width="18.140625" style="718" hidden="1" customWidth="1"/>
    <col min="28" max="28" width="9.5703125" style="718"/>
    <col min="29" max="16384" width="9.5703125" style="774"/>
  </cols>
  <sheetData>
    <row r="1" spans="1:27" s="172" customFormat="1" ht="24.95" customHeight="1" thickBot="1" x14ac:dyDescent="0.2">
      <c r="A1" s="2996" t="s">
        <v>1288</v>
      </c>
      <c r="B1" s="2996"/>
      <c r="C1" s="2996"/>
      <c r="D1" s="2996"/>
      <c r="E1" s="2996"/>
      <c r="F1" s="2996"/>
      <c r="G1" s="2996"/>
      <c r="H1" s="2996"/>
      <c r="I1" s="2996"/>
      <c r="J1" s="2996"/>
      <c r="K1" s="2996"/>
      <c r="L1" s="2996"/>
      <c r="M1" s="2996"/>
      <c r="N1" s="2996"/>
      <c r="O1" s="2996"/>
      <c r="P1" s="2996"/>
      <c r="Q1" s="2996"/>
      <c r="R1" s="2996"/>
      <c r="S1" s="2996"/>
      <c r="T1" s="2996"/>
      <c r="U1" s="2996"/>
      <c r="V1" s="2996"/>
      <c r="W1" s="2996"/>
      <c r="X1" s="2996"/>
    </row>
    <row r="2" spans="1:27" s="172" customFormat="1" ht="30" customHeight="1" thickBot="1" x14ac:dyDescent="0.2">
      <c r="A2" s="2990" t="s">
        <v>326</v>
      </c>
      <c r="B2" s="2991"/>
      <c r="C2" s="2992"/>
      <c r="D2" s="2993" t="str">
        <f>IF('参考様式1-1'!D3="","",'参考様式1-1'!D3)</f>
        <v/>
      </c>
      <c r="E2" s="2994"/>
      <c r="F2" s="2994"/>
      <c r="G2" s="2994"/>
      <c r="H2" s="2994"/>
      <c r="I2" s="2994"/>
      <c r="J2" s="2994"/>
      <c r="K2" s="2994"/>
      <c r="L2" s="2994"/>
      <c r="M2" s="2994"/>
      <c r="N2" s="2994"/>
      <c r="O2" s="2994"/>
      <c r="P2" s="2994"/>
      <c r="Q2" s="2995"/>
      <c r="R2" s="2990" t="str">
        <f>'参考様式1-1'!M3</f>
        <v>１棟目／計１棟</v>
      </c>
      <c r="S2" s="2991"/>
      <c r="T2" s="2991"/>
      <c r="U2" s="2991"/>
      <c r="V2" s="2991"/>
      <c r="W2" s="2991"/>
      <c r="X2" s="2992"/>
    </row>
    <row r="3" spans="1:27" ht="15" customHeight="1" thickBot="1" x14ac:dyDescent="0.2">
      <c r="A3" s="1003"/>
      <c r="B3" s="1001"/>
      <c r="C3" s="1002"/>
      <c r="D3" s="1002"/>
      <c r="E3" s="1002"/>
      <c r="F3" s="1002"/>
      <c r="G3" s="1002"/>
      <c r="H3" s="1003"/>
      <c r="I3" s="1001"/>
      <c r="J3" s="1002"/>
      <c r="K3" s="1002"/>
      <c r="L3" s="1002"/>
      <c r="M3" s="1017"/>
      <c r="N3" s="1017"/>
      <c r="O3" s="1017"/>
      <c r="P3" s="1017"/>
      <c r="Q3" s="1017"/>
      <c r="R3" s="1017"/>
      <c r="S3" s="1017"/>
      <c r="T3" s="1017"/>
      <c r="W3" s="1018"/>
      <c r="X3" s="1018"/>
    </row>
    <row r="4" spans="1:27" ht="15" customHeight="1" thickBot="1" x14ac:dyDescent="0.2">
      <c r="A4" s="2776" t="s">
        <v>559</v>
      </c>
      <c r="B4" s="2777"/>
      <c r="C4" s="2777"/>
      <c r="D4" s="2777"/>
      <c r="E4" s="2777"/>
      <c r="F4" s="2778"/>
      <c r="G4" s="2808" t="s">
        <v>560</v>
      </c>
      <c r="H4" s="2809"/>
      <c r="I4" s="2810"/>
      <c r="J4" s="2811">
        <f>IF(G4="事務所",0.5,IF(OR(G4="学校",G4="物販店",G4="飲食店",G4="集会所"),0.4,IF(G4="病院",0.3,IF(G4="ホテル",0.45,"-"))))</f>
        <v>0.5</v>
      </c>
      <c r="K4" s="2812"/>
      <c r="L4" s="2813"/>
      <c r="M4" s="1019"/>
      <c r="N4" s="1020" t="s">
        <v>128</v>
      </c>
      <c r="O4" s="1021" t="str">
        <f>IF(A4="空調設備","-",IF(AND(A4="空調設備(熱源設備のみ)",G4="その他(上記用途区分以外)"),"-",IF(AND(A4="空調設備(熱源設備のみ)",G4="ホテル"),0.32,J4*0.7)))</f>
        <v>-</v>
      </c>
      <c r="Q4" s="774" t="s">
        <v>561</v>
      </c>
      <c r="W4" s="2782"/>
      <c r="X4" s="2782"/>
    </row>
    <row r="5" spans="1:27" ht="15" customHeight="1" thickBot="1" x14ac:dyDescent="0.2">
      <c r="A5" s="2779"/>
      <c r="B5" s="2780"/>
      <c r="C5" s="2780"/>
      <c r="D5" s="2780"/>
      <c r="E5" s="2780"/>
      <c r="F5" s="2781"/>
      <c r="G5" s="2783" t="s">
        <v>562</v>
      </c>
      <c r="H5" s="2784"/>
      <c r="I5" s="2785"/>
      <c r="J5" s="2786"/>
      <c r="K5" s="2787"/>
      <c r="L5" s="775" t="s">
        <v>563</v>
      </c>
      <c r="W5" s="2782"/>
      <c r="X5" s="2782"/>
      <c r="Z5" s="718" t="s">
        <v>1099</v>
      </c>
      <c r="AA5" s="718" t="s">
        <v>1102</v>
      </c>
    </row>
    <row r="6" spans="1:27" ht="24.95" customHeight="1" thickBot="1" x14ac:dyDescent="0.2">
      <c r="A6" s="2788" t="s">
        <v>564</v>
      </c>
      <c r="B6" s="2789"/>
      <c r="C6" s="2790"/>
      <c r="D6" s="814"/>
      <c r="E6" s="814"/>
      <c r="F6" s="814"/>
      <c r="G6" s="776"/>
      <c r="H6" s="776"/>
      <c r="I6" s="776"/>
      <c r="J6" s="776"/>
      <c r="K6" s="776"/>
      <c r="L6" s="776"/>
      <c r="M6" s="776"/>
      <c r="N6" s="776"/>
      <c r="O6" s="776"/>
      <c r="P6" s="776"/>
      <c r="Q6" s="776"/>
      <c r="R6" s="776"/>
      <c r="S6" s="776"/>
      <c r="T6" s="776"/>
      <c r="U6" s="776"/>
      <c r="V6" s="776"/>
      <c r="W6" s="776"/>
      <c r="X6" s="776"/>
      <c r="Z6" s="718" t="s">
        <v>1100</v>
      </c>
      <c r="AA6" s="718" t="s">
        <v>1103</v>
      </c>
    </row>
    <row r="7" spans="1:27" ht="15" customHeight="1" x14ac:dyDescent="0.15">
      <c r="A7" s="2791" t="s">
        <v>565</v>
      </c>
      <c r="B7" s="2793" t="s">
        <v>566</v>
      </c>
      <c r="C7" s="2796" t="s">
        <v>567</v>
      </c>
      <c r="D7" s="2799" t="s">
        <v>568</v>
      </c>
      <c r="E7" s="2800"/>
      <c r="F7" s="2800"/>
      <c r="G7" s="2800"/>
      <c r="H7" s="2800"/>
      <c r="I7" s="2801"/>
      <c r="J7" s="2802" t="s">
        <v>569</v>
      </c>
      <c r="K7" s="2803"/>
      <c r="L7" s="2814" t="s">
        <v>570</v>
      </c>
      <c r="M7" s="2815"/>
      <c r="N7" s="2815"/>
      <c r="O7" s="2816"/>
      <c r="P7" s="2819" t="s">
        <v>571</v>
      </c>
      <c r="Q7" s="2800"/>
      <c r="R7" s="2800"/>
      <c r="S7" s="2800"/>
      <c r="T7" s="2800"/>
      <c r="U7" s="2800"/>
      <c r="V7" s="2800"/>
      <c r="W7" s="2801"/>
      <c r="X7" s="2820" t="s">
        <v>572</v>
      </c>
      <c r="Z7" s="718" t="s">
        <v>1101</v>
      </c>
      <c r="AA7" s="718" t="s">
        <v>1104</v>
      </c>
    </row>
    <row r="8" spans="1:27" ht="15" customHeight="1" x14ac:dyDescent="0.15">
      <c r="A8" s="2792"/>
      <c r="B8" s="2794"/>
      <c r="C8" s="2797"/>
      <c r="D8" s="2823" t="s">
        <v>573</v>
      </c>
      <c r="E8" s="2824"/>
      <c r="F8" s="2825" t="s">
        <v>574</v>
      </c>
      <c r="G8" s="2824"/>
      <c r="H8" s="2826" t="s">
        <v>575</v>
      </c>
      <c r="I8" s="2827"/>
      <c r="J8" s="2804"/>
      <c r="K8" s="2805"/>
      <c r="L8" s="2806"/>
      <c r="M8" s="2817"/>
      <c r="N8" s="2817"/>
      <c r="O8" s="2818"/>
      <c r="P8" s="2828" t="s">
        <v>576</v>
      </c>
      <c r="Q8" s="2817"/>
      <c r="R8" s="2817"/>
      <c r="S8" s="2818"/>
      <c r="T8" s="2829" t="str">
        <f>VLOOKUP(H8,$Z$5:$AA$7,2,FALSE)</f>
        <v>燃料消費量(ガス)</v>
      </c>
      <c r="U8" s="2830"/>
      <c r="V8" s="2830"/>
      <c r="W8" s="2831"/>
      <c r="X8" s="2821"/>
    </row>
    <row r="9" spans="1:27" ht="15" customHeight="1" x14ac:dyDescent="0.15">
      <c r="A9" s="2792"/>
      <c r="B9" s="2794"/>
      <c r="C9" s="2797"/>
      <c r="D9" s="1267" t="s">
        <v>577</v>
      </c>
      <c r="E9" s="1268" t="s">
        <v>578</v>
      </c>
      <c r="F9" s="1268" t="s">
        <v>577</v>
      </c>
      <c r="G9" s="1268" t="s">
        <v>578</v>
      </c>
      <c r="H9" s="1268" t="s">
        <v>577</v>
      </c>
      <c r="I9" s="1269" t="s">
        <v>578</v>
      </c>
      <c r="J9" s="2806"/>
      <c r="K9" s="2807"/>
      <c r="L9" s="2823" t="s">
        <v>577</v>
      </c>
      <c r="M9" s="2824"/>
      <c r="N9" s="2825" t="s">
        <v>578</v>
      </c>
      <c r="O9" s="2824"/>
      <c r="P9" s="2825" t="s">
        <v>577</v>
      </c>
      <c r="Q9" s="2824"/>
      <c r="R9" s="2825" t="s">
        <v>578</v>
      </c>
      <c r="S9" s="2824"/>
      <c r="T9" s="2825" t="s">
        <v>577</v>
      </c>
      <c r="U9" s="2824"/>
      <c r="V9" s="2825" t="s">
        <v>578</v>
      </c>
      <c r="W9" s="2835"/>
      <c r="X9" s="2821"/>
    </row>
    <row r="10" spans="1:27" ht="15" customHeight="1" thickBot="1" x14ac:dyDescent="0.2">
      <c r="A10" s="2792"/>
      <c r="B10" s="2795"/>
      <c r="C10" s="2798"/>
      <c r="D10" s="1265" t="s">
        <v>579</v>
      </c>
      <c r="E10" s="1270" t="s">
        <v>579</v>
      </c>
      <c r="F10" s="1270" t="s">
        <v>580</v>
      </c>
      <c r="G10" s="1270" t="s">
        <v>580</v>
      </c>
      <c r="H10" s="782" t="s">
        <v>1085</v>
      </c>
      <c r="I10" s="782" t="s">
        <v>1085</v>
      </c>
      <c r="J10" s="1265" t="s">
        <v>581</v>
      </c>
      <c r="K10" s="1266" t="s">
        <v>582</v>
      </c>
      <c r="L10" s="2836" t="s">
        <v>580</v>
      </c>
      <c r="M10" s="2837"/>
      <c r="N10" s="2838" t="s">
        <v>580</v>
      </c>
      <c r="O10" s="2837"/>
      <c r="P10" s="2838" t="s">
        <v>583</v>
      </c>
      <c r="Q10" s="2837"/>
      <c r="R10" s="2838" t="s">
        <v>583</v>
      </c>
      <c r="S10" s="2837"/>
      <c r="T10" s="2838" t="str">
        <f>VLOOKUP(H10,$Z$10:$AA$13,2,FALSE)</f>
        <v>m3h</v>
      </c>
      <c r="U10" s="2837"/>
      <c r="V10" s="2838" t="str">
        <f>VLOOKUP(I10,$Z$10:$AA$13,2,FALSE)</f>
        <v>m3h</v>
      </c>
      <c r="W10" s="2839"/>
      <c r="X10" s="2822"/>
      <c r="Z10" s="718" t="s">
        <v>1094</v>
      </c>
      <c r="AA10" s="718" t="s">
        <v>1095</v>
      </c>
    </row>
    <row r="11" spans="1:27" ht="15" customHeight="1" x14ac:dyDescent="0.15">
      <c r="A11" s="1364"/>
      <c r="B11" s="783"/>
      <c r="C11" s="784"/>
      <c r="D11" s="1051"/>
      <c r="E11" s="1052"/>
      <c r="F11" s="1052"/>
      <c r="G11" s="1052"/>
      <c r="H11" s="1052"/>
      <c r="I11" s="1053"/>
      <c r="J11" s="1054"/>
      <c r="K11" s="1055"/>
      <c r="L11" s="1370"/>
      <c r="M11" s="1371" t="str">
        <f>IF(ISERROR(IF(OR(D11,J11,K11)="", "", IF(J11="",D11*K11,D11*J11))),"",IF(OR(D11,J11,K11)="", "", IF(J11="",D11*K11,D11*J11)))</f>
        <v/>
      </c>
      <c r="N11" s="1357"/>
      <c r="O11" s="1356" t="str">
        <f t="shared" ref="O11:O28" si="0">IF(ISERROR(IF(OR(E11,J11,K11)="", "", IF(J11="",E11*K11,E11*J11))),"",IF(OR(E11,J11,K11)="", "", IF(J11="",E11*K11,E11*J11)))</f>
        <v/>
      </c>
      <c r="P11" s="1357"/>
      <c r="Q11" s="1356" t="str">
        <f>IF(ISERROR(IF(OR(F11,J11,K11)="", "", IF(J11="",F11*K11,F11*J11))),"",IF(OR(F11,J11,K11)="", "", IF(J11="",F11*K11,F11*J11)))</f>
        <v/>
      </c>
      <c r="R11" s="1357"/>
      <c r="S11" s="1356" t="str">
        <f>IF(ISERROR(IF(OR(G11,J11,K11)="", "", IF(J11="",G11*K11,G11*J11))),"",IF(OR(G11,J11,K11)="", "", IF(J11="",G11*K11,G11*J11)))</f>
        <v/>
      </c>
      <c r="T11" s="1357"/>
      <c r="U11" s="1356" t="str">
        <f>IF(ISERROR(IF(OR(H11,J11,K11)="", "", IF(J11="",H11*K11,H11*J11))),"",IF(OR(H11,J11,K11)="", "", IF(J11="",H11*K11,H11*J11)))</f>
        <v/>
      </c>
      <c r="V11" s="1357"/>
      <c r="W11" s="1356" t="str">
        <f>IF(ISERROR(IF(OR(I11,J11,K11)="", "", IF(J11="",I11*K11,I11*J11))),"",IF(OR(I11,J11,K11)="", "", IF(J11="",I11*K11,I11*J11)))</f>
        <v/>
      </c>
      <c r="X11" s="1358"/>
      <c r="Z11" s="718" t="s">
        <v>1092</v>
      </c>
      <c r="AA11" s="718" t="s">
        <v>1096</v>
      </c>
    </row>
    <row r="12" spans="1:27" ht="15" customHeight="1" x14ac:dyDescent="0.15">
      <c r="A12" s="1365"/>
      <c r="B12" s="789"/>
      <c r="C12" s="790"/>
      <c r="D12" s="1056"/>
      <c r="E12" s="1057"/>
      <c r="F12" s="1057"/>
      <c r="G12" s="1057"/>
      <c r="H12" s="1057"/>
      <c r="I12" s="1058"/>
      <c r="J12" s="1059"/>
      <c r="K12" s="1060"/>
      <c r="L12" s="1351"/>
      <c r="M12" s="1349" t="str">
        <f t="shared" ref="M12:M28" si="1">IF(ISERROR(IF(OR(D12,J12,K12)="", "", IF(J12="",D12*K12,D12*J12))),"",IF(OR(D12,J12,K12)="", "", IF(J12="",D12*K12,D12*J12)))</f>
        <v/>
      </c>
      <c r="N12" s="1348"/>
      <c r="O12" s="1349" t="str">
        <f t="shared" si="0"/>
        <v/>
      </c>
      <c r="P12" s="1348"/>
      <c r="Q12" s="1349" t="str">
        <f t="shared" ref="Q12:Q62" si="2">IF(ISERROR(IF(OR(F12,J12,K12)="", "", IF(J12="",F12*K12,F12*J12))),"",IF(OR(F12,J12,K12)="", "", IF(J12="",F12*K12,F12*J12)))</f>
        <v/>
      </c>
      <c r="R12" s="1348"/>
      <c r="S12" s="1349" t="str">
        <f>IF(ISERROR(IF(OR(G12,J12,K12)="", "", IF(J12="",G12*K12,G12*J12))),"",IF(OR(G12,J12,K12)="", "", IF(J12="",G12*K12,G12*J12)))</f>
        <v/>
      </c>
      <c r="T12" s="1348"/>
      <c r="U12" s="1349" t="str">
        <f>IF(ISERROR(IF(OR(H12,J12,K12)="", "", IF(J12="",H12*K12,H12*J12))),"",IF(OR(H12,J12,K12)="", "", IF(J12="",H12*K12,H12*J12)))</f>
        <v/>
      </c>
      <c r="V12" s="1348"/>
      <c r="W12" s="1349" t="str">
        <f>IF(ISERROR(IF(OR(I12,J12,K12)="", "", IF(J12="",I12*K12,I12*J12))),"",IF(OR(I12,J12,K12)="", "", IF(J12="",I12*K12,I12*J12)))</f>
        <v/>
      </c>
      <c r="X12" s="1044"/>
      <c r="Z12" s="718" t="s">
        <v>1093</v>
      </c>
      <c r="AA12" s="718" t="s">
        <v>1097</v>
      </c>
    </row>
    <row r="13" spans="1:27" ht="15" customHeight="1" x14ac:dyDescent="0.15">
      <c r="A13" s="1365"/>
      <c r="B13" s="789"/>
      <c r="C13" s="790"/>
      <c r="D13" s="791"/>
      <c r="E13" s="792"/>
      <c r="F13" s="792"/>
      <c r="G13" s="792"/>
      <c r="H13" s="792"/>
      <c r="I13" s="793"/>
      <c r="J13" s="794"/>
      <c r="K13" s="795"/>
      <c r="L13" s="1351"/>
      <c r="M13" s="1349" t="str">
        <f>IF(ISERROR(IF(OR(D13,J13,K13)="", "", IF(J13="",D13*K13,D13*J13))),"",IF(OR(D13,J13,K13)="", "", IF(J13="",D13*K13,D13*J13)))</f>
        <v/>
      </c>
      <c r="N13" s="1348"/>
      <c r="O13" s="1349" t="str">
        <f t="shared" si="0"/>
        <v/>
      </c>
      <c r="P13" s="1348"/>
      <c r="Q13" s="1349" t="str">
        <f>IF(ISERROR(IF(OR(F13,J13,K13)="", "", IF(J13="",F13*K13,F13*J13))),"",IF(OR(F13,J13,K13)="", "", IF(J13="",F13*K13,F13*J13)))</f>
        <v/>
      </c>
      <c r="R13" s="1348"/>
      <c r="S13" s="1349" t="str">
        <f t="shared" ref="S13:S27" si="3">IF(ISERROR(IF(OR(G13,J13,K13)="", "", IF(J13="",G13*K13,G13*J13))),"",IF(OR(G13,J13,K13)="", "", IF(J13="",G13*K13,G13*J13)))</f>
        <v/>
      </c>
      <c r="T13" s="1348"/>
      <c r="U13" s="1349" t="str">
        <f t="shared" ref="U13:U27" si="4">IF(ISERROR(IF(OR(H13,J13,K13)="", "", IF(J13="",H13*K13,H13*J13))),"",IF(OR(H13,J13,K13)="", "", IF(J13="",H13*K13,H13*J13)))</f>
        <v/>
      </c>
      <c r="V13" s="1348"/>
      <c r="W13" s="1349" t="str">
        <f t="shared" ref="W13:W27" si="5">IF(ISERROR(IF(OR(I13,J13,K13)="", "", IF(J13="",I13*K13,I13*J13))),"",IF(OR(I13,J13,K13)="", "", IF(J13="",I13*K13,I13*J13)))</f>
        <v/>
      </c>
      <c r="X13" s="1044"/>
      <c r="Z13" s="718" t="s">
        <v>1105</v>
      </c>
      <c r="AA13" s="718" t="s">
        <v>1098</v>
      </c>
    </row>
    <row r="14" spans="1:27" ht="15" customHeight="1" x14ac:dyDescent="0.15">
      <c r="A14" s="1365"/>
      <c r="B14" s="789"/>
      <c r="C14" s="790"/>
      <c r="D14" s="791"/>
      <c r="E14" s="792"/>
      <c r="F14" s="792"/>
      <c r="G14" s="792"/>
      <c r="H14" s="792"/>
      <c r="I14" s="793"/>
      <c r="J14" s="794"/>
      <c r="K14" s="795"/>
      <c r="L14" s="1351"/>
      <c r="M14" s="1349" t="str">
        <f t="shared" si="1"/>
        <v/>
      </c>
      <c r="N14" s="1348"/>
      <c r="O14" s="1349" t="str">
        <f t="shared" si="0"/>
        <v/>
      </c>
      <c r="P14" s="1348"/>
      <c r="Q14" s="1349" t="str">
        <f t="shared" si="2"/>
        <v/>
      </c>
      <c r="R14" s="1348"/>
      <c r="S14" s="1349" t="str">
        <f t="shared" si="3"/>
        <v/>
      </c>
      <c r="T14" s="1348"/>
      <c r="U14" s="1349" t="str">
        <f t="shared" si="4"/>
        <v/>
      </c>
      <c r="V14" s="1348"/>
      <c r="W14" s="1349" t="str">
        <f t="shared" si="5"/>
        <v/>
      </c>
      <c r="X14" s="1044"/>
    </row>
    <row r="15" spans="1:27" ht="15" customHeight="1" x14ac:dyDescent="0.15">
      <c r="A15" s="1365"/>
      <c r="B15" s="789"/>
      <c r="C15" s="790"/>
      <c r="D15" s="791"/>
      <c r="E15" s="792"/>
      <c r="F15" s="792"/>
      <c r="G15" s="792"/>
      <c r="H15" s="792"/>
      <c r="I15" s="793"/>
      <c r="J15" s="794"/>
      <c r="K15" s="795"/>
      <c r="L15" s="1351"/>
      <c r="M15" s="1349" t="str">
        <f t="shared" si="1"/>
        <v/>
      </c>
      <c r="N15" s="1348"/>
      <c r="O15" s="1349" t="str">
        <f t="shared" si="0"/>
        <v/>
      </c>
      <c r="P15" s="1348"/>
      <c r="Q15" s="1349" t="str">
        <f t="shared" si="2"/>
        <v/>
      </c>
      <c r="R15" s="1348"/>
      <c r="S15" s="1349" t="str">
        <f t="shared" si="3"/>
        <v/>
      </c>
      <c r="T15" s="1348"/>
      <c r="U15" s="1349" t="str">
        <f t="shared" si="4"/>
        <v/>
      </c>
      <c r="V15" s="1348"/>
      <c r="W15" s="1349" t="str">
        <f t="shared" si="5"/>
        <v/>
      </c>
      <c r="X15" s="1044"/>
    </row>
    <row r="16" spans="1:27" ht="15" customHeight="1" x14ac:dyDescent="0.15">
      <c r="A16" s="1365"/>
      <c r="B16" s="789"/>
      <c r="C16" s="790"/>
      <c r="D16" s="791"/>
      <c r="E16" s="792"/>
      <c r="F16" s="792"/>
      <c r="G16" s="792"/>
      <c r="H16" s="792"/>
      <c r="I16" s="793"/>
      <c r="J16" s="794"/>
      <c r="K16" s="795"/>
      <c r="L16" s="1351"/>
      <c r="M16" s="1349" t="str">
        <f t="shared" si="1"/>
        <v/>
      </c>
      <c r="N16" s="1348"/>
      <c r="O16" s="1349" t="str">
        <f t="shared" si="0"/>
        <v/>
      </c>
      <c r="P16" s="1348"/>
      <c r="Q16" s="1349" t="str">
        <f t="shared" si="2"/>
        <v/>
      </c>
      <c r="R16" s="1348"/>
      <c r="S16" s="1349" t="str">
        <f t="shared" si="3"/>
        <v/>
      </c>
      <c r="T16" s="1348"/>
      <c r="U16" s="1349" t="str">
        <f t="shared" si="4"/>
        <v/>
      </c>
      <c r="V16" s="1348"/>
      <c r="W16" s="1349" t="str">
        <f t="shared" si="5"/>
        <v/>
      </c>
      <c r="X16" s="1044"/>
    </row>
    <row r="17" spans="1:24" ht="15" customHeight="1" x14ac:dyDescent="0.15">
      <c r="A17" s="1365"/>
      <c r="B17" s="789"/>
      <c r="C17" s="790"/>
      <c r="D17" s="791"/>
      <c r="E17" s="792"/>
      <c r="F17" s="792"/>
      <c r="G17" s="792"/>
      <c r="H17" s="792"/>
      <c r="I17" s="793"/>
      <c r="J17" s="794"/>
      <c r="K17" s="795"/>
      <c r="L17" s="1351"/>
      <c r="M17" s="1349" t="str">
        <f t="shared" si="1"/>
        <v/>
      </c>
      <c r="N17" s="1348"/>
      <c r="O17" s="1349" t="str">
        <f t="shared" si="0"/>
        <v/>
      </c>
      <c r="P17" s="1348"/>
      <c r="Q17" s="1349" t="str">
        <f t="shared" si="2"/>
        <v/>
      </c>
      <c r="R17" s="1348"/>
      <c r="S17" s="1349" t="str">
        <f t="shared" si="3"/>
        <v/>
      </c>
      <c r="T17" s="1348"/>
      <c r="U17" s="1349" t="str">
        <f t="shared" si="4"/>
        <v/>
      </c>
      <c r="V17" s="1348"/>
      <c r="W17" s="1349" t="str">
        <f t="shared" si="5"/>
        <v/>
      </c>
      <c r="X17" s="1044"/>
    </row>
    <row r="18" spans="1:24" ht="15" customHeight="1" x14ac:dyDescent="0.15">
      <c r="A18" s="1365"/>
      <c r="B18" s="789"/>
      <c r="C18" s="790"/>
      <c r="D18" s="791"/>
      <c r="E18" s="792"/>
      <c r="F18" s="792"/>
      <c r="G18" s="792"/>
      <c r="H18" s="792"/>
      <c r="I18" s="793"/>
      <c r="J18" s="794"/>
      <c r="K18" s="795"/>
      <c r="L18" s="1351"/>
      <c r="M18" s="1349" t="str">
        <f t="shared" si="1"/>
        <v/>
      </c>
      <c r="N18" s="1348"/>
      <c r="O18" s="1349" t="str">
        <f t="shared" si="0"/>
        <v/>
      </c>
      <c r="P18" s="1348"/>
      <c r="Q18" s="1349" t="str">
        <f t="shared" si="2"/>
        <v/>
      </c>
      <c r="R18" s="1348"/>
      <c r="S18" s="1349" t="str">
        <f t="shared" si="3"/>
        <v/>
      </c>
      <c r="T18" s="1348"/>
      <c r="U18" s="1349" t="str">
        <f t="shared" si="4"/>
        <v/>
      </c>
      <c r="V18" s="1348"/>
      <c r="W18" s="1349" t="str">
        <f t="shared" si="5"/>
        <v/>
      </c>
      <c r="X18" s="1044"/>
    </row>
    <row r="19" spans="1:24" ht="15" customHeight="1" x14ac:dyDescent="0.15">
      <c r="A19" s="1378" t="s">
        <v>1291</v>
      </c>
      <c r="B19" s="789"/>
      <c r="C19" s="790"/>
      <c r="D19" s="791"/>
      <c r="E19" s="792"/>
      <c r="F19" s="792"/>
      <c r="G19" s="792"/>
      <c r="H19" s="792"/>
      <c r="I19" s="793"/>
      <c r="J19" s="794"/>
      <c r="K19" s="795"/>
      <c r="L19" s="1351"/>
      <c r="M19" s="1349" t="str">
        <f t="shared" si="1"/>
        <v/>
      </c>
      <c r="N19" s="1348"/>
      <c r="O19" s="1349" t="str">
        <f t="shared" si="0"/>
        <v/>
      </c>
      <c r="P19" s="1348"/>
      <c r="Q19" s="1349" t="str">
        <f t="shared" si="2"/>
        <v/>
      </c>
      <c r="R19" s="1348"/>
      <c r="S19" s="1349" t="str">
        <f t="shared" si="3"/>
        <v/>
      </c>
      <c r="T19" s="1348"/>
      <c r="U19" s="1349" t="str">
        <f t="shared" si="4"/>
        <v/>
      </c>
      <c r="V19" s="1348"/>
      <c r="W19" s="1349" t="str">
        <f t="shared" si="5"/>
        <v/>
      </c>
      <c r="X19" s="1044"/>
    </row>
    <row r="20" spans="1:24" ht="15" customHeight="1" x14ac:dyDescent="0.15">
      <c r="A20" s="1377" t="s">
        <v>1292</v>
      </c>
      <c r="B20" s="789"/>
      <c r="C20" s="790"/>
      <c r="D20" s="791"/>
      <c r="E20" s="792"/>
      <c r="F20" s="792"/>
      <c r="G20" s="792"/>
      <c r="H20" s="792"/>
      <c r="I20" s="793"/>
      <c r="J20" s="794"/>
      <c r="K20" s="795"/>
      <c r="L20" s="1351"/>
      <c r="M20" s="1349" t="str">
        <f t="shared" si="1"/>
        <v/>
      </c>
      <c r="N20" s="1348"/>
      <c r="O20" s="1349" t="str">
        <f t="shared" si="0"/>
        <v/>
      </c>
      <c r="P20" s="1348"/>
      <c r="Q20" s="1349" t="str">
        <f t="shared" si="2"/>
        <v/>
      </c>
      <c r="R20" s="1348"/>
      <c r="S20" s="1349" t="str">
        <f t="shared" si="3"/>
        <v/>
      </c>
      <c r="T20" s="1348"/>
      <c r="U20" s="1349" t="str">
        <f t="shared" si="4"/>
        <v/>
      </c>
      <c r="V20" s="1348"/>
      <c r="W20" s="1349" t="str">
        <f t="shared" si="5"/>
        <v/>
      </c>
      <c r="X20" s="1044"/>
    </row>
    <row r="21" spans="1:24" ht="15" customHeight="1" x14ac:dyDescent="0.15">
      <c r="A21" s="1471" t="s">
        <v>1293</v>
      </c>
      <c r="B21" s="789"/>
      <c r="C21" s="790"/>
      <c r="D21" s="791"/>
      <c r="E21" s="792"/>
      <c r="F21" s="792"/>
      <c r="G21" s="792"/>
      <c r="H21" s="792"/>
      <c r="I21" s="793"/>
      <c r="J21" s="794"/>
      <c r="K21" s="795"/>
      <c r="L21" s="1351"/>
      <c r="M21" s="1349" t="str">
        <f t="shared" si="1"/>
        <v/>
      </c>
      <c r="N21" s="1348"/>
      <c r="O21" s="1349" t="str">
        <f t="shared" si="0"/>
        <v/>
      </c>
      <c r="P21" s="1348"/>
      <c r="Q21" s="1349" t="str">
        <f t="shared" si="2"/>
        <v/>
      </c>
      <c r="R21" s="1348"/>
      <c r="S21" s="1349" t="str">
        <f t="shared" si="3"/>
        <v/>
      </c>
      <c r="T21" s="1348"/>
      <c r="U21" s="1349" t="str">
        <f t="shared" si="4"/>
        <v/>
      </c>
      <c r="V21" s="1348"/>
      <c r="W21" s="1349" t="str">
        <f t="shared" si="5"/>
        <v/>
      </c>
      <c r="X21" s="1044"/>
    </row>
    <row r="22" spans="1:24" ht="15" customHeight="1" x14ac:dyDescent="0.15">
      <c r="A22" s="1365"/>
      <c r="B22" s="789"/>
      <c r="C22" s="790"/>
      <c r="D22" s="791"/>
      <c r="E22" s="792"/>
      <c r="F22" s="792"/>
      <c r="G22" s="792"/>
      <c r="H22" s="792"/>
      <c r="I22" s="793"/>
      <c r="J22" s="794"/>
      <c r="K22" s="795"/>
      <c r="L22" s="1351"/>
      <c r="M22" s="1349" t="str">
        <f t="shared" si="1"/>
        <v/>
      </c>
      <c r="N22" s="1348"/>
      <c r="O22" s="1349" t="str">
        <f t="shared" si="0"/>
        <v/>
      </c>
      <c r="P22" s="1348"/>
      <c r="Q22" s="1349" t="str">
        <f t="shared" si="2"/>
        <v/>
      </c>
      <c r="R22" s="1348"/>
      <c r="S22" s="1349" t="str">
        <f t="shared" si="3"/>
        <v/>
      </c>
      <c r="T22" s="1348"/>
      <c r="U22" s="1349" t="str">
        <f t="shared" si="4"/>
        <v/>
      </c>
      <c r="V22" s="1348"/>
      <c r="W22" s="1349" t="str">
        <f t="shared" si="5"/>
        <v/>
      </c>
      <c r="X22" s="1044"/>
    </row>
    <row r="23" spans="1:24" ht="15" customHeight="1" x14ac:dyDescent="0.15">
      <c r="A23" s="1365"/>
      <c r="B23" s="789"/>
      <c r="C23" s="790"/>
      <c r="D23" s="791"/>
      <c r="E23" s="792"/>
      <c r="F23" s="792"/>
      <c r="G23" s="792"/>
      <c r="H23" s="792"/>
      <c r="I23" s="793"/>
      <c r="J23" s="794"/>
      <c r="K23" s="795"/>
      <c r="L23" s="1351"/>
      <c r="M23" s="1349" t="str">
        <f t="shared" si="1"/>
        <v/>
      </c>
      <c r="N23" s="1348"/>
      <c r="O23" s="1349" t="str">
        <f t="shared" si="0"/>
        <v/>
      </c>
      <c r="P23" s="1348"/>
      <c r="Q23" s="1349" t="str">
        <f t="shared" si="2"/>
        <v/>
      </c>
      <c r="R23" s="1348"/>
      <c r="S23" s="1349" t="str">
        <f t="shared" si="3"/>
        <v/>
      </c>
      <c r="T23" s="1348"/>
      <c r="U23" s="1349" t="str">
        <f t="shared" si="4"/>
        <v/>
      </c>
      <c r="V23" s="1348"/>
      <c r="W23" s="1349" t="str">
        <f t="shared" si="5"/>
        <v/>
      </c>
      <c r="X23" s="1044"/>
    </row>
    <row r="24" spans="1:24" ht="15" customHeight="1" x14ac:dyDescent="0.15">
      <c r="A24" s="1365"/>
      <c r="B24" s="789"/>
      <c r="C24" s="790"/>
      <c r="D24" s="791"/>
      <c r="E24" s="792"/>
      <c r="F24" s="792"/>
      <c r="G24" s="792"/>
      <c r="H24" s="792"/>
      <c r="I24" s="793"/>
      <c r="J24" s="794"/>
      <c r="K24" s="795"/>
      <c r="L24" s="1351"/>
      <c r="M24" s="1349" t="str">
        <f t="shared" si="1"/>
        <v/>
      </c>
      <c r="N24" s="1348"/>
      <c r="O24" s="1349" t="str">
        <f t="shared" si="0"/>
        <v/>
      </c>
      <c r="P24" s="1348"/>
      <c r="Q24" s="1349" t="str">
        <f t="shared" si="2"/>
        <v/>
      </c>
      <c r="R24" s="1348"/>
      <c r="S24" s="1349" t="str">
        <f t="shared" si="3"/>
        <v/>
      </c>
      <c r="T24" s="1348"/>
      <c r="U24" s="1349" t="str">
        <f t="shared" si="4"/>
        <v/>
      </c>
      <c r="V24" s="1348"/>
      <c r="W24" s="1349" t="str">
        <f t="shared" si="5"/>
        <v/>
      </c>
      <c r="X24" s="1044"/>
    </row>
    <row r="25" spans="1:24" ht="15" customHeight="1" x14ac:dyDescent="0.15">
      <c r="A25" s="1365"/>
      <c r="B25" s="789"/>
      <c r="C25" s="790"/>
      <c r="D25" s="791"/>
      <c r="E25" s="792"/>
      <c r="F25" s="792"/>
      <c r="G25" s="792"/>
      <c r="H25" s="792"/>
      <c r="I25" s="793"/>
      <c r="J25" s="794"/>
      <c r="K25" s="795"/>
      <c r="L25" s="1351"/>
      <c r="M25" s="1349" t="str">
        <f t="shared" si="1"/>
        <v/>
      </c>
      <c r="N25" s="1348"/>
      <c r="O25" s="1349" t="str">
        <f t="shared" si="0"/>
        <v/>
      </c>
      <c r="P25" s="1348"/>
      <c r="Q25" s="1349" t="str">
        <f t="shared" si="2"/>
        <v/>
      </c>
      <c r="R25" s="1348"/>
      <c r="S25" s="1349" t="str">
        <f t="shared" si="3"/>
        <v/>
      </c>
      <c r="T25" s="1348"/>
      <c r="U25" s="1349" t="str">
        <f t="shared" si="4"/>
        <v/>
      </c>
      <c r="V25" s="1348"/>
      <c r="W25" s="1349" t="str">
        <f t="shared" si="5"/>
        <v/>
      </c>
      <c r="X25" s="1044"/>
    </row>
    <row r="26" spans="1:24" ht="15" customHeight="1" x14ac:dyDescent="0.15">
      <c r="A26" s="1365"/>
      <c r="B26" s="789"/>
      <c r="C26" s="790"/>
      <c r="D26" s="791"/>
      <c r="E26" s="792"/>
      <c r="F26" s="792"/>
      <c r="G26" s="792"/>
      <c r="H26" s="792"/>
      <c r="I26" s="793"/>
      <c r="J26" s="794"/>
      <c r="K26" s="795"/>
      <c r="L26" s="1351"/>
      <c r="M26" s="1349" t="str">
        <f t="shared" si="1"/>
        <v/>
      </c>
      <c r="N26" s="1348"/>
      <c r="O26" s="1349" t="str">
        <f t="shared" si="0"/>
        <v/>
      </c>
      <c r="P26" s="1348"/>
      <c r="Q26" s="1349" t="str">
        <f t="shared" si="2"/>
        <v/>
      </c>
      <c r="R26" s="1348"/>
      <c r="S26" s="1349" t="str">
        <f t="shared" si="3"/>
        <v/>
      </c>
      <c r="T26" s="1348"/>
      <c r="U26" s="1349" t="str">
        <f t="shared" si="4"/>
        <v/>
      </c>
      <c r="V26" s="1348"/>
      <c r="W26" s="1349" t="str">
        <f t="shared" si="5"/>
        <v/>
      </c>
      <c r="X26" s="1044"/>
    </row>
    <row r="27" spans="1:24" ht="15" customHeight="1" x14ac:dyDescent="0.15">
      <c r="A27" s="1365"/>
      <c r="B27" s="789"/>
      <c r="C27" s="790"/>
      <c r="D27" s="791"/>
      <c r="E27" s="792"/>
      <c r="F27" s="792"/>
      <c r="G27" s="792"/>
      <c r="H27" s="792"/>
      <c r="I27" s="793"/>
      <c r="J27" s="794"/>
      <c r="K27" s="795"/>
      <c r="L27" s="1351"/>
      <c r="M27" s="1349" t="str">
        <f t="shared" si="1"/>
        <v/>
      </c>
      <c r="N27" s="1348"/>
      <c r="O27" s="1349" t="str">
        <f t="shared" si="0"/>
        <v/>
      </c>
      <c r="P27" s="1348"/>
      <c r="Q27" s="1349" t="str">
        <f t="shared" si="2"/>
        <v/>
      </c>
      <c r="R27" s="1348"/>
      <c r="S27" s="1349" t="str">
        <f t="shared" si="3"/>
        <v/>
      </c>
      <c r="T27" s="1348"/>
      <c r="U27" s="1349" t="str">
        <f t="shared" si="4"/>
        <v/>
      </c>
      <c r="V27" s="1348"/>
      <c r="W27" s="1349" t="str">
        <f t="shared" si="5"/>
        <v/>
      </c>
      <c r="X27" s="1044"/>
    </row>
    <row r="28" spans="1:24" ht="15" customHeight="1" thickBot="1" x14ac:dyDescent="0.2">
      <c r="A28" s="1365"/>
      <c r="B28" s="789"/>
      <c r="C28" s="790"/>
      <c r="D28" s="791"/>
      <c r="E28" s="792"/>
      <c r="F28" s="792"/>
      <c r="G28" s="792"/>
      <c r="H28" s="792"/>
      <c r="I28" s="793"/>
      <c r="J28" s="794"/>
      <c r="K28" s="797"/>
      <c r="L28" s="1352"/>
      <c r="M28" s="1353" t="str">
        <f t="shared" si="1"/>
        <v/>
      </c>
      <c r="N28" s="1354"/>
      <c r="O28" s="1353" t="str">
        <f t="shared" si="0"/>
        <v/>
      </c>
      <c r="P28" s="1354"/>
      <c r="Q28" s="1549" t="str">
        <f t="shared" si="2"/>
        <v/>
      </c>
      <c r="R28" s="1354"/>
      <c r="S28" s="1353" t="str">
        <f>IF(ISERROR(IF(OR(G28,J28,K28)="", "", IF(J28="",G28*K28,G28*J28))),"",IF(OR(G28,J28,K28)="", "", IF(J28="",G28*K28,G28*J28)))</f>
        <v/>
      </c>
      <c r="T28" s="1354"/>
      <c r="U28" s="1353" t="str">
        <f>IF(ISERROR(IF(OR(H28,J28,K28)="", "", IF(J28="",H28*K28,H28*J28))),"",IF(OR(H28,J28,K28)="", "", IF(J28="",H28*K28,H28*J28)))</f>
        <v/>
      </c>
      <c r="V28" s="1354"/>
      <c r="W28" s="1353" t="str">
        <f>IF(ISERROR(IF(OR(I28,J28,K28)="", "", IF(J28="",I28*K28,I28*J28))),"",IF(OR(I28,J28,K28)="", "", IF(J28="",I28*K28,I28*J28)))</f>
        <v/>
      </c>
      <c r="X28" s="1359"/>
    </row>
    <row r="29" spans="1:24" ht="15" customHeight="1" thickBot="1" x14ac:dyDescent="0.2">
      <c r="A29" s="1366"/>
      <c r="B29" s="2832" t="s">
        <v>584</v>
      </c>
      <c r="C29" s="2833"/>
      <c r="D29" s="2833"/>
      <c r="E29" s="2833"/>
      <c r="F29" s="2833"/>
      <c r="G29" s="2833"/>
      <c r="H29" s="2833"/>
      <c r="I29" s="2834"/>
      <c r="J29" s="1306">
        <f>SUM(J11:J28)</f>
        <v>0</v>
      </c>
      <c r="K29" s="1307">
        <f>SUM(K11:K28)</f>
        <v>0</v>
      </c>
      <c r="L29" s="1308" t="s">
        <v>585</v>
      </c>
      <c r="M29" s="1309">
        <f>SUM(L11:M28)</f>
        <v>0</v>
      </c>
      <c r="N29" s="1310" t="s">
        <v>586</v>
      </c>
      <c r="O29" s="1309">
        <f>SUM(N11:O28)</f>
        <v>0</v>
      </c>
      <c r="P29" s="1310" t="s">
        <v>587</v>
      </c>
      <c r="Q29" s="1309">
        <f>SUM(P11:Q28)</f>
        <v>0</v>
      </c>
      <c r="R29" s="1310" t="s">
        <v>588</v>
      </c>
      <c r="S29" s="1309">
        <f>SUM(R11:S28)</f>
        <v>0</v>
      </c>
      <c r="T29" s="1310" t="s">
        <v>589</v>
      </c>
      <c r="U29" s="1309">
        <f>SUM(T11:U28)</f>
        <v>0</v>
      </c>
      <c r="V29" s="1310" t="s">
        <v>590</v>
      </c>
      <c r="W29" s="1311">
        <f>SUM(V11:W28)</f>
        <v>0</v>
      </c>
      <c r="X29" s="798"/>
    </row>
    <row r="30" spans="1:24" ht="15" customHeight="1" thickTop="1" x14ac:dyDescent="0.15">
      <c r="A30" s="1367"/>
      <c r="B30" s="799"/>
      <c r="C30" s="800"/>
      <c r="D30" s="1061"/>
      <c r="E30" s="1062"/>
      <c r="F30" s="1062"/>
      <c r="G30" s="1062"/>
      <c r="H30" s="1062"/>
      <c r="I30" s="1063"/>
      <c r="J30" s="1064"/>
      <c r="K30" s="1065"/>
      <c r="L30" s="1372"/>
      <c r="M30" s="1713" t="str">
        <f>IF(ISERROR(IF(OR(D30,J30,K30)="", "", IF(J30="",D30*K30,D30*J30))),"",IF(OR(D30,J30,K30)="", "", IF(J30="",D30*K30,D30*J30)))</f>
        <v/>
      </c>
      <c r="N30" s="1374"/>
      <c r="O30" s="1713" t="str">
        <f>IF(ISERROR(IF(OR(E30,J30,K30)="", "", IF(J30="",E30*K30,E30*J30))),"",IF(OR(E30,J30,K30)="", "", IF(J30="",E30*K30,E30*J30)))</f>
        <v/>
      </c>
      <c r="P30" s="1374"/>
      <c r="Q30" s="1545" t="str">
        <f>IF(ISERROR(IF(OR(F30,J30,K30)="", "", IF(J30="",F30*K30,F30*J30))),"",IF(OR(F30,J30,K30)="", "", IF(J30="",F30*K30,F30*J30)))</f>
        <v/>
      </c>
      <c r="R30" s="1374"/>
      <c r="S30" s="1713" t="str">
        <f>IF(ISERROR(IF(OR(G30,J30,K30)="", "", IF(J30="",G30*K30,G30*J30))),"",IF(OR(G30,J30,K30)="", "", IF(J30="",G30*K30,G30*J30)))</f>
        <v/>
      </c>
      <c r="T30" s="1374"/>
      <c r="U30" s="1713" t="str">
        <f>IF(ISERROR(IF(OR(H30,J30,K30)="", "", IF(J30="",H30*K30,H30*J30))),"",IF(OR(H30,J30,K30)="", "", IF(J30="",H30*K30,H30*J30)))</f>
        <v/>
      </c>
      <c r="V30" s="1374"/>
      <c r="W30" s="1373" t="str">
        <f>IF(ISERROR(IF(OR(I30,J30,K30)="", "", IF(J30="",I30*K30,I30*J30))),"",IF(OR(I30,J30,K30)="", "", IF(J30="",I30*K30,I30*J30)))</f>
        <v/>
      </c>
      <c r="X30" s="801"/>
    </row>
    <row r="31" spans="1:24" ht="15" customHeight="1" x14ac:dyDescent="0.15">
      <c r="A31" s="1365"/>
      <c r="B31" s="789"/>
      <c r="C31" s="790"/>
      <c r="D31" s="1056"/>
      <c r="E31" s="1057"/>
      <c r="F31" s="1057"/>
      <c r="G31" s="1057"/>
      <c r="H31" s="792"/>
      <c r="I31" s="793"/>
      <c r="J31" s="1059"/>
      <c r="K31" s="1060"/>
      <c r="L31" s="1348"/>
      <c r="M31" s="1349" t="str">
        <f>IF(ISERROR(IF(OR(D31,J31,K31)="", "", IF(J31="",D31*K31,D31*J31))),"",IF(OR(D31,J31,K31)="", "", IF(J31="",D31*K31,D31*J31)))</f>
        <v/>
      </c>
      <c r="N31" s="1375"/>
      <c r="O31" s="1349" t="str">
        <f>IF(ISERROR(IF(OR(E31,J31,K31)="", "", IF(J31="",E31*K31,E31*J31))),"",IF(OR(E31,J31,K31)="", "", IF(J31="",E31*K31,E31*J31)))</f>
        <v/>
      </c>
      <c r="P31" s="1375"/>
      <c r="Q31" s="1349" t="str">
        <f t="shared" si="2"/>
        <v/>
      </c>
      <c r="R31" s="1375"/>
      <c r="S31" s="1349" t="str">
        <f>IF(ISERROR(IF(OR(G31,J31,K31)="", "", IF(J31="",G31*K31,G31*J31))),"",IF(OR(G31,J31,K31)="", "", IF(J31="",G31*K31,G31*J31)))</f>
        <v/>
      </c>
      <c r="T31" s="1375"/>
      <c r="U31" s="1349" t="str">
        <f>IF(ISERROR(IF(OR(H31,J31,K31)="", "", IF(J31="",H31*K31,H31*J31))),"",IF(OR(H31,J31,K31)="", "", IF(J31="",H31*K31,H31*J31)))</f>
        <v/>
      </c>
      <c r="V31" s="1375"/>
      <c r="W31" s="1350" t="str">
        <f>IF(ISERROR(IF(OR(I31,J31,K31)="", "", IF(J31="",I31*K31,I31*J31))),"",IF(OR(I31,J31,K31)="", "", IF(J31="",I31*K31,I31*J31)))</f>
        <v/>
      </c>
      <c r="X31" s="802"/>
    </row>
    <row r="32" spans="1:24" ht="15" customHeight="1" x14ac:dyDescent="0.15">
      <c r="A32" s="1365"/>
      <c r="B32" s="789"/>
      <c r="C32" s="790"/>
      <c r="D32" s="1056"/>
      <c r="E32" s="1057"/>
      <c r="F32" s="1057"/>
      <c r="G32" s="1057"/>
      <c r="H32" s="792"/>
      <c r="I32" s="793"/>
      <c r="J32" s="1059"/>
      <c r="K32" s="1060"/>
      <c r="L32" s="1348"/>
      <c r="M32" s="1349" t="str">
        <f t="shared" ref="M32:M61" si="6">IF(ISERROR(IF(OR(D32,J32,K32)="", "", IF(J32="",D32*K32,D32*J32))),"",IF(OR(D32,J32,K32)="", "", IF(J32="",D32*K32,D32*J32)))</f>
        <v/>
      </c>
      <c r="N32" s="1375"/>
      <c r="O32" s="1349" t="str">
        <f>IF(ISERROR(IF(OR(E32,J32,K32)="", "", IF(J32="",E32*K32,E32*J32))),"",IF(OR(E32,J32,K32)="", "", IF(J32="",E32*K32,E32*J32)))</f>
        <v/>
      </c>
      <c r="P32" s="1375"/>
      <c r="Q32" s="1349" t="str">
        <f t="shared" si="2"/>
        <v/>
      </c>
      <c r="R32" s="1375"/>
      <c r="S32" s="1349" t="str">
        <f t="shared" ref="S32:S61" si="7">IF(ISERROR(IF(OR(G32,J32,K32)="", "", IF(J32="",G32*K32,G32*J32))),"",IF(OR(G32,J32,K32)="", "", IF(J32="",G32*K32,G32*J32)))</f>
        <v/>
      </c>
      <c r="T32" s="1375"/>
      <c r="U32" s="1349" t="str">
        <f t="shared" ref="U32:U61" si="8">IF(ISERROR(IF(OR(H32,J32,K32)="", "", IF(J32="",H32*K32,H32*J32))),"",IF(OR(H32,J32,K32)="", "", IF(J32="",H32*K32,H32*J32)))</f>
        <v/>
      </c>
      <c r="V32" s="1375"/>
      <c r="W32" s="1350" t="str">
        <f t="shared" ref="W32:W61" si="9">IF(ISERROR(IF(OR(I32,J32,K32)="", "", IF(J32="",I32*K32,I32*J32))),"",IF(OR(I32,J32,K32)="", "", IF(J32="",I32*K32,I32*J32)))</f>
        <v/>
      </c>
      <c r="X32" s="802"/>
    </row>
    <row r="33" spans="1:24" ht="15" customHeight="1" x14ac:dyDescent="0.15">
      <c r="A33" s="1365"/>
      <c r="B33" s="789"/>
      <c r="C33" s="790"/>
      <c r="D33" s="1056"/>
      <c r="E33" s="1057"/>
      <c r="F33" s="1057"/>
      <c r="G33" s="1057"/>
      <c r="H33" s="792"/>
      <c r="I33" s="793"/>
      <c r="J33" s="1059"/>
      <c r="K33" s="1060"/>
      <c r="L33" s="1348"/>
      <c r="M33" s="1349" t="str">
        <f t="shared" si="6"/>
        <v/>
      </c>
      <c r="N33" s="1375"/>
      <c r="O33" s="1349" t="str">
        <f t="shared" ref="O33:O61" si="10">IF(ISERROR(IF(OR(E33,J33,K33)="", "", IF(J33="",E33*K33,E33*J33))),"",IF(OR(E33,J33,K33)="", "", IF(J33="",E33*K33,E33*J33)))</f>
        <v/>
      </c>
      <c r="P33" s="1375"/>
      <c r="Q33" s="1349" t="str">
        <f t="shared" si="2"/>
        <v/>
      </c>
      <c r="R33" s="1375"/>
      <c r="S33" s="1349" t="str">
        <f t="shared" si="7"/>
        <v/>
      </c>
      <c r="T33" s="1375"/>
      <c r="U33" s="1349" t="str">
        <f t="shared" si="8"/>
        <v/>
      </c>
      <c r="V33" s="1375"/>
      <c r="W33" s="1350" t="str">
        <f t="shared" si="9"/>
        <v/>
      </c>
      <c r="X33" s="802"/>
    </row>
    <row r="34" spans="1:24" ht="15" customHeight="1" x14ac:dyDescent="0.15">
      <c r="A34" s="1365"/>
      <c r="B34" s="789"/>
      <c r="C34" s="790"/>
      <c r="D34" s="1056"/>
      <c r="E34" s="1057"/>
      <c r="F34" s="1057"/>
      <c r="G34" s="1057"/>
      <c r="H34" s="792"/>
      <c r="I34" s="793"/>
      <c r="J34" s="1059"/>
      <c r="K34" s="1060"/>
      <c r="L34" s="1348"/>
      <c r="M34" s="1349" t="str">
        <f t="shared" si="6"/>
        <v/>
      </c>
      <c r="N34" s="1375"/>
      <c r="O34" s="1349" t="str">
        <f>IF(ISERROR(IF(OR(E34,J34,K34)="", "", IF(J34="",E34*K34,E34*J34))),"",IF(OR(E34,J34,K34)="", "", IF(J34="",E34*K34,E34*J34)))</f>
        <v/>
      </c>
      <c r="P34" s="1375"/>
      <c r="Q34" s="1349" t="str">
        <f t="shared" si="2"/>
        <v/>
      </c>
      <c r="R34" s="1375"/>
      <c r="S34" s="1349" t="str">
        <f t="shared" si="7"/>
        <v/>
      </c>
      <c r="T34" s="1375"/>
      <c r="U34" s="1349" t="str">
        <f t="shared" si="8"/>
        <v/>
      </c>
      <c r="V34" s="1375"/>
      <c r="W34" s="1350" t="str">
        <f t="shared" si="9"/>
        <v/>
      </c>
      <c r="X34" s="802"/>
    </row>
    <row r="35" spans="1:24" ht="15" customHeight="1" x14ac:dyDescent="0.15">
      <c r="A35" s="1365"/>
      <c r="B35" s="789"/>
      <c r="C35" s="790"/>
      <c r="D35" s="1056"/>
      <c r="E35" s="1057"/>
      <c r="F35" s="1057"/>
      <c r="G35" s="1057"/>
      <c r="H35" s="792"/>
      <c r="I35" s="793"/>
      <c r="J35" s="1059"/>
      <c r="K35" s="1060"/>
      <c r="L35" s="1348"/>
      <c r="M35" s="1349" t="str">
        <f t="shared" si="6"/>
        <v/>
      </c>
      <c r="N35" s="1375"/>
      <c r="O35" s="1349" t="str">
        <f t="shared" si="10"/>
        <v/>
      </c>
      <c r="P35" s="1375"/>
      <c r="Q35" s="1349" t="str">
        <f t="shared" si="2"/>
        <v/>
      </c>
      <c r="R35" s="1375"/>
      <c r="S35" s="1349" t="str">
        <f t="shared" si="7"/>
        <v/>
      </c>
      <c r="T35" s="1375"/>
      <c r="U35" s="1349" t="str">
        <f t="shared" si="8"/>
        <v/>
      </c>
      <c r="V35" s="1375"/>
      <c r="W35" s="1350" t="str">
        <f t="shared" si="9"/>
        <v/>
      </c>
      <c r="X35" s="802"/>
    </row>
    <row r="36" spans="1:24" ht="15" customHeight="1" x14ac:dyDescent="0.15">
      <c r="A36" s="1365"/>
      <c r="B36" s="789"/>
      <c r="C36" s="790"/>
      <c r="D36" s="1056"/>
      <c r="E36" s="1057"/>
      <c r="F36" s="1057"/>
      <c r="G36" s="1057"/>
      <c r="H36" s="792"/>
      <c r="I36" s="793"/>
      <c r="J36" s="1059"/>
      <c r="K36" s="1060"/>
      <c r="L36" s="1348"/>
      <c r="M36" s="1349" t="str">
        <f t="shared" si="6"/>
        <v/>
      </c>
      <c r="N36" s="1375"/>
      <c r="O36" s="1349" t="str">
        <f t="shared" si="10"/>
        <v/>
      </c>
      <c r="P36" s="1375"/>
      <c r="Q36" s="1349" t="str">
        <f t="shared" si="2"/>
        <v/>
      </c>
      <c r="R36" s="1375"/>
      <c r="S36" s="1349" t="str">
        <f t="shared" si="7"/>
        <v/>
      </c>
      <c r="T36" s="1375"/>
      <c r="U36" s="1349" t="str">
        <f t="shared" si="8"/>
        <v/>
      </c>
      <c r="V36" s="1375"/>
      <c r="W36" s="1350" t="str">
        <f t="shared" si="9"/>
        <v/>
      </c>
      <c r="X36" s="802"/>
    </row>
    <row r="37" spans="1:24" ht="15" customHeight="1" x14ac:dyDescent="0.15">
      <c r="A37" s="1365"/>
      <c r="B37" s="789"/>
      <c r="C37" s="790"/>
      <c r="D37" s="1056"/>
      <c r="E37" s="1057"/>
      <c r="F37" s="1057"/>
      <c r="G37" s="1057"/>
      <c r="H37" s="792"/>
      <c r="I37" s="793"/>
      <c r="J37" s="1059"/>
      <c r="K37" s="1060"/>
      <c r="L37" s="1348"/>
      <c r="M37" s="1349" t="str">
        <f t="shared" si="6"/>
        <v/>
      </c>
      <c r="N37" s="1375"/>
      <c r="O37" s="1349" t="str">
        <f t="shared" si="10"/>
        <v/>
      </c>
      <c r="P37" s="1375"/>
      <c r="Q37" s="1349" t="str">
        <f t="shared" si="2"/>
        <v/>
      </c>
      <c r="R37" s="1375"/>
      <c r="S37" s="1349" t="str">
        <f t="shared" si="7"/>
        <v/>
      </c>
      <c r="T37" s="1375"/>
      <c r="U37" s="1349" t="str">
        <f t="shared" si="8"/>
        <v/>
      </c>
      <c r="V37" s="1375"/>
      <c r="W37" s="1350" t="str">
        <f t="shared" si="9"/>
        <v/>
      </c>
      <c r="X37" s="802"/>
    </row>
    <row r="38" spans="1:24" ht="15" customHeight="1" x14ac:dyDescent="0.15">
      <c r="A38" s="1365"/>
      <c r="B38" s="789"/>
      <c r="C38" s="790"/>
      <c r="D38" s="1056"/>
      <c r="E38" s="1057"/>
      <c r="F38" s="1057"/>
      <c r="G38" s="1057"/>
      <c r="H38" s="792"/>
      <c r="I38" s="793"/>
      <c r="J38" s="1059"/>
      <c r="K38" s="1060"/>
      <c r="L38" s="1348"/>
      <c r="M38" s="1349" t="str">
        <f t="shared" si="6"/>
        <v/>
      </c>
      <c r="N38" s="1375"/>
      <c r="O38" s="1349" t="str">
        <f t="shared" si="10"/>
        <v/>
      </c>
      <c r="P38" s="1375"/>
      <c r="Q38" s="1349" t="str">
        <f t="shared" si="2"/>
        <v/>
      </c>
      <c r="R38" s="1375"/>
      <c r="S38" s="1349" t="str">
        <f t="shared" si="7"/>
        <v/>
      </c>
      <c r="T38" s="1375"/>
      <c r="U38" s="1349" t="str">
        <f t="shared" si="8"/>
        <v/>
      </c>
      <c r="V38" s="1375"/>
      <c r="W38" s="1350" t="str">
        <f t="shared" si="9"/>
        <v/>
      </c>
      <c r="X38" s="802"/>
    </row>
    <row r="39" spans="1:24" ht="15" customHeight="1" x14ac:dyDescent="0.15">
      <c r="A39" s="1365"/>
      <c r="B39" s="789"/>
      <c r="C39" s="790"/>
      <c r="D39" s="1056"/>
      <c r="E39" s="1057"/>
      <c r="F39" s="1057"/>
      <c r="G39" s="1057"/>
      <c r="H39" s="792"/>
      <c r="I39" s="793"/>
      <c r="J39" s="1059"/>
      <c r="K39" s="1060"/>
      <c r="L39" s="1348"/>
      <c r="M39" s="1349" t="str">
        <f t="shared" si="6"/>
        <v/>
      </c>
      <c r="N39" s="1375"/>
      <c r="O39" s="1349" t="str">
        <f t="shared" si="10"/>
        <v/>
      </c>
      <c r="P39" s="1375"/>
      <c r="Q39" s="1349" t="str">
        <f t="shared" si="2"/>
        <v/>
      </c>
      <c r="R39" s="1375"/>
      <c r="S39" s="1349" t="str">
        <f t="shared" si="7"/>
        <v/>
      </c>
      <c r="T39" s="1375"/>
      <c r="U39" s="1349" t="str">
        <f t="shared" si="8"/>
        <v/>
      </c>
      <c r="V39" s="1375"/>
      <c r="W39" s="1350" t="str">
        <f t="shared" si="9"/>
        <v/>
      </c>
      <c r="X39" s="802"/>
    </row>
    <row r="40" spans="1:24" ht="15" customHeight="1" x14ac:dyDescent="0.15">
      <c r="A40" s="1365"/>
      <c r="B40" s="789"/>
      <c r="C40" s="790"/>
      <c r="D40" s="1056"/>
      <c r="E40" s="1057"/>
      <c r="F40" s="1057"/>
      <c r="G40" s="1057"/>
      <c r="H40" s="792"/>
      <c r="I40" s="793"/>
      <c r="J40" s="1059"/>
      <c r="K40" s="1060"/>
      <c r="L40" s="1348"/>
      <c r="M40" s="1349" t="str">
        <f t="shared" si="6"/>
        <v/>
      </c>
      <c r="N40" s="1375"/>
      <c r="O40" s="1349" t="str">
        <f t="shared" si="10"/>
        <v/>
      </c>
      <c r="P40" s="1375"/>
      <c r="Q40" s="1349" t="str">
        <f t="shared" si="2"/>
        <v/>
      </c>
      <c r="R40" s="1375"/>
      <c r="S40" s="1349" t="str">
        <f t="shared" si="7"/>
        <v/>
      </c>
      <c r="T40" s="1375"/>
      <c r="U40" s="1349" t="str">
        <f t="shared" si="8"/>
        <v/>
      </c>
      <c r="V40" s="1375"/>
      <c r="W40" s="1350" t="str">
        <f t="shared" si="9"/>
        <v/>
      </c>
      <c r="X40" s="802"/>
    </row>
    <row r="41" spans="1:24" ht="15" customHeight="1" x14ac:dyDescent="0.15">
      <c r="A41" s="1365"/>
      <c r="B41" s="789"/>
      <c r="C41" s="790"/>
      <c r="D41" s="1056"/>
      <c r="E41" s="1057"/>
      <c r="F41" s="1057"/>
      <c r="G41" s="1057"/>
      <c r="H41" s="792"/>
      <c r="I41" s="793"/>
      <c r="J41" s="1059"/>
      <c r="K41" s="1060"/>
      <c r="L41" s="1348"/>
      <c r="M41" s="1349" t="str">
        <f t="shared" si="6"/>
        <v/>
      </c>
      <c r="N41" s="1375"/>
      <c r="O41" s="1349" t="str">
        <f t="shared" si="10"/>
        <v/>
      </c>
      <c r="P41" s="1375"/>
      <c r="Q41" s="1349" t="str">
        <f t="shared" si="2"/>
        <v/>
      </c>
      <c r="R41" s="1375"/>
      <c r="S41" s="1349" t="str">
        <f t="shared" si="7"/>
        <v/>
      </c>
      <c r="T41" s="1375"/>
      <c r="U41" s="1349" t="str">
        <f t="shared" si="8"/>
        <v/>
      </c>
      <c r="V41" s="1375"/>
      <c r="W41" s="1350" t="str">
        <f t="shared" si="9"/>
        <v/>
      </c>
      <c r="X41" s="802"/>
    </row>
    <row r="42" spans="1:24" ht="15" customHeight="1" x14ac:dyDescent="0.15">
      <c r="A42" s="1365"/>
      <c r="B42" s="789"/>
      <c r="C42" s="790"/>
      <c r="D42" s="1056"/>
      <c r="E42" s="1057"/>
      <c r="F42" s="1057"/>
      <c r="G42" s="1057"/>
      <c r="H42" s="792"/>
      <c r="I42" s="793"/>
      <c r="J42" s="1059"/>
      <c r="K42" s="1060"/>
      <c r="L42" s="1348"/>
      <c r="M42" s="1349" t="str">
        <f t="shared" si="6"/>
        <v/>
      </c>
      <c r="N42" s="1375"/>
      <c r="O42" s="1349" t="str">
        <f t="shared" si="10"/>
        <v/>
      </c>
      <c r="P42" s="1375"/>
      <c r="Q42" s="1349" t="str">
        <f t="shared" si="2"/>
        <v/>
      </c>
      <c r="R42" s="1375"/>
      <c r="S42" s="1349" t="str">
        <f t="shared" si="7"/>
        <v/>
      </c>
      <c r="T42" s="1375"/>
      <c r="U42" s="1349" t="str">
        <f t="shared" si="8"/>
        <v/>
      </c>
      <c r="V42" s="1375"/>
      <c r="W42" s="1350" t="str">
        <f t="shared" si="9"/>
        <v/>
      </c>
      <c r="X42" s="802"/>
    </row>
    <row r="43" spans="1:24" ht="15" customHeight="1" x14ac:dyDescent="0.15">
      <c r="A43" s="1365"/>
      <c r="B43" s="789"/>
      <c r="C43" s="790"/>
      <c r="D43" s="791"/>
      <c r="E43" s="792"/>
      <c r="F43" s="792"/>
      <c r="G43" s="792"/>
      <c r="H43" s="792"/>
      <c r="I43" s="793"/>
      <c r="J43" s="794"/>
      <c r="K43" s="795"/>
      <c r="L43" s="1348"/>
      <c r="M43" s="1349" t="str">
        <f t="shared" si="6"/>
        <v/>
      </c>
      <c r="N43" s="1375"/>
      <c r="O43" s="1349" t="str">
        <f t="shared" si="10"/>
        <v/>
      </c>
      <c r="P43" s="1375"/>
      <c r="Q43" s="1349" t="str">
        <f t="shared" si="2"/>
        <v/>
      </c>
      <c r="R43" s="1375"/>
      <c r="S43" s="1349" t="str">
        <f t="shared" si="7"/>
        <v/>
      </c>
      <c r="T43" s="1375"/>
      <c r="U43" s="1349" t="str">
        <f t="shared" si="8"/>
        <v/>
      </c>
      <c r="V43" s="1375"/>
      <c r="W43" s="1350" t="str">
        <f t="shared" si="9"/>
        <v/>
      </c>
      <c r="X43" s="802"/>
    </row>
    <row r="44" spans="1:24" ht="15" customHeight="1" x14ac:dyDescent="0.15">
      <c r="A44" s="1365"/>
      <c r="B44" s="789"/>
      <c r="C44" s="790"/>
      <c r="D44" s="791"/>
      <c r="E44" s="792"/>
      <c r="F44" s="792"/>
      <c r="G44" s="792"/>
      <c r="H44" s="792"/>
      <c r="I44" s="793"/>
      <c r="J44" s="794"/>
      <c r="K44" s="795"/>
      <c r="L44" s="1348"/>
      <c r="M44" s="1349" t="str">
        <f t="shared" si="6"/>
        <v/>
      </c>
      <c r="N44" s="1375"/>
      <c r="O44" s="1349" t="str">
        <f t="shared" si="10"/>
        <v/>
      </c>
      <c r="P44" s="1375"/>
      <c r="Q44" s="1349" t="str">
        <f t="shared" si="2"/>
        <v/>
      </c>
      <c r="R44" s="1375"/>
      <c r="S44" s="1349" t="str">
        <f t="shared" si="7"/>
        <v/>
      </c>
      <c r="T44" s="1375"/>
      <c r="U44" s="1349" t="str">
        <f t="shared" si="8"/>
        <v/>
      </c>
      <c r="V44" s="1375"/>
      <c r="W44" s="1350" t="str">
        <f t="shared" si="9"/>
        <v/>
      </c>
      <c r="X44" s="802"/>
    </row>
    <row r="45" spans="1:24" ht="15" customHeight="1" x14ac:dyDescent="0.15">
      <c r="A45" s="1365"/>
      <c r="B45" s="789"/>
      <c r="C45" s="790"/>
      <c r="D45" s="791"/>
      <c r="E45" s="792"/>
      <c r="F45" s="792"/>
      <c r="G45" s="792"/>
      <c r="H45" s="792"/>
      <c r="I45" s="793"/>
      <c r="J45" s="794"/>
      <c r="K45" s="795"/>
      <c r="L45" s="1348"/>
      <c r="M45" s="1349" t="str">
        <f t="shared" si="6"/>
        <v/>
      </c>
      <c r="N45" s="1375"/>
      <c r="O45" s="1349" t="str">
        <f t="shared" si="10"/>
        <v/>
      </c>
      <c r="P45" s="1375"/>
      <c r="Q45" s="1349" t="str">
        <f t="shared" si="2"/>
        <v/>
      </c>
      <c r="R45" s="1375"/>
      <c r="S45" s="1349" t="str">
        <f t="shared" si="7"/>
        <v/>
      </c>
      <c r="T45" s="1375"/>
      <c r="U45" s="1349" t="str">
        <f t="shared" si="8"/>
        <v/>
      </c>
      <c r="V45" s="1375"/>
      <c r="W45" s="1350" t="str">
        <f t="shared" si="9"/>
        <v/>
      </c>
      <c r="X45" s="802"/>
    </row>
    <row r="46" spans="1:24" ht="15" customHeight="1" x14ac:dyDescent="0.15">
      <c r="A46" s="1365"/>
      <c r="B46" s="789"/>
      <c r="C46" s="790"/>
      <c r="D46" s="791"/>
      <c r="E46" s="792"/>
      <c r="F46" s="792"/>
      <c r="G46" s="792"/>
      <c r="H46" s="792"/>
      <c r="I46" s="793"/>
      <c r="J46" s="794"/>
      <c r="K46" s="795"/>
      <c r="L46" s="1348"/>
      <c r="M46" s="1349" t="str">
        <f t="shared" si="6"/>
        <v/>
      </c>
      <c r="N46" s="1375"/>
      <c r="O46" s="1349" t="str">
        <f t="shared" si="10"/>
        <v/>
      </c>
      <c r="P46" s="1375"/>
      <c r="Q46" s="1349" t="str">
        <f t="shared" si="2"/>
        <v/>
      </c>
      <c r="R46" s="1375"/>
      <c r="S46" s="1349" t="str">
        <f t="shared" si="7"/>
        <v/>
      </c>
      <c r="T46" s="1375"/>
      <c r="U46" s="1349" t="str">
        <f t="shared" si="8"/>
        <v/>
      </c>
      <c r="V46" s="1375"/>
      <c r="W46" s="1350" t="str">
        <f t="shared" si="9"/>
        <v/>
      </c>
      <c r="X46" s="802"/>
    </row>
    <row r="47" spans="1:24" ht="15" customHeight="1" x14ac:dyDescent="0.15">
      <c r="A47" s="1365"/>
      <c r="B47" s="789"/>
      <c r="C47" s="790"/>
      <c r="D47" s="791"/>
      <c r="E47" s="792"/>
      <c r="F47" s="792"/>
      <c r="G47" s="792"/>
      <c r="H47" s="792"/>
      <c r="I47" s="793"/>
      <c r="J47" s="794"/>
      <c r="K47" s="795"/>
      <c r="L47" s="1348"/>
      <c r="M47" s="1349" t="str">
        <f t="shared" si="6"/>
        <v/>
      </c>
      <c r="N47" s="1375"/>
      <c r="O47" s="1349" t="str">
        <f t="shared" si="10"/>
        <v/>
      </c>
      <c r="P47" s="1375"/>
      <c r="Q47" s="1349" t="str">
        <f t="shared" si="2"/>
        <v/>
      </c>
      <c r="R47" s="1375"/>
      <c r="S47" s="1349" t="str">
        <f t="shared" si="7"/>
        <v/>
      </c>
      <c r="T47" s="1375"/>
      <c r="U47" s="1349" t="str">
        <f t="shared" si="8"/>
        <v/>
      </c>
      <c r="V47" s="1375"/>
      <c r="W47" s="1350" t="str">
        <f t="shared" si="9"/>
        <v/>
      </c>
      <c r="X47" s="802"/>
    </row>
    <row r="48" spans="1:24" ht="15" customHeight="1" x14ac:dyDescent="0.15">
      <c r="A48" s="1378" t="s">
        <v>1291</v>
      </c>
      <c r="B48" s="789"/>
      <c r="C48" s="790"/>
      <c r="D48" s="791"/>
      <c r="E48" s="792"/>
      <c r="F48" s="792"/>
      <c r="G48" s="792"/>
      <c r="H48" s="792"/>
      <c r="I48" s="793"/>
      <c r="J48" s="794"/>
      <c r="K48" s="795"/>
      <c r="L48" s="1348"/>
      <c r="M48" s="1349" t="str">
        <f t="shared" si="6"/>
        <v/>
      </c>
      <c r="N48" s="1375"/>
      <c r="O48" s="1349" t="str">
        <f t="shared" si="10"/>
        <v/>
      </c>
      <c r="P48" s="1375"/>
      <c r="Q48" s="1349" t="str">
        <f t="shared" si="2"/>
        <v/>
      </c>
      <c r="R48" s="1375"/>
      <c r="S48" s="1349" t="str">
        <f t="shared" si="7"/>
        <v/>
      </c>
      <c r="T48" s="1375"/>
      <c r="U48" s="1349" t="str">
        <f t="shared" si="8"/>
        <v/>
      </c>
      <c r="V48" s="1375"/>
      <c r="W48" s="1350" t="str">
        <f t="shared" si="9"/>
        <v/>
      </c>
      <c r="X48" s="802"/>
    </row>
    <row r="49" spans="1:24" ht="15" customHeight="1" x14ac:dyDescent="0.15">
      <c r="A49" s="1377" t="s">
        <v>1294</v>
      </c>
      <c r="B49" s="789"/>
      <c r="C49" s="790"/>
      <c r="D49" s="791"/>
      <c r="E49" s="792"/>
      <c r="F49" s="792"/>
      <c r="G49" s="792"/>
      <c r="H49" s="792"/>
      <c r="I49" s="793"/>
      <c r="J49" s="794"/>
      <c r="K49" s="795"/>
      <c r="L49" s="1348"/>
      <c r="M49" s="1349" t="str">
        <f t="shared" si="6"/>
        <v/>
      </c>
      <c r="N49" s="1375"/>
      <c r="O49" s="1349" t="str">
        <f t="shared" si="10"/>
        <v/>
      </c>
      <c r="P49" s="1375"/>
      <c r="Q49" s="1349" t="str">
        <f t="shared" si="2"/>
        <v/>
      </c>
      <c r="R49" s="1375"/>
      <c r="S49" s="1349" t="str">
        <f t="shared" si="7"/>
        <v/>
      </c>
      <c r="T49" s="1375"/>
      <c r="U49" s="1349" t="str">
        <f t="shared" si="8"/>
        <v/>
      </c>
      <c r="V49" s="1375"/>
      <c r="W49" s="1350" t="str">
        <f t="shared" si="9"/>
        <v/>
      </c>
      <c r="X49" s="802"/>
    </row>
    <row r="50" spans="1:24" ht="15" customHeight="1" x14ac:dyDescent="0.15">
      <c r="A50" s="1471" t="s">
        <v>1295</v>
      </c>
      <c r="B50" s="789"/>
      <c r="C50" s="790"/>
      <c r="D50" s="791"/>
      <c r="E50" s="792"/>
      <c r="F50" s="792"/>
      <c r="G50" s="792"/>
      <c r="H50" s="792"/>
      <c r="I50" s="793"/>
      <c r="J50" s="794"/>
      <c r="K50" s="795"/>
      <c r="L50" s="1348"/>
      <c r="M50" s="1349" t="str">
        <f t="shared" si="6"/>
        <v/>
      </c>
      <c r="N50" s="1375"/>
      <c r="O50" s="1349" t="str">
        <f t="shared" si="10"/>
        <v/>
      </c>
      <c r="P50" s="1375"/>
      <c r="Q50" s="1349" t="str">
        <f t="shared" si="2"/>
        <v/>
      </c>
      <c r="R50" s="1375"/>
      <c r="S50" s="1349" t="str">
        <f t="shared" si="7"/>
        <v/>
      </c>
      <c r="T50" s="1375"/>
      <c r="U50" s="1349" t="str">
        <f t="shared" si="8"/>
        <v/>
      </c>
      <c r="V50" s="1375"/>
      <c r="W50" s="1350" t="str">
        <f t="shared" si="9"/>
        <v/>
      </c>
      <c r="X50" s="802"/>
    </row>
    <row r="51" spans="1:24" ht="15" customHeight="1" x14ac:dyDescent="0.15">
      <c r="A51" s="1365"/>
      <c r="B51" s="789"/>
      <c r="C51" s="790"/>
      <c r="D51" s="791"/>
      <c r="E51" s="792"/>
      <c r="F51" s="792"/>
      <c r="G51" s="792"/>
      <c r="H51" s="792"/>
      <c r="I51" s="793"/>
      <c r="J51" s="794"/>
      <c r="K51" s="795"/>
      <c r="L51" s="1348"/>
      <c r="M51" s="1349" t="str">
        <f t="shared" si="6"/>
        <v/>
      </c>
      <c r="N51" s="1375"/>
      <c r="O51" s="1349" t="str">
        <f t="shared" si="10"/>
        <v/>
      </c>
      <c r="P51" s="1375"/>
      <c r="Q51" s="1349" t="str">
        <f t="shared" si="2"/>
        <v/>
      </c>
      <c r="R51" s="1375"/>
      <c r="S51" s="1349" t="str">
        <f t="shared" si="7"/>
        <v/>
      </c>
      <c r="T51" s="1375"/>
      <c r="U51" s="1349" t="str">
        <f t="shared" si="8"/>
        <v/>
      </c>
      <c r="V51" s="1375"/>
      <c r="W51" s="1350" t="str">
        <f t="shared" si="9"/>
        <v/>
      </c>
      <c r="X51" s="802"/>
    </row>
    <row r="52" spans="1:24" ht="15" customHeight="1" x14ac:dyDescent="0.15">
      <c r="A52" s="1365"/>
      <c r="B52" s="789"/>
      <c r="C52" s="790"/>
      <c r="D52" s="791"/>
      <c r="E52" s="792"/>
      <c r="F52" s="792"/>
      <c r="G52" s="792"/>
      <c r="H52" s="792"/>
      <c r="I52" s="793"/>
      <c r="J52" s="794"/>
      <c r="K52" s="795"/>
      <c r="L52" s="1348"/>
      <c r="M52" s="1349" t="str">
        <f t="shared" si="6"/>
        <v/>
      </c>
      <c r="N52" s="1375"/>
      <c r="O52" s="1349" t="str">
        <f t="shared" si="10"/>
        <v/>
      </c>
      <c r="P52" s="1375"/>
      <c r="Q52" s="1349" t="str">
        <f t="shared" si="2"/>
        <v/>
      </c>
      <c r="R52" s="1375"/>
      <c r="S52" s="1349" t="str">
        <f t="shared" si="7"/>
        <v/>
      </c>
      <c r="T52" s="1375"/>
      <c r="U52" s="1349" t="str">
        <f t="shared" si="8"/>
        <v/>
      </c>
      <c r="V52" s="1375"/>
      <c r="W52" s="1350" t="str">
        <f t="shared" si="9"/>
        <v/>
      </c>
      <c r="X52" s="802"/>
    </row>
    <row r="53" spans="1:24" ht="15" customHeight="1" x14ac:dyDescent="0.15">
      <c r="A53" s="1365"/>
      <c r="B53" s="789"/>
      <c r="C53" s="790"/>
      <c r="D53" s="791"/>
      <c r="E53" s="792"/>
      <c r="F53" s="792"/>
      <c r="G53" s="792"/>
      <c r="H53" s="792"/>
      <c r="I53" s="793"/>
      <c r="J53" s="794"/>
      <c r="K53" s="795"/>
      <c r="L53" s="1348"/>
      <c r="M53" s="1349" t="str">
        <f t="shared" si="6"/>
        <v/>
      </c>
      <c r="N53" s="1375"/>
      <c r="O53" s="1349" t="str">
        <f t="shared" si="10"/>
        <v/>
      </c>
      <c r="P53" s="1375"/>
      <c r="Q53" s="1349" t="str">
        <f t="shared" si="2"/>
        <v/>
      </c>
      <c r="R53" s="1375"/>
      <c r="S53" s="1349" t="str">
        <f t="shared" si="7"/>
        <v/>
      </c>
      <c r="T53" s="1375"/>
      <c r="U53" s="1349" t="str">
        <f t="shared" si="8"/>
        <v/>
      </c>
      <c r="V53" s="1375"/>
      <c r="W53" s="1350" t="str">
        <f t="shared" si="9"/>
        <v/>
      </c>
      <c r="X53" s="802"/>
    </row>
    <row r="54" spans="1:24" ht="15" customHeight="1" x14ac:dyDescent="0.15">
      <c r="A54" s="1365"/>
      <c r="B54" s="789"/>
      <c r="C54" s="790"/>
      <c r="D54" s="791"/>
      <c r="E54" s="792"/>
      <c r="F54" s="792"/>
      <c r="G54" s="792"/>
      <c r="H54" s="792"/>
      <c r="I54" s="793"/>
      <c r="J54" s="794"/>
      <c r="K54" s="795"/>
      <c r="L54" s="1348"/>
      <c r="M54" s="1349" t="str">
        <f t="shared" si="6"/>
        <v/>
      </c>
      <c r="N54" s="1375"/>
      <c r="O54" s="1349" t="str">
        <f t="shared" si="10"/>
        <v/>
      </c>
      <c r="P54" s="1375"/>
      <c r="Q54" s="1349" t="str">
        <f t="shared" si="2"/>
        <v/>
      </c>
      <c r="R54" s="1375"/>
      <c r="S54" s="1349" t="str">
        <f t="shared" si="7"/>
        <v/>
      </c>
      <c r="T54" s="1375"/>
      <c r="U54" s="1349" t="str">
        <f t="shared" si="8"/>
        <v/>
      </c>
      <c r="V54" s="1375"/>
      <c r="W54" s="1350" t="str">
        <f t="shared" si="9"/>
        <v/>
      </c>
      <c r="X54" s="802"/>
    </row>
    <row r="55" spans="1:24" ht="15" customHeight="1" x14ac:dyDescent="0.15">
      <c r="A55" s="1365"/>
      <c r="B55" s="789"/>
      <c r="C55" s="790"/>
      <c r="D55" s="791"/>
      <c r="E55" s="792"/>
      <c r="F55" s="792"/>
      <c r="G55" s="792"/>
      <c r="H55" s="792"/>
      <c r="I55" s="793"/>
      <c r="J55" s="794"/>
      <c r="K55" s="795"/>
      <c r="L55" s="1348"/>
      <c r="M55" s="1349" t="str">
        <f t="shared" si="6"/>
        <v/>
      </c>
      <c r="N55" s="1375"/>
      <c r="O55" s="1349" t="str">
        <f t="shared" si="10"/>
        <v/>
      </c>
      <c r="P55" s="1375"/>
      <c r="Q55" s="1349" t="str">
        <f t="shared" si="2"/>
        <v/>
      </c>
      <c r="R55" s="1375"/>
      <c r="S55" s="1349" t="str">
        <f t="shared" si="7"/>
        <v/>
      </c>
      <c r="T55" s="1375"/>
      <c r="U55" s="1349" t="str">
        <f t="shared" si="8"/>
        <v/>
      </c>
      <c r="V55" s="1375"/>
      <c r="W55" s="1350" t="str">
        <f t="shared" si="9"/>
        <v/>
      </c>
      <c r="X55" s="802"/>
    </row>
    <row r="56" spans="1:24" ht="15" customHeight="1" x14ac:dyDescent="0.15">
      <c r="A56" s="1365"/>
      <c r="B56" s="789"/>
      <c r="C56" s="790"/>
      <c r="D56" s="791"/>
      <c r="E56" s="792"/>
      <c r="F56" s="792"/>
      <c r="G56" s="792"/>
      <c r="H56" s="792"/>
      <c r="I56" s="793"/>
      <c r="J56" s="794"/>
      <c r="K56" s="795"/>
      <c r="L56" s="1348"/>
      <c r="M56" s="1349" t="str">
        <f t="shared" si="6"/>
        <v/>
      </c>
      <c r="N56" s="1375"/>
      <c r="O56" s="1349" t="str">
        <f t="shared" si="10"/>
        <v/>
      </c>
      <c r="P56" s="1375"/>
      <c r="Q56" s="1349" t="str">
        <f t="shared" si="2"/>
        <v/>
      </c>
      <c r="R56" s="1375"/>
      <c r="S56" s="1349" t="str">
        <f t="shared" si="7"/>
        <v/>
      </c>
      <c r="T56" s="1375"/>
      <c r="U56" s="1349" t="str">
        <f t="shared" si="8"/>
        <v/>
      </c>
      <c r="V56" s="1375"/>
      <c r="W56" s="1350" t="str">
        <f t="shared" si="9"/>
        <v/>
      </c>
      <c r="X56" s="802"/>
    </row>
    <row r="57" spans="1:24" ht="15" customHeight="1" x14ac:dyDescent="0.15">
      <c r="A57" s="1365"/>
      <c r="B57" s="789"/>
      <c r="C57" s="790"/>
      <c r="D57" s="791"/>
      <c r="E57" s="792"/>
      <c r="F57" s="792"/>
      <c r="G57" s="792"/>
      <c r="H57" s="792"/>
      <c r="I57" s="793"/>
      <c r="J57" s="794"/>
      <c r="K57" s="795"/>
      <c r="L57" s="1348"/>
      <c r="M57" s="1349" t="str">
        <f t="shared" si="6"/>
        <v/>
      </c>
      <c r="N57" s="1375"/>
      <c r="O57" s="1349" t="str">
        <f t="shared" si="10"/>
        <v/>
      </c>
      <c r="P57" s="1375"/>
      <c r="Q57" s="1349" t="str">
        <f t="shared" si="2"/>
        <v/>
      </c>
      <c r="R57" s="1375"/>
      <c r="S57" s="1349" t="str">
        <f t="shared" si="7"/>
        <v/>
      </c>
      <c r="T57" s="1375"/>
      <c r="U57" s="1349" t="str">
        <f t="shared" si="8"/>
        <v/>
      </c>
      <c r="V57" s="1375"/>
      <c r="W57" s="1350" t="str">
        <f t="shared" si="9"/>
        <v/>
      </c>
      <c r="X57" s="802"/>
    </row>
    <row r="58" spans="1:24" ht="15" customHeight="1" x14ac:dyDescent="0.15">
      <c r="A58" s="1365"/>
      <c r="B58" s="789"/>
      <c r="C58" s="790"/>
      <c r="D58" s="791"/>
      <c r="E58" s="792"/>
      <c r="F58" s="792"/>
      <c r="G58" s="792"/>
      <c r="H58" s="792"/>
      <c r="I58" s="793"/>
      <c r="J58" s="794"/>
      <c r="K58" s="795"/>
      <c r="L58" s="1348"/>
      <c r="M58" s="1349" t="str">
        <f t="shared" si="6"/>
        <v/>
      </c>
      <c r="N58" s="1375"/>
      <c r="O58" s="1349" t="str">
        <f t="shared" si="10"/>
        <v/>
      </c>
      <c r="P58" s="1375"/>
      <c r="Q58" s="1349" t="str">
        <f t="shared" si="2"/>
        <v/>
      </c>
      <c r="R58" s="1375"/>
      <c r="S58" s="1349" t="str">
        <f t="shared" si="7"/>
        <v/>
      </c>
      <c r="T58" s="1375"/>
      <c r="U58" s="1349" t="str">
        <f t="shared" si="8"/>
        <v/>
      </c>
      <c r="V58" s="1375"/>
      <c r="W58" s="1350" t="str">
        <f t="shared" si="9"/>
        <v/>
      </c>
      <c r="X58" s="802"/>
    </row>
    <row r="59" spans="1:24" ht="15" customHeight="1" x14ac:dyDescent="0.15">
      <c r="A59" s="1365"/>
      <c r="B59" s="789"/>
      <c r="C59" s="790"/>
      <c r="D59" s="791"/>
      <c r="E59" s="792"/>
      <c r="F59" s="792"/>
      <c r="G59" s="792"/>
      <c r="H59" s="792"/>
      <c r="I59" s="793"/>
      <c r="J59" s="794"/>
      <c r="K59" s="795"/>
      <c r="L59" s="1348"/>
      <c r="M59" s="1349" t="str">
        <f t="shared" si="6"/>
        <v/>
      </c>
      <c r="N59" s="1375"/>
      <c r="O59" s="1349" t="str">
        <f t="shared" si="10"/>
        <v/>
      </c>
      <c r="P59" s="1375"/>
      <c r="Q59" s="1349" t="str">
        <f t="shared" si="2"/>
        <v/>
      </c>
      <c r="R59" s="1375"/>
      <c r="S59" s="1349" t="str">
        <f t="shared" si="7"/>
        <v/>
      </c>
      <c r="T59" s="1375"/>
      <c r="U59" s="1349" t="str">
        <f t="shared" si="8"/>
        <v/>
      </c>
      <c r="V59" s="1375"/>
      <c r="W59" s="1350" t="str">
        <f t="shared" si="9"/>
        <v/>
      </c>
      <c r="X59" s="802"/>
    </row>
    <row r="60" spans="1:24" ht="15" customHeight="1" x14ac:dyDescent="0.15">
      <c r="A60" s="1365"/>
      <c r="B60" s="789"/>
      <c r="C60" s="790"/>
      <c r="D60" s="791"/>
      <c r="E60" s="792"/>
      <c r="F60" s="792"/>
      <c r="G60" s="792"/>
      <c r="H60" s="792"/>
      <c r="I60" s="793"/>
      <c r="J60" s="794"/>
      <c r="K60" s="795"/>
      <c r="L60" s="1348"/>
      <c r="M60" s="1349" t="str">
        <f t="shared" si="6"/>
        <v/>
      </c>
      <c r="N60" s="1375"/>
      <c r="O60" s="1349" t="str">
        <f t="shared" si="10"/>
        <v/>
      </c>
      <c r="P60" s="1375"/>
      <c r="Q60" s="1349" t="str">
        <f t="shared" si="2"/>
        <v/>
      </c>
      <c r="R60" s="1375"/>
      <c r="S60" s="1349" t="str">
        <f t="shared" si="7"/>
        <v/>
      </c>
      <c r="T60" s="1375"/>
      <c r="U60" s="1349" t="str">
        <f t="shared" si="8"/>
        <v/>
      </c>
      <c r="V60" s="1375"/>
      <c r="W60" s="1350" t="str">
        <f t="shared" si="9"/>
        <v/>
      </c>
      <c r="X60" s="802"/>
    </row>
    <row r="61" spans="1:24" ht="15" customHeight="1" x14ac:dyDescent="0.15">
      <c r="A61" s="1365"/>
      <c r="B61" s="789"/>
      <c r="C61" s="790"/>
      <c r="D61" s="791"/>
      <c r="E61" s="792"/>
      <c r="F61" s="792"/>
      <c r="G61" s="792"/>
      <c r="H61" s="792"/>
      <c r="I61" s="793"/>
      <c r="J61" s="794"/>
      <c r="K61" s="795"/>
      <c r="L61" s="1348"/>
      <c r="M61" s="1349" t="str">
        <f t="shared" si="6"/>
        <v/>
      </c>
      <c r="N61" s="1375"/>
      <c r="O61" s="1349" t="str">
        <f t="shared" si="10"/>
        <v/>
      </c>
      <c r="P61" s="1375"/>
      <c r="Q61" s="1349" t="str">
        <f t="shared" si="2"/>
        <v/>
      </c>
      <c r="R61" s="1375"/>
      <c r="S61" s="1349" t="str">
        <f t="shared" si="7"/>
        <v/>
      </c>
      <c r="T61" s="1375"/>
      <c r="U61" s="1349" t="str">
        <f t="shared" si="8"/>
        <v/>
      </c>
      <c r="V61" s="1375"/>
      <c r="W61" s="1350" t="str">
        <f t="shared" si="9"/>
        <v/>
      </c>
      <c r="X61" s="802"/>
    </row>
    <row r="62" spans="1:24" ht="15" customHeight="1" thickBot="1" x14ac:dyDescent="0.2">
      <c r="A62" s="1365"/>
      <c r="B62" s="789"/>
      <c r="C62" s="790"/>
      <c r="D62" s="791"/>
      <c r="E62" s="792"/>
      <c r="F62" s="792"/>
      <c r="G62" s="792"/>
      <c r="H62" s="792"/>
      <c r="I62" s="793"/>
      <c r="J62" s="1546"/>
      <c r="K62" s="1547"/>
      <c r="L62" s="1354"/>
      <c r="M62" s="1353" t="str">
        <f>IF(ISERROR(IF(OR(D62,J62,K62)="", "", IF(J62="",D62*K62,D62*J62))),"",IF(OR(D62,J62,K62)="", "", IF(J62="",D62*K62,D62*J62)))</f>
        <v/>
      </c>
      <c r="N62" s="1376"/>
      <c r="O62" s="1353" t="str">
        <f>IF(ISERROR(IF(OR(E62,J62,K62)="", "", IF(J62="",E62*K62,E62*J62))),"",IF(OR(E62,J62,K62)="", "", IF(J62="",E62*K62,E62*J62)))</f>
        <v/>
      </c>
      <c r="P62" s="1376"/>
      <c r="Q62" s="1353" t="str">
        <f t="shared" si="2"/>
        <v/>
      </c>
      <c r="R62" s="1376"/>
      <c r="S62" s="1353" t="str">
        <f>IF(ISERROR(IF(OR(G62,J62,K62)="", "", IF(J62="",G62*K62,G62*J62))),"",IF(OR(G62,J62,K62)="", "", IF(J62="",G62*K62,G62*J62)))</f>
        <v/>
      </c>
      <c r="T62" s="1376"/>
      <c r="U62" s="1353" t="str">
        <f>IF(ISERROR(IF(OR(H62,J62,K62)="", "", IF(J62="",H62*K62,H62*J62))),"",IF(OR(H62,J62,K62)="", "", IF(J62="",H62*K62,H62*J62)))</f>
        <v/>
      </c>
      <c r="V62" s="1376"/>
      <c r="W62" s="1355" t="str">
        <f>IF(ISERROR(IF(OR(I62,J62,K62)="", "", IF(J62="",I62*K62,I62*J62))),"",IF(OR(I62,J62,K62)="", "", IF(J62="",I62*K62,I62*J62)))</f>
        <v/>
      </c>
      <c r="X62" s="1548"/>
    </row>
    <row r="63" spans="1:24" ht="15" customHeight="1" thickBot="1" x14ac:dyDescent="0.2">
      <c r="A63" s="1365"/>
      <c r="B63" s="2840" t="s">
        <v>584</v>
      </c>
      <c r="C63" s="2841"/>
      <c r="D63" s="2841"/>
      <c r="E63" s="2841"/>
      <c r="F63" s="2841"/>
      <c r="G63" s="2841"/>
      <c r="H63" s="2841"/>
      <c r="I63" s="2842"/>
      <c r="J63" s="1539">
        <f>SUM(J30:J62)</f>
        <v>0</v>
      </c>
      <c r="K63" s="1540">
        <f>SUM(K30:K62)</f>
        <v>0</v>
      </c>
      <c r="L63" s="1541" t="s">
        <v>591</v>
      </c>
      <c r="M63" s="1542">
        <f>SUM(L30:M62)</f>
        <v>0</v>
      </c>
      <c r="N63" s="1543" t="s">
        <v>592</v>
      </c>
      <c r="O63" s="1542">
        <f>SUM(N30:O62)</f>
        <v>0</v>
      </c>
      <c r="P63" s="1544" t="s">
        <v>593</v>
      </c>
      <c r="Q63" s="1542">
        <f>SUM(P30:Q62)</f>
        <v>0</v>
      </c>
      <c r="R63" s="1544" t="s">
        <v>594</v>
      </c>
      <c r="S63" s="1542">
        <f>SUM(R30:S62)</f>
        <v>0</v>
      </c>
      <c r="T63" s="1543" t="s">
        <v>595</v>
      </c>
      <c r="U63" s="1542">
        <f>SUM(T30:U62)</f>
        <v>0</v>
      </c>
      <c r="V63" s="1543" t="s">
        <v>596</v>
      </c>
      <c r="W63" s="1542">
        <f>SUM(V30:W62)</f>
        <v>0</v>
      </c>
      <c r="X63" s="1035"/>
    </row>
    <row r="64" spans="1:24" ht="15" customHeight="1" x14ac:dyDescent="0.15">
      <c r="A64" s="1365"/>
      <c r="B64" s="2843" t="s">
        <v>1081</v>
      </c>
      <c r="C64" s="2844"/>
      <c r="D64" s="2844"/>
      <c r="E64" s="2844"/>
      <c r="F64" s="2844"/>
      <c r="G64" s="2844"/>
      <c r="H64" s="2844"/>
      <c r="I64" s="2845"/>
      <c r="J64" s="2849" t="s">
        <v>597</v>
      </c>
      <c r="K64" s="2850"/>
      <c r="L64" s="2855" t="s">
        <v>598</v>
      </c>
      <c r="M64" s="2856"/>
      <c r="N64" s="2857" t="s">
        <v>599</v>
      </c>
      <c r="O64" s="2856"/>
      <c r="P64" s="2857" t="s">
        <v>1088</v>
      </c>
      <c r="Q64" s="2856"/>
      <c r="R64" s="2857" t="s">
        <v>1089</v>
      </c>
      <c r="S64" s="2856"/>
      <c r="T64" s="2870" t="s">
        <v>600</v>
      </c>
      <c r="U64" s="2871"/>
      <c r="V64" s="2870" t="s">
        <v>601</v>
      </c>
      <c r="W64" s="2872"/>
      <c r="X64" s="804"/>
    </row>
    <row r="65" spans="1:24" ht="15" customHeight="1" x14ac:dyDescent="0.15">
      <c r="A65" s="1365"/>
      <c r="B65" s="2846"/>
      <c r="C65" s="2847"/>
      <c r="D65" s="2847"/>
      <c r="E65" s="2847"/>
      <c r="F65" s="2847"/>
      <c r="G65" s="2847"/>
      <c r="H65" s="2847"/>
      <c r="I65" s="2848"/>
      <c r="J65" s="2851"/>
      <c r="K65" s="2852"/>
      <c r="L65" s="1271" t="s">
        <v>602</v>
      </c>
      <c r="M65" s="1085">
        <f>ROUNDDOWN(M63*3.6/1,2)</f>
        <v>0</v>
      </c>
      <c r="N65" s="1272" t="s">
        <v>603</v>
      </c>
      <c r="O65" s="1085">
        <f>ROUNDDOWN(O63*3.6/1,2)</f>
        <v>0</v>
      </c>
      <c r="P65" s="1273" t="s">
        <v>604</v>
      </c>
      <c r="Q65" s="1086">
        <f>ROUNDDOWN(Q63*9.76/1,2)</f>
        <v>0</v>
      </c>
      <c r="R65" s="1274" t="s">
        <v>605</v>
      </c>
      <c r="S65" s="1086">
        <f>ROUNDDOWN(S63*9.76/1,2)</f>
        <v>0</v>
      </c>
      <c r="T65" s="1274" t="s">
        <v>606</v>
      </c>
      <c r="U65" s="1086">
        <f>ROUNDDOWN(U63*$W74/1,2)</f>
        <v>0</v>
      </c>
      <c r="V65" s="1275" t="s">
        <v>607</v>
      </c>
      <c r="W65" s="1086">
        <f>ROUNDDOWN(W63*$W74/1,2)</f>
        <v>0</v>
      </c>
      <c r="X65" s="807"/>
    </row>
    <row r="66" spans="1:24" ht="15" customHeight="1" x14ac:dyDescent="0.15">
      <c r="A66" s="1365"/>
      <c r="B66" s="2846"/>
      <c r="C66" s="2847"/>
      <c r="D66" s="2847"/>
      <c r="E66" s="2847"/>
      <c r="F66" s="2847"/>
      <c r="G66" s="2847"/>
      <c r="H66" s="2847"/>
      <c r="I66" s="2848"/>
      <c r="J66" s="2851"/>
      <c r="K66" s="2852"/>
      <c r="L66" s="2873" t="s">
        <v>608</v>
      </c>
      <c r="M66" s="2874"/>
      <c r="N66" s="2867" t="s">
        <v>577</v>
      </c>
      <c r="O66" s="2868"/>
      <c r="P66" s="1276"/>
      <c r="Q66" s="2877" t="s">
        <v>609</v>
      </c>
      <c r="R66" s="2877"/>
      <c r="S66" s="2877"/>
      <c r="T66" s="2878">
        <f>SUM(Q65,U65)</f>
        <v>0</v>
      </c>
      <c r="U66" s="2878"/>
      <c r="V66" s="2878"/>
      <c r="W66" s="2879"/>
      <c r="X66" s="809"/>
    </row>
    <row r="67" spans="1:24" ht="15" customHeight="1" thickBot="1" x14ac:dyDescent="0.2">
      <c r="A67" s="1365"/>
      <c r="B67" s="2846" t="s">
        <v>610</v>
      </c>
      <c r="C67" s="2847"/>
      <c r="D67" s="2847"/>
      <c r="E67" s="2847"/>
      <c r="F67" s="2847"/>
      <c r="G67" s="2847"/>
      <c r="H67" s="2847"/>
      <c r="I67" s="2848"/>
      <c r="J67" s="2853"/>
      <c r="K67" s="2854"/>
      <c r="L67" s="2875"/>
      <c r="M67" s="2876"/>
      <c r="N67" s="2880" t="s">
        <v>578</v>
      </c>
      <c r="O67" s="2881"/>
      <c r="P67" s="1277"/>
      <c r="Q67" s="2882" t="s">
        <v>611</v>
      </c>
      <c r="R67" s="2882"/>
      <c r="S67" s="2882"/>
      <c r="T67" s="2883">
        <f>SUM(S65,W65)</f>
        <v>0</v>
      </c>
      <c r="U67" s="2883"/>
      <c r="V67" s="2883"/>
      <c r="W67" s="2884"/>
      <c r="X67" s="811"/>
    </row>
    <row r="68" spans="1:24" ht="15" customHeight="1" x14ac:dyDescent="0.15">
      <c r="A68" s="1368"/>
      <c r="B68" s="2846"/>
      <c r="C68" s="2847"/>
      <c r="D68" s="2847"/>
      <c r="E68" s="2847"/>
      <c r="F68" s="2847"/>
      <c r="G68" s="2847"/>
      <c r="H68" s="2847"/>
      <c r="I68" s="2848"/>
      <c r="J68" s="2849" t="s">
        <v>612</v>
      </c>
      <c r="K68" s="2861"/>
      <c r="L68" s="2862"/>
      <c r="M68" s="2863"/>
      <c r="N68" s="2867" t="s">
        <v>577</v>
      </c>
      <c r="O68" s="2868"/>
      <c r="P68" s="1278"/>
      <c r="Q68" s="2869" t="s">
        <v>613</v>
      </c>
      <c r="R68" s="2869"/>
      <c r="S68" s="2869"/>
      <c r="T68" s="2885">
        <f>IF(ISERROR(M65/T66),0,M65/T66)</f>
        <v>0</v>
      </c>
      <c r="U68" s="2885"/>
      <c r="V68" s="2885"/>
      <c r="W68" s="2886"/>
      <c r="X68" s="809"/>
    </row>
    <row r="69" spans="1:24" ht="15" customHeight="1" thickBot="1" x14ac:dyDescent="0.2">
      <c r="A69" s="1369"/>
      <c r="B69" s="2858"/>
      <c r="C69" s="2859"/>
      <c r="D69" s="2859"/>
      <c r="E69" s="2859"/>
      <c r="F69" s="2859"/>
      <c r="G69" s="2859"/>
      <c r="H69" s="2859"/>
      <c r="I69" s="2860"/>
      <c r="J69" s="2864"/>
      <c r="K69" s="2865"/>
      <c r="L69" s="2865"/>
      <c r="M69" s="2866"/>
      <c r="N69" s="2880" t="s">
        <v>578</v>
      </c>
      <c r="O69" s="2881"/>
      <c r="P69" s="1279"/>
      <c r="Q69" s="2882" t="s">
        <v>614</v>
      </c>
      <c r="R69" s="2882"/>
      <c r="S69" s="2882"/>
      <c r="T69" s="2883">
        <f>IF(ISERROR(O65/T67),0,O65/T67)</f>
        <v>0</v>
      </c>
      <c r="U69" s="2883"/>
      <c r="V69" s="2883"/>
      <c r="W69" s="2884"/>
      <c r="X69" s="811"/>
    </row>
    <row r="70" spans="1:24" ht="15" customHeight="1" x14ac:dyDescent="0.15">
      <c r="A70" s="2887" t="s">
        <v>1438</v>
      </c>
      <c r="B70" s="2888"/>
      <c r="C70" s="2888"/>
      <c r="D70" s="2888"/>
      <c r="E70" s="2888"/>
      <c r="F70" s="2888"/>
      <c r="G70" s="2888"/>
      <c r="H70" s="2888"/>
      <c r="I70" s="2889"/>
      <c r="J70" s="2893" t="s">
        <v>577</v>
      </c>
      <c r="K70" s="2894"/>
      <c r="L70" s="2894"/>
      <c r="M70" s="2894"/>
      <c r="N70" s="2894"/>
      <c r="O70" s="2895"/>
      <c r="P70" s="1278"/>
      <c r="Q70" s="2869" t="s">
        <v>616</v>
      </c>
      <c r="R70" s="2869"/>
      <c r="S70" s="2869"/>
      <c r="T70" s="2885">
        <f>SUM(M29,M63)</f>
        <v>0</v>
      </c>
      <c r="U70" s="2885"/>
      <c r="V70" s="2885"/>
      <c r="W70" s="2886"/>
      <c r="X70" s="809"/>
    </row>
    <row r="71" spans="1:24" ht="15" customHeight="1" thickBot="1" x14ac:dyDescent="0.2">
      <c r="A71" s="2890"/>
      <c r="B71" s="2891"/>
      <c r="C71" s="2891"/>
      <c r="D71" s="2891"/>
      <c r="E71" s="2891"/>
      <c r="F71" s="2891"/>
      <c r="G71" s="2891"/>
      <c r="H71" s="2891"/>
      <c r="I71" s="2892"/>
      <c r="J71" s="2896" t="s">
        <v>578</v>
      </c>
      <c r="K71" s="2897"/>
      <c r="L71" s="2897"/>
      <c r="M71" s="2897"/>
      <c r="N71" s="2897"/>
      <c r="O71" s="2881"/>
      <c r="P71" s="1279"/>
      <c r="Q71" s="2882" t="s">
        <v>617</v>
      </c>
      <c r="R71" s="2882"/>
      <c r="S71" s="2882"/>
      <c r="T71" s="2883">
        <f>SUM(O29,O63)</f>
        <v>0</v>
      </c>
      <c r="U71" s="2883"/>
      <c r="V71" s="2883"/>
      <c r="W71" s="2884"/>
      <c r="X71" s="811"/>
    </row>
    <row r="72" spans="1:24" ht="21.75" customHeight="1" thickBot="1" x14ac:dyDescent="0.2">
      <c r="A72" s="2920" t="s">
        <v>1439</v>
      </c>
      <c r="B72" s="2921"/>
      <c r="C72" s="2921"/>
      <c r="D72" s="2921"/>
      <c r="E72" s="2921"/>
      <c r="F72" s="2921"/>
      <c r="G72" s="2921"/>
      <c r="H72" s="2921"/>
      <c r="I72" s="2922"/>
      <c r="J72" s="2840" t="s">
        <v>619</v>
      </c>
      <c r="K72" s="2923"/>
      <c r="L72" s="2923"/>
      <c r="M72" s="2923"/>
      <c r="N72" s="2923"/>
      <c r="O72" s="2924"/>
      <c r="P72" s="1280"/>
      <c r="Q72" s="2925" t="s">
        <v>620</v>
      </c>
      <c r="R72" s="2925"/>
      <c r="S72" s="2925"/>
      <c r="T72" s="2926">
        <f>IF(ISERROR((M63+O63)/(T70+T71)),0,(M63+O63)/(T70+T71))</f>
        <v>0</v>
      </c>
      <c r="U72" s="2926"/>
      <c r="V72" s="2926"/>
      <c r="W72" s="2927"/>
      <c r="X72" s="803"/>
    </row>
    <row r="73" spans="1:24" ht="15" customHeight="1" x14ac:dyDescent="0.15">
      <c r="A73" s="814"/>
      <c r="B73" s="814"/>
      <c r="C73" s="814"/>
      <c r="D73" s="814"/>
      <c r="E73" s="814"/>
      <c r="F73" s="814"/>
      <c r="G73" s="814"/>
      <c r="H73" s="814"/>
      <c r="I73" s="814"/>
      <c r="J73" s="814"/>
      <c r="K73" s="814"/>
      <c r="L73" s="814"/>
      <c r="M73" s="814"/>
      <c r="N73" s="814"/>
      <c r="O73" s="814"/>
      <c r="P73" s="776"/>
      <c r="Q73" s="776"/>
      <c r="R73" s="776"/>
      <c r="S73" s="776"/>
      <c r="T73" s="813"/>
      <c r="U73" s="813"/>
      <c r="V73" s="813"/>
      <c r="W73" s="813"/>
      <c r="X73" s="776"/>
    </row>
    <row r="74" spans="1:24" ht="15" customHeight="1" x14ac:dyDescent="0.15">
      <c r="A74" s="814"/>
      <c r="B74" s="814"/>
      <c r="C74" s="814"/>
      <c r="D74" s="814"/>
      <c r="E74" s="814"/>
      <c r="F74" s="814"/>
      <c r="G74" s="814"/>
      <c r="H74" s="814"/>
      <c r="I74" s="814"/>
      <c r="J74" s="814"/>
      <c r="K74" s="814"/>
      <c r="L74" s="814"/>
      <c r="M74" s="814"/>
      <c r="N74" s="814"/>
      <c r="O74" s="814"/>
      <c r="P74" s="776"/>
      <c r="Q74" s="2997" t="s">
        <v>1127</v>
      </c>
      <c r="R74" s="2997"/>
      <c r="S74" s="2997"/>
      <c r="T74" s="813"/>
      <c r="U74" s="2932" t="s">
        <v>1082</v>
      </c>
      <c r="V74" s="2933"/>
      <c r="W74" s="2936"/>
      <c r="X74" s="2937"/>
    </row>
    <row r="75" spans="1:24" ht="15" customHeight="1" x14ac:dyDescent="0.15">
      <c r="A75" s="814"/>
      <c r="B75" s="814"/>
      <c r="C75" s="814"/>
      <c r="D75" s="814"/>
      <c r="E75" s="814"/>
      <c r="F75" s="814"/>
      <c r="G75" s="814"/>
      <c r="H75" s="814"/>
      <c r="I75" s="814"/>
      <c r="J75" s="814"/>
      <c r="K75" s="814"/>
      <c r="L75" s="814"/>
      <c r="M75" s="814"/>
      <c r="N75" s="814"/>
      <c r="O75" s="814"/>
      <c r="P75" s="776"/>
      <c r="Q75" s="2997"/>
      <c r="R75" s="2997"/>
      <c r="S75" s="2997"/>
      <c r="T75" s="813"/>
      <c r="U75" s="2934"/>
      <c r="V75" s="2935"/>
      <c r="W75" s="2938"/>
      <c r="X75" s="2939"/>
    </row>
    <row r="76" spans="1:24" ht="15" customHeight="1" x14ac:dyDescent="0.15">
      <c r="A76" s="814"/>
      <c r="B76" s="814"/>
      <c r="C76" s="814"/>
      <c r="D76" s="814"/>
      <c r="E76" s="814"/>
      <c r="F76" s="814"/>
      <c r="G76" s="814"/>
      <c r="H76" s="814"/>
      <c r="I76" s="814"/>
      <c r="J76" s="814"/>
      <c r="K76" s="814"/>
      <c r="L76" s="814"/>
      <c r="M76" s="814"/>
      <c r="N76" s="814"/>
      <c r="O76" s="814"/>
      <c r="P76" s="776"/>
      <c r="Q76" s="776"/>
      <c r="R76" s="776"/>
      <c r="S76" s="776"/>
      <c r="T76" s="813"/>
      <c r="U76" s="1069"/>
      <c r="V76" s="1069"/>
      <c r="W76" s="1069"/>
      <c r="X76" s="1069"/>
    </row>
    <row r="77" spans="1:24" ht="15" customHeight="1" thickBot="1" x14ac:dyDescent="0.2">
      <c r="A77" s="814"/>
      <c r="B77" s="814"/>
      <c r="C77" s="814"/>
      <c r="D77" s="814"/>
      <c r="E77" s="814"/>
      <c r="F77" s="814"/>
      <c r="G77" s="814"/>
      <c r="H77" s="814"/>
      <c r="I77" s="814"/>
      <c r="J77" s="814"/>
      <c r="K77" s="814"/>
      <c r="L77" s="814"/>
      <c r="M77" s="814"/>
      <c r="N77" s="814"/>
      <c r="O77" s="814"/>
      <c r="P77" s="776"/>
      <c r="Q77" s="776"/>
      <c r="R77" s="776"/>
      <c r="S77" s="776"/>
      <c r="T77" s="813"/>
      <c r="U77" s="1069"/>
      <c r="V77" s="1069"/>
      <c r="W77" s="1069"/>
      <c r="X77" s="1069"/>
    </row>
    <row r="78" spans="1:24" ht="24.95" customHeight="1" thickBot="1" x14ac:dyDescent="0.2">
      <c r="A78" s="2928" t="s">
        <v>621</v>
      </c>
      <c r="B78" s="2929"/>
      <c r="C78" s="2930"/>
      <c r="D78" s="2988" t="str">
        <f>A4</f>
        <v>空調設備</v>
      </c>
      <c r="E78" s="2989"/>
      <c r="F78" s="814"/>
      <c r="G78" s="776"/>
      <c r="H78" s="776"/>
      <c r="I78" s="776"/>
      <c r="J78" s="814"/>
      <c r="K78" s="814"/>
      <c r="L78" s="814"/>
      <c r="M78" s="776"/>
      <c r="N78" s="776"/>
      <c r="O78" s="776"/>
      <c r="P78" s="776"/>
      <c r="Q78" s="776"/>
      <c r="R78" s="776"/>
      <c r="S78" s="776"/>
      <c r="T78" s="776"/>
      <c r="U78" s="776"/>
      <c r="V78" s="776"/>
      <c r="W78" s="776"/>
      <c r="X78" s="776"/>
    </row>
    <row r="79" spans="1:24" ht="15" customHeight="1" x14ac:dyDescent="0.15">
      <c r="A79" s="2898" t="s">
        <v>565</v>
      </c>
      <c r="B79" s="2901" t="s">
        <v>566</v>
      </c>
      <c r="C79" s="2904" t="s">
        <v>567</v>
      </c>
      <c r="D79" s="2907" t="s">
        <v>568</v>
      </c>
      <c r="E79" s="2908"/>
      <c r="F79" s="2908"/>
      <c r="G79" s="2908"/>
      <c r="H79" s="2908"/>
      <c r="I79" s="2909"/>
      <c r="J79" s="2910" t="s">
        <v>569</v>
      </c>
      <c r="K79" s="2911"/>
      <c r="L79" s="2910" t="s">
        <v>570</v>
      </c>
      <c r="M79" s="2916"/>
      <c r="N79" s="2916"/>
      <c r="O79" s="2917"/>
      <c r="P79" s="2931" t="s">
        <v>571</v>
      </c>
      <c r="Q79" s="2916"/>
      <c r="R79" s="2916"/>
      <c r="S79" s="2916"/>
      <c r="T79" s="2916"/>
      <c r="U79" s="2916"/>
      <c r="V79" s="2916"/>
      <c r="W79" s="2911"/>
      <c r="X79" s="2940" t="s">
        <v>572</v>
      </c>
    </row>
    <row r="80" spans="1:24" ht="15" customHeight="1" x14ac:dyDescent="0.15">
      <c r="A80" s="2899"/>
      <c r="B80" s="2902"/>
      <c r="C80" s="2905"/>
      <c r="D80" s="2943" t="s">
        <v>573</v>
      </c>
      <c r="E80" s="2944"/>
      <c r="F80" s="2945" t="s">
        <v>574</v>
      </c>
      <c r="G80" s="2944"/>
      <c r="H80" s="2946" t="s">
        <v>575</v>
      </c>
      <c r="I80" s="2947"/>
      <c r="J80" s="2912"/>
      <c r="K80" s="2913"/>
      <c r="L80" s="2912"/>
      <c r="M80" s="2918"/>
      <c r="N80" s="2918"/>
      <c r="O80" s="2919"/>
      <c r="P80" s="2945" t="s">
        <v>576</v>
      </c>
      <c r="Q80" s="2948"/>
      <c r="R80" s="2948"/>
      <c r="S80" s="2944"/>
      <c r="T80" s="2949" t="str">
        <f>VLOOKUP(H80,$Z$5:$AA$7,2,FALSE)</f>
        <v>燃料消費量(ガス)</v>
      </c>
      <c r="U80" s="2950"/>
      <c r="V80" s="2950"/>
      <c r="W80" s="2951"/>
      <c r="X80" s="2941"/>
    </row>
    <row r="81" spans="1:24" ht="15" customHeight="1" x14ac:dyDescent="0.15">
      <c r="A81" s="2899"/>
      <c r="B81" s="2902"/>
      <c r="C81" s="2905"/>
      <c r="D81" s="777" t="s">
        <v>577</v>
      </c>
      <c r="E81" s="778" t="s">
        <v>578</v>
      </c>
      <c r="F81" s="778" t="s">
        <v>577</v>
      </c>
      <c r="G81" s="778" t="s">
        <v>578</v>
      </c>
      <c r="H81" s="778" t="s">
        <v>577</v>
      </c>
      <c r="I81" s="779" t="s">
        <v>578</v>
      </c>
      <c r="J81" s="2914"/>
      <c r="K81" s="2915"/>
      <c r="L81" s="2943" t="s">
        <v>577</v>
      </c>
      <c r="M81" s="2944"/>
      <c r="N81" s="2945" t="s">
        <v>578</v>
      </c>
      <c r="O81" s="2944"/>
      <c r="P81" s="2945" t="s">
        <v>577</v>
      </c>
      <c r="Q81" s="2944"/>
      <c r="R81" s="2945" t="s">
        <v>578</v>
      </c>
      <c r="S81" s="2944"/>
      <c r="T81" s="2945" t="s">
        <v>577</v>
      </c>
      <c r="U81" s="2944"/>
      <c r="V81" s="2945" t="s">
        <v>578</v>
      </c>
      <c r="W81" s="2952"/>
      <c r="X81" s="2941"/>
    </row>
    <row r="82" spans="1:24" ht="15" customHeight="1" thickBot="1" x14ac:dyDescent="0.2">
      <c r="A82" s="2900"/>
      <c r="B82" s="2903"/>
      <c r="C82" s="2906"/>
      <c r="D82" s="780"/>
      <c r="E82" s="781"/>
      <c r="F82" s="781"/>
      <c r="G82" s="781"/>
      <c r="H82" s="782" t="s">
        <v>1085</v>
      </c>
      <c r="I82" s="782" t="s">
        <v>1085</v>
      </c>
      <c r="J82" s="780" t="s">
        <v>581</v>
      </c>
      <c r="K82" s="1264" t="s">
        <v>582</v>
      </c>
      <c r="L82" s="2953" t="s">
        <v>580</v>
      </c>
      <c r="M82" s="2954"/>
      <c r="N82" s="2955" t="s">
        <v>580</v>
      </c>
      <c r="O82" s="2954"/>
      <c r="P82" s="2955" t="s">
        <v>583</v>
      </c>
      <c r="Q82" s="2954"/>
      <c r="R82" s="2955" t="s">
        <v>583</v>
      </c>
      <c r="S82" s="2954"/>
      <c r="T82" s="2956" t="str">
        <f>VLOOKUP(H82,$Z$10:$AA$13,2,FALSE)</f>
        <v>m3h</v>
      </c>
      <c r="U82" s="2957"/>
      <c r="V82" s="2956" t="str">
        <f>VLOOKUP(I82,$Z$10:$AA$13,2,FALSE)</f>
        <v>m3h</v>
      </c>
      <c r="W82" s="2957"/>
      <c r="X82" s="2942"/>
    </row>
    <row r="83" spans="1:24" ht="15" customHeight="1" x14ac:dyDescent="0.15">
      <c r="A83" s="1364"/>
      <c r="B83" s="783"/>
      <c r="C83" s="784"/>
      <c r="D83" s="1051"/>
      <c r="E83" s="1052"/>
      <c r="F83" s="1052"/>
      <c r="G83" s="1052"/>
      <c r="H83" s="1052"/>
      <c r="I83" s="1053"/>
      <c r="J83" s="1066"/>
      <c r="K83" s="1055"/>
      <c r="L83" s="1363"/>
      <c r="M83" s="1356" t="str">
        <f>IF(ISERROR(IF(OR(D83,J83,K83)="", "", IF(J83="",D83*K83,D83*J83))),"",IF(OR(D83,J83,K83)="", "", IF(J83="",D83*K83,D83*J83)))</f>
        <v/>
      </c>
      <c r="N83" s="1357"/>
      <c r="O83" s="1356" t="str">
        <f>IF(ISERROR(IF(OR(E83,J83,K83)="", "", IF(J83="",E83*K83,E83*J83))),"",IF(OR(E83,J83,K83)="", "", IF(J83="",E83*K83,E83*J83)))</f>
        <v/>
      </c>
      <c r="P83" s="1357"/>
      <c r="Q83" s="1356" t="str">
        <f>IF(ISERROR(IF(OR(F83,J83,K83)="", "", IF(J83="",F83*K83,F83*J83))),"",IF(OR(F83,J83,K83)="", "", IF(J83="",F83*K83,F83*J83)))</f>
        <v/>
      </c>
      <c r="R83" s="1357"/>
      <c r="S83" s="1356" t="str">
        <f>IF(ISERROR(IF(OR(G83,J83,K83)="", "", IF(J83="",G83*K83,G83*J83))),"",IF(OR(G83,J83,K83)="", "", IF(J83="",G83*K83,G83*J83)))</f>
        <v/>
      </c>
      <c r="T83" s="1357"/>
      <c r="U83" s="1356" t="str">
        <f>IF(ISERROR(IF(OR(H83,J83,K83)="", "", IF(J83="",H83*K83,H83*J83))),"",IF(OR(H83,J83,K83)="", "", IF(J83="",H83*K83,H83*J83)))</f>
        <v/>
      </c>
      <c r="V83" s="1357"/>
      <c r="W83" s="1362" t="str">
        <f>IF(ISERROR(IF(OR(I83,J83,K83)="", "", IF(J83="",I83*K83,I83*J83))),"",IF(OR(I83,J83,K83)="", "", IF(J83="",I83*K83,I83*J83)))</f>
        <v/>
      </c>
      <c r="X83" s="816"/>
    </row>
    <row r="84" spans="1:24" ht="15" customHeight="1" x14ac:dyDescent="0.15">
      <c r="A84" s="1365"/>
      <c r="B84" s="783"/>
      <c r="C84" s="784"/>
      <c r="D84" s="1051"/>
      <c r="E84" s="1052"/>
      <c r="F84" s="1052"/>
      <c r="G84" s="1052"/>
      <c r="H84" s="1052"/>
      <c r="I84" s="1053"/>
      <c r="J84" s="1066"/>
      <c r="K84" s="1055"/>
      <c r="L84" s="1351"/>
      <c r="M84" s="1349" t="str">
        <f>IF(ISERROR(IF(OR(D84,J84,K84)="", "", IF(J84="",D84*K84,D84*J84))),"",IF(OR(D84,J84,K84)="", "", IF(J84="",D84*K84,D84*J84)))</f>
        <v/>
      </c>
      <c r="N84" s="1348"/>
      <c r="O84" s="1349" t="str">
        <f>IF(ISERROR(IF(OR(E84,J84,K84)="", "", IF(J84="",E84*K84,E84*J84))),"",IF(OR(E84,J84,K84)="", "", IF(J84="",E84*K84,E84*J84)))</f>
        <v/>
      </c>
      <c r="P84" s="1348"/>
      <c r="Q84" s="1349" t="str">
        <f>IF(ISERROR(IF(OR(F84,J84,K84)="", "", IF(J84="",F84*K84,F84*J84))),"",IF(OR(F84,J84,K84)="", "", IF(J84="",F84*K84,F84*J84)))</f>
        <v/>
      </c>
      <c r="R84" s="1348"/>
      <c r="S84" s="1349" t="str">
        <f>IF(ISERROR(IF(OR(G84,J84,K84)="", "", IF(J84="",G84*K84,G84*J84))),"",IF(OR(G84,J84,K84)="", "", IF(J84="",G84*K84,G84*J84)))</f>
        <v/>
      </c>
      <c r="T84" s="1348"/>
      <c r="U84" s="1349" t="str">
        <f>IF(ISERROR(IF(OR(H84,J84,K84)="", "", IF(J84="",H84*K84,H84*J84))),"",IF(OR(H84,J84,K84)="", "", IF(J84="",H84*K84,H84*J84)))</f>
        <v/>
      </c>
      <c r="V84" s="1348"/>
      <c r="W84" s="1350" t="str">
        <f>IF(ISERROR(IF(OR(I84,J84,K84)="", "", IF(J84="",I84*K84,I84*J84))),"",IF(OR(I84,J84,K84)="", "", IF(J84="",I84*K84,I84*J84)))</f>
        <v/>
      </c>
      <c r="X84" s="816"/>
    </row>
    <row r="85" spans="1:24" ht="15" customHeight="1" x14ac:dyDescent="0.15">
      <c r="A85" s="1365"/>
      <c r="B85" s="783"/>
      <c r="C85" s="784"/>
      <c r="D85" s="1051"/>
      <c r="E85" s="1052"/>
      <c r="F85" s="1052"/>
      <c r="G85" s="1052"/>
      <c r="H85" s="1052"/>
      <c r="I85" s="1053"/>
      <c r="J85" s="1066"/>
      <c r="K85" s="1055"/>
      <c r="L85" s="1351"/>
      <c r="M85" s="1349" t="str">
        <f t="shared" ref="M85:M141" si="11">IF(ISERROR(IF(OR(D85,J85,K85)="", "", IF(J85="",D85*K85,D85*J85))),"",IF(OR(D85,J85,K85)="", "", IF(J85="",D85*K85,D85*J85)))</f>
        <v/>
      </c>
      <c r="N85" s="1348"/>
      <c r="O85" s="1349" t="str">
        <f t="shared" ref="O85:O141" si="12">IF(ISERROR(IF(OR(E85,J85,K85)="", "", IF(J85="",E85*K85,E85*J85))),"",IF(OR(E85,J85,K85)="", "", IF(J85="",E85*K85,E85*J85)))</f>
        <v/>
      </c>
      <c r="P85" s="1348"/>
      <c r="Q85" s="1349" t="str">
        <f t="shared" ref="Q85:Q141" si="13">IF(ISERROR(IF(OR(F85,J85,K85)="", "", IF(J85="",F85*K85,F85*J85))),"",IF(OR(F85,J85,K85)="", "", IF(J85="",F85*K85,F85*J85)))</f>
        <v/>
      </c>
      <c r="R85" s="1348"/>
      <c r="S85" s="1349" t="str">
        <f t="shared" ref="S85:S141" si="14">IF(ISERROR(IF(OR(G85,J85,K85)="", "", IF(J85="",G85*K85,G85*J85))),"",IF(OR(G85,J85,K85)="", "", IF(J85="",G85*K85,G85*J85)))</f>
        <v/>
      </c>
      <c r="T85" s="1348"/>
      <c r="U85" s="1349" t="str">
        <f t="shared" ref="U85:U141" si="15">IF(ISERROR(IF(OR(H85,J85,K85)="", "", IF(J85="",H85*K85,H85*J85))),"",IF(OR(H85,J85,K85)="", "", IF(J85="",H85*K85,H85*J85)))</f>
        <v/>
      </c>
      <c r="V85" s="1348"/>
      <c r="W85" s="1350" t="str">
        <f t="shared" ref="W85:W141" si="16">IF(ISERROR(IF(OR(I85,J85,K85)="", "", IF(J85="",I85*K85,I85*J85))),"",IF(OR(I85,J85,K85)="", "", IF(J85="",I85*K85,I85*J85)))</f>
        <v/>
      </c>
      <c r="X85" s="816"/>
    </row>
    <row r="86" spans="1:24" ht="15" customHeight="1" x14ac:dyDescent="0.15">
      <c r="A86" s="1365"/>
      <c r="B86" s="783"/>
      <c r="C86" s="784"/>
      <c r="D86" s="1051"/>
      <c r="E86" s="1052"/>
      <c r="F86" s="1052"/>
      <c r="G86" s="1052"/>
      <c r="H86" s="1052"/>
      <c r="I86" s="1053"/>
      <c r="J86" s="1066"/>
      <c r="K86" s="1055"/>
      <c r="L86" s="1351"/>
      <c r="M86" s="1349" t="str">
        <f t="shared" si="11"/>
        <v/>
      </c>
      <c r="N86" s="1348"/>
      <c r="O86" s="1349" t="str">
        <f t="shared" si="12"/>
        <v/>
      </c>
      <c r="P86" s="1348"/>
      <c r="Q86" s="1349" t="str">
        <f t="shared" si="13"/>
        <v/>
      </c>
      <c r="R86" s="1348"/>
      <c r="S86" s="1349" t="str">
        <f t="shared" si="14"/>
        <v/>
      </c>
      <c r="T86" s="1348"/>
      <c r="U86" s="1349" t="str">
        <f t="shared" si="15"/>
        <v/>
      </c>
      <c r="V86" s="1348"/>
      <c r="W86" s="1350" t="str">
        <f t="shared" si="16"/>
        <v/>
      </c>
      <c r="X86" s="816"/>
    </row>
    <row r="87" spans="1:24" ht="15" customHeight="1" x14ac:dyDescent="0.15">
      <c r="A87" s="1365"/>
      <c r="B87" s="783"/>
      <c r="C87" s="784"/>
      <c r="D87" s="1051"/>
      <c r="E87" s="1052"/>
      <c r="F87" s="1052"/>
      <c r="G87" s="1052"/>
      <c r="H87" s="1052"/>
      <c r="I87" s="1053"/>
      <c r="J87" s="1066"/>
      <c r="K87" s="1055"/>
      <c r="L87" s="1351"/>
      <c r="M87" s="1349" t="str">
        <f t="shared" si="11"/>
        <v/>
      </c>
      <c r="N87" s="1348"/>
      <c r="O87" s="1349" t="str">
        <f t="shared" si="12"/>
        <v/>
      </c>
      <c r="P87" s="1348"/>
      <c r="Q87" s="1349" t="str">
        <f t="shared" si="13"/>
        <v/>
      </c>
      <c r="R87" s="1348"/>
      <c r="S87" s="1349" t="str">
        <f t="shared" si="14"/>
        <v/>
      </c>
      <c r="T87" s="1348"/>
      <c r="U87" s="1349" t="str">
        <f t="shared" si="15"/>
        <v/>
      </c>
      <c r="V87" s="1348"/>
      <c r="W87" s="1350" t="str">
        <f t="shared" si="16"/>
        <v/>
      </c>
      <c r="X87" s="816"/>
    </row>
    <row r="88" spans="1:24" ht="15" customHeight="1" x14ac:dyDescent="0.15">
      <c r="A88" s="1365"/>
      <c r="B88" s="783"/>
      <c r="C88" s="784"/>
      <c r="D88" s="1051"/>
      <c r="E88" s="1052"/>
      <c r="F88" s="1052"/>
      <c r="G88" s="1052"/>
      <c r="H88" s="1052"/>
      <c r="I88" s="1053"/>
      <c r="J88" s="1066"/>
      <c r="K88" s="1055"/>
      <c r="L88" s="1351"/>
      <c r="M88" s="1349" t="str">
        <f t="shared" si="11"/>
        <v/>
      </c>
      <c r="N88" s="1348"/>
      <c r="O88" s="1349" t="str">
        <f t="shared" si="12"/>
        <v/>
      </c>
      <c r="P88" s="1348"/>
      <c r="Q88" s="1349" t="str">
        <f t="shared" si="13"/>
        <v/>
      </c>
      <c r="R88" s="1348"/>
      <c r="S88" s="1349" t="str">
        <f t="shared" si="14"/>
        <v/>
      </c>
      <c r="T88" s="1348"/>
      <c r="U88" s="1349" t="str">
        <f t="shared" si="15"/>
        <v/>
      </c>
      <c r="V88" s="1348"/>
      <c r="W88" s="1350" t="str">
        <f t="shared" si="16"/>
        <v/>
      </c>
      <c r="X88" s="816"/>
    </row>
    <row r="89" spans="1:24" ht="15" customHeight="1" x14ac:dyDescent="0.15">
      <c r="A89" s="1365"/>
      <c r="B89" s="783"/>
      <c r="C89" s="784"/>
      <c r="D89" s="1051"/>
      <c r="E89" s="1052"/>
      <c r="F89" s="1052"/>
      <c r="G89" s="1052"/>
      <c r="H89" s="1052"/>
      <c r="I89" s="1053"/>
      <c r="J89" s="1066"/>
      <c r="K89" s="1055"/>
      <c r="L89" s="1351"/>
      <c r="M89" s="1349" t="str">
        <f t="shared" si="11"/>
        <v/>
      </c>
      <c r="N89" s="1348"/>
      <c r="O89" s="1349" t="str">
        <f t="shared" si="12"/>
        <v/>
      </c>
      <c r="P89" s="1348"/>
      <c r="Q89" s="1349" t="str">
        <f t="shared" si="13"/>
        <v/>
      </c>
      <c r="R89" s="1348"/>
      <c r="S89" s="1349" t="str">
        <f t="shared" si="14"/>
        <v/>
      </c>
      <c r="T89" s="1348"/>
      <c r="U89" s="1349" t="str">
        <f t="shared" si="15"/>
        <v/>
      </c>
      <c r="V89" s="1348"/>
      <c r="W89" s="1350" t="str">
        <f t="shared" si="16"/>
        <v/>
      </c>
      <c r="X89" s="816"/>
    </row>
    <row r="90" spans="1:24" ht="15" customHeight="1" x14ac:dyDescent="0.15">
      <c r="A90" s="1365"/>
      <c r="B90" s="783"/>
      <c r="C90" s="784"/>
      <c r="D90" s="785"/>
      <c r="E90" s="786"/>
      <c r="F90" s="786"/>
      <c r="G90" s="786"/>
      <c r="H90" s="786"/>
      <c r="I90" s="787"/>
      <c r="J90" s="815"/>
      <c r="K90" s="788"/>
      <c r="L90" s="1351"/>
      <c r="M90" s="1349" t="str">
        <f t="shared" si="11"/>
        <v/>
      </c>
      <c r="N90" s="1348"/>
      <c r="O90" s="1349" t="str">
        <f t="shared" si="12"/>
        <v/>
      </c>
      <c r="P90" s="1348"/>
      <c r="Q90" s="1349" t="str">
        <f t="shared" si="13"/>
        <v/>
      </c>
      <c r="R90" s="1348"/>
      <c r="S90" s="1349" t="str">
        <f t="shared" si="14"/>
        <v/>
      </c>
      <c r="T90" s="1348"/>
      <c r="U90" s="1349" t="str">
        <f t="shared" si="15"/>
        <v/>
      </c>
      <c r="V90" s="1348"/>
      <c r="W90" s="1350" t="str">
        <f t="shared" si="16"/>
        <v/>
      </c>
      <c r="X90" s="816"/>
    </row>
    <row r="91" spans="1:24" ht="15" customHeight="1" x14ac:dyDescent="0.15">
      <c r="A91" s="1365"/>
      <c r="B91" s="783"/>
      <c r="C91" s="784"/>
      <c r="D91" s="785"/>
      <c r="E91" s="786"/>
      <c r="F91" s="786"/>
      <c r="G91" s="786"/>
      <c r="H91" s="786"/>
      <c r="I91" s="787"/>
      <c r="J91" s="815"/>
      <c r="K91" s="788"/>
      <c r="L91" s="1351"/>
      <c r="M91" s="1349" t="str">
        <f t="shared" si="11"/>
        <v/>
      </c>
      <c r="N91" s="1348"/>
      <c r="O91" s="1349" t="str">
        <f t="shared" si="12"/>
        <v/>
      </c>
      <c r="P91" s="1348"/>
      <c r="Q91" s="1349" t="str">
        <f t="shared" si="13"/>
        <v/>
      </c>
      <c r="R91" s="1348"/>
      <c r="S91" s="1349" t="str">
        <f t="shared" si="14"/>
        <v/>
      </c>
      <c r="T91" s="1348"/>
      <c r="U91" s="1349" t="str">
        <f t="shared" si="15"/>
        <v/>
      </c>
      <c r="V91" s="1348"/>
      <c r="W91" s="1350" t="str">
        <f t="shared" si="16"/>
        <v/>
      </c>
      <c r="X91" s="816"/>
    </row>
    <row r="92" spans="1:24" ht="15" customHeight="1" x14ac:dyDescent="0.15">
      <c r="A92" s="1365"/>
      <c r="B92" s="783"/>
      <c r="C92" s="784"/>
      <c r="D92" s="785"/>
      <c r="E92" s="786"/>
      <c r="F92" s="786"/>
      <c r="G92" s="786"/>
      <c r="H92" s="786"/>
      <c r="I92" s="787"/>
      <c r="J92" s="815"/>
      <c r="K92" s="788"/>
      <c r="L92" s="1351"/>
      <c r="M92" s="1349" t="str">
        <f t="shared" si="11"/>
        <v/>
      </c>
      <c r="N92" s="1348"/>
      <c r="O92" s="1349" t="str">
        <f t="shared" si="12"/>
        <v/>
      </c>
      <c r="P92" s="1348"/>
      <c r="Q92" s="1349" t="str">
        <f t="shared" si="13"/>
        <v/>
      </c>
      <c r="R92" s="1348"/>
      <c r="S92" s="1349" t="str">
        <f t="shared" si="14"/>
        <v/>
      </c>
      <c r="T92" s="1348"/>
      <c r="U92" s="1349" t="str">
        <f t="shared" si="15"/>
        <v/>
      </c>
      <c r="V92" s="1348"/>
      <c r="W92" s="1350" t="str">
        <f t="shared" si="16"/>
        <v/>
      </c>
      <c r="X92" s="816"/>
    </row>
    <row r="93" spans="1:24" ht="15" customHeight="1" x14ac:dyDescent="0.15">
      <c r="A93" s="1365"/>
      <c r="B93" s="783"/>
      <c r="C93" s="784"/>
      <c r="D93" s="785"/>
      <c r="E93" s="786"/>
      <c r="F93" s="786"/>
      <c r="G93" s="786"/>
      <c r="H93" s="786"/>
      <c r="I93" s="787"/>
      <c r="J93" s="815"/>
      <c r="K93" s="788"/>
      <c r="L93" s="1351"/>
      <c r="M93" s="1349" t="str">
        <f t="shared" si="11"/>
        <v/>
      </c>
      <c r="N93" s="1348"/>
      <c r="O93" s="1349" t="str">
        <f t="shared" si="12"/>
        <v/>
      </c>
      <c r="P93" s="1348"/>
      <c r="Q93" s="1349" t="str">
        <f t="shared" si="13"/>
        <v/>
      </c>
      <c r="R93" s="1348"/>
      <c r="S93" s="1349" t="str">
        <f t="shared" si="14"/>
        <v/>
      </c>
      <c r="T93" s="1348"/>
      <c r="U93" s="1349" t="str">
        <f t="shared" si="15"/>
        <v/>
      </c>
      <c r="V93" s="1348"/>
      <c r="W93" s="1350" t="str">
        <f t="shared" si="16"/>
        <v/>
      </c>
      <c r="X93" s="816"/>
    </row>
    <row r="94" spans="1:24" ht="15" customHeight="1" x14ac:dyDescent="0.15">
      <c r="A94" s="1365"/>
      <c r="B94" s="783"/>
      <c r="C94" s="784"/>
      <c r="D94" s="785"/>
      <c r="E94" s="786"/>
      <c r="F94" s="786"/>
      <c r="G94" s="786"/>
      <c r="H94" s="786"/>
      <c r="I94" s="787"/>
      <c r="J94" s="815"/>
      <c r="K94" s="788"/>
      <c r="L94" s="1351"/>
      <c r="M94" s="1349" t="str">
        <f t="shared" si="11"/>
        <v/>
      </c>
      <c r="N94" s="1348"/>
      <c r="O94" s="1349" t="str">
        <f t="shared" si="12"/>
        <v/>
      </c>
      <c r="P94" s="1348"/>
      <c r="Q94" s="1349" t="str">
        <f t="shared" si="13"/>
        <v/>
      </c>
      <c r="R94" s="1348"/>
      <c r="S94" s="1349" t="str">
        <f t="shared" si="14"/>
        <v/>
      </c>
      <c r="T94" s="1348"/>
      <c r="U94" s="1349" t="str">
        <f t="shared" si="15"/>
        <v/>
      </c>
      <c r="V94" s="1348"/>
      <c r="W94" s="1350" t="str">
        <f t="shared" si="16"/>
        <v/>
      </c>
      <c r="X94" s="816"/>
    </row>
    <row r="95" spans="1:24" ht="15" customHeight="1" x14ac:dyDescent="0.15">
      <c r="A95" s="1365"/>
      <c r="B95" s="783"/>
      <c r="C95" s="784"/>
      <c r="D95" s="785"/>
      <c r="E95" s="786"/>
      <c r="F95" s="786"/>
      <c r="G95" s="786"/>
      <c r="H95" s="786"/>
      <c r="I95" s="787"/>
      <c r="J95" s="815"/>
      <c r="K95" s="788"/>
      <c r="L95" s="1351"/>
      <c r="M95" s="1349" t="str">
        <f t="shared" si="11"/>
        <v/>
      </c>
      <c r="N95" s="1348"/>
      <c r="O95" s="1349" t="str">
        <f t="shared" si="12"/>
        <v/>
      </c>
      <c r="P95" s="1348"/>
      <c r="Q95" s="1349" t="str">
        <f t="shared" si="13"/>
        <v/>
      </c>
      <c r="R95" s="1348"/>
      <c r="S95" s="1349" t="str">
        <f t="shared" si="14"/>
        <v/>
      </c>
      <c r="T95" s="1348"/>
      <c r="U95" s="1349" t="str">
        <f t="shared" si="15"/>
        <v/>
      </c>
      <c r="V95" s="1348"/>
      <c r="W95" s="1350" t="str">
        <f t="shared" si="16"/>
        <v/>
      </c>
      <c r="X95" s="816"/>
    </row>
    <row r="96" spans="1:24" ht="15" customHeight="1" x14ac:dyDescent="0.15">
      <c r="A96" s="1365"/>
      <c r="B96" s="783"/>
      <c r="C96" s="784"/>
      <c r="D96" s="785"/>
      <c r="E96" s="786"/>
      <c r="F96" s="786"/>
      <c r="G96" s="786"/>
      <c r="H96" s="786"/>
      <c r="I96" s="787"/>
      <c r="J96" s="815"/>
      <c r="K96" s="788"/>
      <c r="L96" s="1351"/>
      <c r="M96" s="1349" t="str">
        <f t="shared" si="11"/>
        <v/>
      </c>
      <c r="N96" s="1348"/>
      <c r="O96" s="1349" t="str">
        <f t="shared" si="12"/>
        <v/>
      </c>
      <c r="P96" s="1348"/>
      <c r="Q96" s="1349" t="str">
        <f t="shared" si="13"/>
        <v/>
      </c>
      <c r="R96" s="1348"/>
      <c r="S96" s="1349" t="str">
        <f t="shared" si="14"/>
        <v/>
      </c>
      <c r="T96" s="1348"/>
      <c r="U96" s="1349" t="str">
        <f t="shared" si="15"/>
        <v/>
      </c>
      <c r="V96" s="1348"/>
      <c r="W96" s="1350" t="str">
        <f t="shared" si="16"/>
        <v/>
      </c>
      <c r="X96" s="816"/>
    </row>
    <row r="97" spans="1:24" ht="15" customHeight="1" x14ac:dyDescent="0.15">
      <c r="A97" s="1365"/>
      <c r="B97" s="783"/>
      <c r="C97" s="784"/>
      <c r="D97" s="785"/>
      <c r="E97" s="786"/>
      <c r="F97" s="786"/>
      <c r="G97" s="786"/>
      <c r="H97" s="786"/>
      <c r="I97" s="787"/>
      <c r="J97" s="815"/>
      <c r="K97" s="788"/>
      <c r="L97" s="1351"/>
      <c r="M97" s="1349" t="str">
        <f t="shared" si="11"/>
        <v/>
      </c>
      <c r="N97" s="1348"/>
      <c r="O97" s="1349" t="str">
        <f t="shared" si="12"/>
        <v/>
      </c>
      <c r="P97" s="1348"/>
      <c r="Q97" s="1349" t="str">
        <f t="shared" si="13"/>
        <v/>
      </c>
      <c r="R97" s="1348"/>
      <c r="S97" s="1349" t="str">
        <f t="shared" si="14"/>
        <v/>
      </c>
      <c r="T97" s="1348"/>
      <c r="U97" s="1349" t="str">
        <f t="shared" si="15"/>
        <v/>
      </c>
      <c r="V97" s="1348"/>
      <c r="W97" s="1350" t="str">
        <f t="shared" si="16"/>
        <v/>
      </c>
      <c r="X97" s="816"/>
    </row>
    <row r="98" spans="1:24" ht="15" customHeight="1" x14ac:dyDescent="0.15">
      <c r="A98" s="1365"/>
      <c r="B98" s="783"/>
      <c r="C98" s="784"/>
      <c r="D98" s="785"/>
      <c r="E98" s="786"/>
      <c r="F98" s="786"/>
      <c r="G98" s="786"/>
      <c r="H98" s="786"/>
      <c r="I98" s="787"/>
      <c r="J98" s="815"/>
      <c r="K98" s="788"/>
      <c r="L98" s="1351"/>
      <c r="M98" s="1349" t="str">
        <f t="shared" si="11"/>
        <v/>
      </c>
      <c r="N98" s="1348"/>
      <c r="O98" s="1349" t="str">
        <f t="shared" si="12"/>
        <v/>
      </c>
      <c r="P98" s="1348"/>
      <c r="Q98" s="1349" t="str">
        <f t="shared" si="13"/>
        <v/>
      </c>
      <c r="R98" s="1348"/>
      <c r="S98" s="1349" t="str">
        <f t="shared" si="14"/>
        <v/>
      </c>
      <c r="T98" s="1348"/>
      <c r="U98" s="1349" t="str">
        <f t="shared" si="15"/>
        <v/>
      </c>
      <c r="V98" s="1348"/>
      <c r="W98" s="1350" t="str">
        <f t="shared" si="16"/>
        <v/>
      </c>
      <c r="X98" s="816"/>
    </row>
    <row r="99" spans="1:24" ht="15" customHeight="1" x14ac:dyDescent="0.15">
      <c r="A99" s="1365"/>
      <c r="B99" s="783"/>
      <c r="C99" s="784"/>
      <c r="D99" s="785"/>
      <c r="E99" s="786"/>
      <c r="F99" s="786"/>
      <c r="G99" s="786"/>
      <c r="H99" s="786"/>
      <c r="I99" s="787"/>
      <c r="J99" s="815"/>
      <c r="K99" s="788"/>
      <c r="L99" s="1351"/>
      <c r="M99" s="1349" t="str">
        <f t="shared" si="11"/>
        <v/>
      </c>
      <c r="N99" s="1348"/>
      <c r="O99" s="1349" t="str">
        <f t="shared" si="12"/>
        <v/>
      </c>
      <c r="P99" s="1348"/>
      <c r="Q99" s="1349" t="str">
        <f t="shared" si="13"/>
        <v/>
      </c>
      <c r="R99" s="1348"/>
      <c r="S99" s="1349" t="str">
        <f t="shared" si="14"/>
        <v/>
      </c>
      <c r="T99" s="1348"/>
      <c r="U99" s="1349" t="str">
        <f t="shared" si="15"/>
        <v/>
      </c>
      <c r="V99" s="1348"/>
      <c r="W99" s="1350" t="str">
        <f t="shared" si="16"/>
        <v/>
      </c>
      <c r="X99" s="816"/>
    </row>
    <row r="100" spans="1:24" ht="15" customHeight="1" x14ac:dyDescent="0.15">
      <c r="A100" s="1365"/>
      <c r="B100" s="783"/>
      <c r="C100" s="784"/>
      <c r="D100" s="785"/>
      <c r="E100" s="786"/>
      <c r="F100" s="786"/>
      <c r="G100" s="786"/>
      <c r="H100" s="786"/>
      <c r="I100" s="787"/>
      <c r="J100" s="815"/>
      <c r="K100" s="788"/>
      <c r="L100" s="1351"/>
      <c r="M100" s="1349" t="str">
        <f t="shared" si="11"/>
        <v/>
      </c>
      <c r="N100" s="1348"/>
      <c r="O100" s="1349" t="str">
        <f t="shared" si="12"/>
        <v/>
      </c>
      <c r="P100" s="1348"/>
      <c r="Q100" s="1349" t="str">
        <f t="shared" si="13"/>
        <v/>
      </c>
      <c r="R100" s="1348"/>
      <c r="S100" s="1349" t="str">
        <f t="shared" si="14"/>
        <v/>
      </c>
      <c r="T100" s="1348"/>
      <c r="U100" s="1349" t="str">
        <f t="shared" si="15"/>
        <v/>
      </c>
      <c r="V100" s="1348"/>
      <c r="W100" s="1350" t="str">
        <f t="shared" si="16"/>
        <v/>
      </c>
      <c r="X100" s="816"/>
    </row>
    <row r="101" spans="1:24" ht="15" customHeight="1" x14ac:dyDescent="0.15">
      <c r="A101" s="1365"/>
      <c r="B101" s="783"/>
      <c r="C101" s="784"/>
      <c r="D101" s="785"/>
      <c r="E101" s="786"/>
      <c r="F101" s="786"/>
      <c r="G101" s="786"/>
      <c r="H101" s="786"/>
      <c r="I101" s="787"/>
      <c r="J101" s="815"/>
      <c r="K101" s="788"/>
      <c r="L101" s="1351"/>
      <c r="M101" s="1349" t="str">
        <f t="shared" si="11"/>
        <v/>
      </c>
      <c r="N101" s="1348"/>
      <c r="O101" s="1349" t="str">
        <f t="shared" si="12"/>
        <v/>
      </c>
      <c r="P101" s="1348"/>
      <c r="Q101" s="1349" t="str">
        <f t="shared" si="13"/>
        <v/>
      </c>
      <c r="R101" s="1348"/>
      <c r="S101" s="1349" t="str">
        <f t="shared" si="14"/>
        <v/>
      </c>
      <c r="T101" s="1348"/>
      <c r="U101" s="1349" t="str">
        <f t="shared" si="15"/>
        <v/>
      </c>
      <c r="V101" s="1348"/>
      <c r="W101" s="1350" t="str">
        <f t="shared" si="16"/>
        <v/>
      </c>
      <c r="X101" s="816"/>
    </row>
    <row r="102" spans="1:24" ht="15" customHeight="1" x14ac:dyDescent="0.15">
      <c r="A102" s="1365"/>
      <c r="B102" s="783"/>
      <c r="C102" s="784"/>
      <c r="D102" s="785"/>
      <c r="E102" s="786"/>
      <c r="F102" s="786"/>
      <c r="G102" s="786"/>
      <c r="H102" s="786"/>
      <c r="I102" s="787"/>
      <c r="J102" s="815"/>
      <c r="K102" s="788"/>
      <c r="L102" s="1351"/>
      <c r="M102" s="1349" t="str">
        <f t="shared" si="11"/>
        <v/>
      </c>
      <c r="N102" s="1348"/>
      <c r="O102" s="1349" t="str">
        <f t="shared" si="12"/>
        <v/>
      </c>
      <c r="P102" s="1348"/>
      <c r="Q102" s="1349" t="str">
        <f t="shared" si="13"/>
        <v/>
      </c>
      <c r="R102" s="1348"/>
      <c r="S102" s="1349" t="str">
        <f t="shared" si="14"/>
        <v/>
      </c>
      <c r="T102" s="1348"/>
      <c r="U102" s="1349" t="str">
        <f t="shared" si="15"/>
        <v/>
      </c>
      <c r="V102" s="1348"/>
      <c r="W102" s="1350" t="str">
        <f t="shared" si="16"/>
        <v/>
      </c>
      <c r="X102" s="816"/>
    </row>
    <row r="103" spans="1:24" ht="15" customHeight="1" x14ac:dyDescent="0.15">
      <c r="A103" s="1365"/>
      <c r="B103" s="783"/>
      <c r="C103" s="784"/>
      <c r="D103" s="785"/>
      <c r="E103" s="786"/>
      <c r="F103" s="786"/>
      <c r="G103" s="786"/>
      <c r="H103" s="786"/>
      <c r="I103" s="787"/>
      <c r="J103" s="815"/>
      <c r="K103" s="788"/>
      <c r="L103" s="1351"/>
      <c r="M103" s="1349" t="str">
        <f t="shared" si="11"/>
        <v/>
      </c>
      <c r="N103" s="1348"/>
      <c r="O103" s="1349" t="str">
        <f t="shared" si="12"/>
        <v/>
      </c>
      <c r="P103" s="1348"/>
      <c r="Q103" s="1349" t="str">
        <f t="shared" si="13"/>
        <v/>
      </c>
      <c r="R103" s="1348"/>
      <c r="S103" s="1349" t="str">
        <f t="shared" si="14"/>
        <v/>
      </c>
      <c r="T103" s="1348"/>
      <c r="U103" s="1349" t="str">
        <f t="shared" si="15"/>
        <v/>
      </c>
      <c r="V103" s="1348"/>
      <c r="W103" s="1350" t="str">
        <f t="shared" si="16"/>
        <v/>
      </c>
      <c r="X103" s="816"/>
    </row>
    <row r="104" spans="1:24" ht="15" customHeight="1" x14ac:dyDescent="0.15">
      <c r="A104" s="1365"/>
      <c r="B104" s="783"/>
      <c r="C104" s="784"/>
      <c r="D104" s="785"/>
      <c r="E104" s="786"/>
      <c r="F104" s="786"/>
      <c r="G104" s="786"/>
      <c r="H104" s="786"/>
      <c r="I104" s="787"/>
      <c r="J104" s="815"/>
      <c r="K104" s="788"/>
      <c r="L104" s="1351"/>
      <c r="M104" s="1349" t="str">
        <f t="shared" si="11"/>
        <v/>
      </c>
      <c r="N104" s="1348"/>
      <c r="O104" s="1349" t="str">
        <f t="shared" si="12"/>
        <v/>
      </c>
      <c r="P104" s="1348"/>
      <c r="Q104" s="1349" t="str">
        <f t="shared" si="13"/>
        <v/>
      </c>
      <c r="R104" s="1348"/>
      <c r="S104" s="1349" t="str">
        <f t="shared" si="14"/>
        <v/>
      </c>
      <c r="T104" s="1348"/>
      <c r="U104" s="1349" t="str">
        <f t="shared" si="15"/>
        <v/>
      </c>
      <c r="V104" s="1348"/>
      <c r="W104" s="1350" t="str">
        <f t="shared" si="16"/>
        <v/>
      </c>
      <c r="X104" s="816"/>
    </row>
    <row r="105" spans="1:24" ht="15" customHeight="1" x14ac:dyDescent="0.15">
      <c r="A105" s="1365"/>
      <c r="B105" s="783"/>
      <c r="C105" s="784"/>
      <c r="D105" s="785"/>
      <c r="E105" s="786"/>
      <c r="F105" s="786"/>
      <c r="G105" s="786"/>
      <c r="H105" s="786"/>
      <c r="I105" s="787"/>
      <c r="J105" s="815"/>
      <c r="K105" s="788"/>
      <c r="L105" s="1351"/>
      <c r="M105" s="1349" t="str">
        <f t="shared" si="11"/>
        <v/>
      </c>
      <c r="N105" s="1348"/>
      <c r="O105" s="1349" t="str">
        <f t="shared" si="12"/>
        <v/>
      </c>
      <c r="P105" s="1348"/>
      <c r="Q105" s="1349" t="str">
        <f t="shared" si="13"/>
        <v/>
      </c>
      <c r="R105" s="1348"/>
      <c r="S105" s="1349" t="str">
        <f t="shared" si="14"/>
        <v/>
      </c>
      <c r="T105" s="1348"/>
      <c r="U105" s="1349" t="str">
        <f t="shared" si="15"/>
        <v/>
      </c>
      <c r="V105" s="1348"/>
      <c r="W105" s="1350" t="str">
        <f t="shared" si="16"/>
        <v/>
      </c>
      <c r="X105" s="816"/>
    </row>
    <row r="106" spans="1:24" ht="15" customHeight="1" x14ac:dyDescent="0.15">
      <c r="A106" s="1365"/>
      <c r="B106" s="783"/>
      <c r="C106" s="784"/>
      <c r="D106" s="785"/>
      <c r="E106" s="786"/>
      <c r="F106" s="786"/>
      <c r="G106" s="786"/>
      <c r="H106" s="786"/>
      <c r="I106" s="787"/>
      <c r="J106" s="815"/>
      <c r="K106" s="788"/>
      <c r="L106" s="1351"/>
      <c r="M106" s="1349" t="str">
        <f t="shared" si="11"/>
        <v/>
      </c>
      <c r="N106" s="1348"/>
      <c r="O106" s="1349" t="str">
        <f t="shared" si="12"/>
        <v/>
      </c>
      <c r="P106" s="1348"/>
      <c r="Q106" s="1349" t="str">
        <f t="shared" si="13"/>
        <v/>
      </c>
      <c r="R106" s="1348"/>
      <c r="S106" s="1349" t="str">
        <f t="shared" si="14"/>
        <v/>
      </c>
      <c r="T106" s="1348"/>
      <c r="U106" s="1349" t="str">
        <f t="shared" si="15"/>
        <v/>
      </c>
      <c r="V106" s="1348"/>
      <c r="W106" s="1350" t="str">
        <f t="shared" si="16"/>
        <v/>
      </c>
      <c r="X106" s="816"/>
    </row>
    <row r="107" spans="1:24" ht="15" customHeight="1" x14ac:dyDescent="0.15">
      <c r="A107" s="1365"/>
      <c r="B107" s="783"/>
      <c r="C107" s="784"/>
      <c r="D107" s="785"/>
      <c r="E107" s="786"/>
      <c r="F107" s="786"/>
      <c r="G107" s="786"/>
      <c r="H107" s="786"/>
      <c r="I107" s="787"/>
      <c r="J107" s="815"/>
      <c r="K107" s="788"/>
      <c r="L107" s="1351"/>
      <c r="M107" s="1349" t="str">
        <f t="shared" si="11"/>
        <v/>
      </c>
      <c r="N107" s="1348"/>
      <c r="O107" s="1349" t="str">
        <f t="shared" si="12"/>
        <v/>
      </c>
      <c r="P107" s="1348"/>
      <c r="Q107" s="1349" t="str">
        <f t="shared" si="13"/>
        <v/>
      </c>
      <c r="R107" s="1348"/>
      <c r="S107" s="1349" t="str">
        <f t="shared" si="14"/>
        <v/>
      </c>
      <c r="T107" s="1348"/>
      <c r="U107" s="1349" t="str">
        <f t="shared" si="15"/>
        <v/>
      </c>
      <c r="V107" s="1348"/>
      <c r="W107" s="1350" t="str">
        <f t="shared" si="16"/>
        <v/>
      </c>
      <c r="X107" s="816"/>
    </row>
    <row r="108" spans="1:24" ht="15" customHeight="1" x14ac:dyDescent="0.15">
      <c r="A108" s="1365"/>
      <c r="B108" s="783"/>
      <c r="C108" s="784"/>
      <c r="D108" s="785"/>
      <c r="E108" s="786"/>
      <c r="F108" s="786"/>
      <c r="G108" s="786"/>
      <c r="H108" s="786"/>
      <c r="I108" s="787"/>
      <c r="J108" s="815"/>
      <c r="K108" s="788"/>
      <c r="L108" s="1351"/>
      <c r="M108" s="1349" t="str">
        <f t="shared" si="11"/>
        <v/>
      </c>
      <c r="N108" s="1348"/>
      <c r="O108" s="1349" t="str">
        <f t="shared" si="12"/>
        <v/>
      </c>
      <c r="P108" s="1348"/>
      <c r="Q108" s="1349" t="str">
        <f t="shared" si="13"/>
        <v/>
      </c>
      <c r="R108" s="1348"/>
      <c r="S108" s="1349" t="str">
        <f t="shared" si="14"/>
        <v/>
      </c>
      <c r="T108" s="1348"/>
      <c r="U108" s="1349" t="str">
        <f t="shared" si="15"/>
        <v/>
      </c>
      <c r="V108" s="1348"/>
      <c r="W108" s="1350" t="str">
        <f t="shared" si="16"/>
        <v/>
      </c>
      <c r="X108" s="816"/>
    </row>
    <row r="109" spans="1:24" ht="15" customHeight="1" x14ac:dyDescent="0.15">
      <c r="A109" s="1365"/>
      <c r="B109" s="783"/>
      <c r="C109" s="784"/>
      <c r="D109" s="785"/>
      <c r="E109" s="786"/>
      <c r="F109" s="786"/>
      <c r="G109" s="786"/>
      <c r="H109" s="786"/>
      <c r="I109" s="787"/>
      <c r="J109" s="815"/>
      <c r="K109" s="788"/>
      <c r="L109" s="1351"/>
      <c r="M109" s="1349" t="str">
        <f t="shared" si="11"/>
        <v/>
      </c>
      <c r="N109" s="1348"/>
      <c r="O109" s="1349" t="str">
        <f t="shared" si="12"/>
        <v/>
      </c>
      <c r="P109" s="1348"/>
      <c r="Q109" s="1349" t="str">
        <f t="shared" si="13"/>
        <v/>
      </c>
      <c r="R109" s="1348"/>
      <c r="S109" s="1349" t="str">
        <f t="shared" si="14"/>
        <v/>
      </c>
      <c r="T109" s="1348"/>
      <c r="U109" s="1349" t="str">
        <f t="shared" si="15"/>
        <v/>
      </c>
      <c r="V109" s="1348"/>
      <c r="W109" s="1350" t="str">
        <f t="shared" si="16"/>
        <v/>
      </c>
      <c r="X109" s="816"/>
    </row>
    <row r="110" spans="1:24" ht="15" customHeight="1" x14ac:dyDescent="0.15">
      <c r="A110" s="1365"/>
      <c r="B110" s="783"/>
      <c r="C110" s="784"/>
      <c r="D110" s="785"/>
      <c r="E110" s="786"/>
      <c r="F110" s="786"/>
      <c r="G110" s="786"/>
      <c r="H110" s="786"/>
      <c r="I110" s="787"/>
      <c r="J110" s="815"/>
      <c r="K110" s="788"/>
      <c r="L110" s="1351"/>
      <c r="M110" s="1349" t="str">
        <f t="shared" si="11"/>
        <v/>
      </c>
      <c r="N110" s="1348"/>
      <c r="O110" s="1349" t="str">
        <f t="shared" si="12"/>
        <v/>
      </c>
      <c r="P110" s="1348"/>
      <c r="Q110" s="1349" t="str">
        <f t="shared" si="13"/>
        <v/>
      </c>
      <c r="R110" s="1348"/>
      <c r="S110" s="1349" t="str">
        <f t="shared" si="14"/>
        <v/>
      </c>
      <c r="T110" s="1348"/>
      <c r="U110" s="1349" t="str">
        <f t="shared" si="15"/>
        <v/>
      </c>
      <c r="V110" s="1348"/>
      <c r="W110" s="1350" t="str">
        <f t="shared" si="16"/>
        <v/>
      </c>
      <c r="X110" s="816"/>
    </row>
    <row r="111" spans="1:24" ht="15" customHeight="1" x14ac:dyDescent="0.15">
      <c r="A111" s="1365"/>
      <c r="B111" s="783"/>
      <c r="C111" s="784"/>
      <c r="D111" s="785"/>
      <c r="E111" s="786"/>
      <c r="F111" s="786"/>
      <c r="G111" s="786"/>
      <c r="H111" s="786"/>
      <c r="I111" s="787"/>
      <c r="J111" s="815"/>
      <c r="K111" s="788"/>
      <c r="L111" s="1351"/>
      <c r="M111" s="1349" t="str">
        <f t="shared" si="11"/>
        <v/>
      </c>
      <c r="N111" s="1348"/>
      <c r="O111" s="1349" t="str">
        <f t="shared" si="12"/>
        <v/>
      </c>
      <c r="P111" s="1348"/>
      <c r="Q111" s="1349" t="str">
        <f t="shared" si="13"/>
        <v/>
      </c>
      <c r="R111" s="1348"/>
      <c r="S111" s="1349" t="str">
        <f t="shared" si="14"/>
        <v/>
      </c>
      <c r="T111" s="1348"/>
      <c r="U111" s="1349" t="str">
        <f t="shared" si="15"/>
        <v/>
      </c>
      <c r="V111" s="1348"/>
      <c r="W111" s="1350" t="str">
        <f t="shared" si="16"/>
        <v/>
      </c>
      <c r="X111" s="816"/>
    </row>
    <row r="112" spans="1:24" ht="15" customHeight="1" x14ac:dyDescent="0.15">
      <c r="A112" s="1365"/>
      <c r="B112" s="783"/>
      <c r="C112" s="784"/>
      <c r="D112" s="785"/>
      <c r="E112" s="786"/>
      <c r="F112" s="786"/>
      <c r="G112" s="786"/>
      <c r="H112" s="786"/>
      <c r="I112" s="787"/>
      <c r="J112" s="815"/>
      <c r="K112" s="788"/>
      <c r="L112" s="1351"/>
      <c r="M112" s="1349" t="str">
        <f t="shared" si="11"/>
        <v/>
      </c>
      <c r="N112" s="1348"/>
      <c r="O112" s="1349" t="str">
        <f t="shared" si="12"/>
        <v/>
      </c>
      <c r="P112" s="1348"/>
      <c r="Q112" s="1349" t="str">
        <f t="shared" si="13"/>
        <v/>
      </c>
      <c r="R112" s="1348"/>
      <c r="S112" s="1349" t="str">
        <f t="shared" si="14"/>
        <v/>
      </c>
      <c r="T112" s="1348"/>
      <c r="U112" s="1349" t="str">
        <f t="shared" si="15"/>
        <v/>
      </c>
      <c r="V112" s="1348"/>
      <c r="W112" s="1350" t="str">
        <f t="shared" si="16"/>
        <v/>
      </c>
      <c r="X112" s="816"/>
    </row>
    <row r="113" spans="1:24" ht="15" customHeight="1" x14ac:dyDescent="0.15">
      <c r="A113" s="1365"/>
      <c r="B113" s="783"/>
      <c r="C113" s="784"/>
      <c r="D113" s="785"/>
      <c r="E113" s="786"/>
      <c r="F113" s="786"/>
      <c r="G113" s="786"/>
      <c r="H113" s="786"/>
      <c r="I113" s="787"/>
      <c r="J113" s="815"/>
      <c r="K113" s="788"/>
      <c r="L113" s="1351"/>
      <c r="M113" s="1349" t="str">
        <f t="shared" si="11"/>
        <v/>
      </c>
      <c r="N113" s="1348"/>
      <c r="O113" s="1349" t="str">
        <f t="shared" si="12"/>
        <v/>
      </c>
      <c r="P113" s="1348"/>
      <c r="Q113" s="1349" t="str">
        <f t="shared" si="13"/>
        <v/>
      </c>
      <c r="R113" s="1348"/>
      <c r="S113" s="1349" t="str">
        <f t="shared" si="14"/>
        <v/>
      </c>
      <c r="T113" s="1348"/>
      <c r="U113" s="1349" t="str">
        <f t="shared" si="15"/>
        <v/>
      </c>
      <c r="V113" s="1348"/>
      <c r="W113" s="1350" t="str">
        <f t="shared" si="16"/>
        <v/>
      </c>
      <c r="X113" s="816"/>
    </row>
    <row r="114" spans="1:24" ht="15" customHeight="1" x14ac:dyDescent="0.15">
      <c r="A114" s="1365"/>
      <c r="B114" s="783"/>
      <c r="C114" s="784"/>
      <c r="D114" s="785"/>
      <c r="E114" s="786"/>
      <c r="F114" s="786"/>
      <c r="G114" s="786"/>
      <c r="H114" s="786"/>
      <c r="I114" s="787"/>
      <c r="J114" s="815"/>
      <c r="K114" s="788"/>
      <c r="L114" s="1351"/>
      <c r="M114" s="1349" t="str">
        <f t="shared" si="11"/>
        <v/>
      </c>
      <c r="N114" s="1348"/>
      <c r="O114" s="1349" t="str">
        <f t="shared" si="12"/>
        <v/>
      </c>
      <c r="P114" s="1348"/>
      <c r="Q114" s="1349" t="str">
        <f t="shared" si="13"/>
        <v/>
      </c>
      <c r="R114" s="1348"/>
      <c r="S114" s="1349" t="str">
        <f t="shared" si="14"/>
        <v/>
      </c>
      <c r="T114" s="1348"/>
      <c r="U114" s="1349" t="str">
        <f t="shared" si="15"/>
        <v/>
      </c>
      <c r="V114" s="1348"/>
      <c r="W114" s="1350" t="str">
        <f t="shared" si="16"/>
        <v/>
      </c>
      <c r="X114" s="816"/>
    </row>
    <row r="115" spans="1:24" ht="15" customHeight="1" x14ac:dyDescent="0.15">
      <c r="A115" s="1378" t="s">
        <v>1291</v>
      </c>
      <c r="B115" s="783"/>
      <c r="C115" s="784"/>
      <c r="D115" s="785"/>
      <c r="E115" s="786"/>
      <c r="F115" s="786"/>
      <c r="G115" s="786"/>
      <c r="H115" s="786"/>
      <c r="I115" s="787"/>
      <c r="J115" s="815"/>
      <c r="K115" s="788"/>
      <c r="L115" s="1351"/>
      <c r="M115" s="1349" t="str">
        <f t="shared" si="11"/>
        <v/>
      </c>
      <c r="N115" s="1348"/>
      <c r="O115" s="1349" t="str">
        <f t="shared" si="12"/>
        <v/>
      </c>
      <c r="P115" s="1348"/>
      <c r="Q115" s="1349" t="str">
        <f t="shared" si="13"/>
        <v/>
      </c>
      <c r="R115" s="1348"/>
      <c r="S115" s="1349" t="str">
        <f t="shared" si="14"/>
        <v/>
      </c>
      <c r="T115" s="1348"/>
      <c r="U115" s="1349" t="str">
        <f t="shared" si="15"/>
        <v/>
      </c>
      <c r="V115" s="1348"/>
      <c r="W115" s="1350" t="str">
        <f t="shared" si="16"/>
        <v/>
      </c>
      <c r="X115" s="816"/>
    </row>
    <row r="116" spans="1:24" ht="15" customHeight="1" x14ac:dyDescent="0.15">
      <c r="A116" s="1377" t="s">
        <v>1294</v>
      </c>
      <c r="B116" s="783"/>
      <c r="C116" s="784"/>
      <c r="D116" s="785"/>
      <c r="E116" s="786"/>
      <c r="F116" s="786"/>
      <c r="G116" s="786"/>
      <c r="H116" s="786"/>
      <c r="I116" s="787"/>
      <c r="J116" s="815"/>
      <c r="K116" s="788"/>
      <c r="L116" s="1351"/>
      <c r="M116" s="1349" t="str">
        <f t="shared" si="11"/>
        <v/>
      </c>
      <c r="N116" s="1348"/>
      <c r="O116" s="1349" t="str">
        <f t="shared" si="12"/>
        <v/>
      </c>
      <c r="P116" s="1348"/>
      <c r="Q116" s="1349" t="str">
        <f t="shared" si="13"/>
        <v/>
      </c>
      <c r="R116" s="1348"/>
      <c r="S116" s="1349" t="str">
        <f t="shared" si="14"/>
        <v/>
      </c>
      <c r="T116" s="1348"/>
      <c r="U116" s="1349" t="str">
        <f t="shared" si="15"/>
        <v/>
      </c>
      <c r="V116" s="1348"/>
      <c r="W116" s="1350" t="str">
        <f t="shared" si="16"/>
        <v/>
      </c>
      <c r="X116" s="816"/>
    </row>
    <row r="117" spans="1:24" ht="15" customHeight="1" x14ac:dyDescent="0.15">
      <c r="A117" s="1471" t="s">
        <v>1295</v>
      </c>
      <c r="B117" s="783"/>
      <c r="C117" s="784"/>
      <c r="D117" s="785"/>
      <c r="E117" s="786"/>
      <c r="F117" s="786"/>
      <c r="G117" s="786"/>
      <c r="H117" s="786"/>
      <c r="I117" s="787"/>
      <c r="J117" s="815"/>
      <c r="K117" s="788"/>
      <c r="L117" s="1351"/>
      <c r="M117" s="1349" t="str">
        <f t="shared" si="11"/>
        <v/>
      </c>
      <c r="N117" s="1348"/>
      <c r="O117" s="1349" t="str">
        <f t="shared" si="12"/>
        <v/>
      </c>
      <c r="P117" s="1348"/>
      <c r="Q117" s="1349" t="str">
        <f t="shared" si="13"/>
        <v/>
      </c>
      <c r="R117" s="1348"/>
      <c r="S117" s="1349" t="str">
        <f t="shared" si="14"/>
        <v/>
      </c>
      <c r="T117" s="1348"/>
      <c r="U117" s="1349" t="str">
        <f t="shared" si="15"/>
        <v/>
      </c>
      <c r="V117" s="1348"/>
      <c r="W117" s="1350" t="str">
        <f t="shared" si="16"/>
        <v/>
      </c>
      <c r="X117" s="816"/>
    </row>
    <row r="118" spans="1:24" ht="15" customHeight="1" x14ac:dyDescent="0.15">
      <c r="A118" s="1365"/>
      <c r="B118" s="783"/>
      <c r="C118" s="784"/>
      <c r="D118" s="785"/>
      <c r="E118" s="786"/>
      <c r="F118" s="786"/>
      <c r="G118" s="786"/>
      <c r="H118" s="786"/>
      <c r="I118" s="787"/>
      <c r="J118" s="815"/>
      <c r="K118" s="788"/>
      <c r="L118" s="1351"/>
      <c r="M118" s="1349" t="str">
        <f t="shared" si="11"/>
        <v/>
      </c>
      <c r="N118" s="1348"/>
      <c r="O118" s="1349" t="str">
        <f t="shared" si="12"/>
        <v/>
      </c>
      <c r="P118" s="1348"/>
      <c r="Q118" s="1349" t="str">
        <f t="shared" si="13"/>
        <v/>
      </c>
      <c r="R118" s="1348"/>
      <c r="S118" s="1349" t="str">
        <f t="shared" si="14"/>
        <v/>
      </c>
      <c r="T118" s="1348"/>
      <c r="U118" s="1349" t="str">
        <f t="shared" si="15"/>
        <v/>
      </c>
      <c r="V118" s="1348"/>
      <c r="W118" s="1350" t="str">
        <f t="shared" si="16"/>
        <v/>
      </c>
      <c r="X118" s="816"/>
    </row>
    <row r="119" spans="1:24" ht="15" customHeight="1" x14ac:dyDescent="0.15">
      <c r="A119" s="1365"/>
      <c r="B119" s="783"/>
      <c r="C119" s="784"/>
      <c r="D119" s="785"/>
      <c r="E119" s="786"/>
      <c r="F119" s="786"/>
      <c r="G119" s="786"/>
      <c r="H119" s="786"/>
      <c r="I119" s="787"/>
      <c r="J119" s="815"/>
      <c r="K119" s="788"/>
      <c r="L119" s="1351"/>
      <c r="M119" s="1349" t="str">
        <f t="shared" si="11"/>
        <v/>
      </c>
      <c r="N119" s="1348"/>
      <c r="O119" s="1349" t="str">
        <f t="shared" si="12"/>
        <v/>
      </c>
      <c r="P119" s="1348"/>
      <c r="Q119" s="1349" t="str">
        <f t="shared" si="13"/>
        <v/>
      </c>
      <c r="R119" s="1348"/>
      <c r="S119" s="1349" t="str">
        <f t="shared" si="14"/>
        <v/>
      </c>
      <c r="T119" s="1348"/>
      <c r="U119" s="1349" t="str">
        <f t="shared" si="15"/>
        <v/>
      </c>
      <c r="V119" s="1348"/>
      <c r="W119" s="1350" t="str">
        <f t="shared" si="16"/>
        <v/>
      </c>
      <c r="X119" s="816"/>
    </row>
    <row r="120" spans="1:24" ht="15" customHeight="1" x14ac:dyDescent="0.15">
      <c r="A120" s="1365"/>
      <c r="B120" s="783"/>
      <c r="C120" s="784"/>
      <c r="D120" s="785"/>
      <c r="E120" s="786"/>
      <c r="F120" s="786"/>
      <c r="G120" s="786"/>
      <c r="H120" s="786"/>
      <c r="I120" s="787"/>
      <c r="J120" s="815"/>
      <c r="K120" s="788"/>
      <c r="L120" s="1351"/>
      <c r="M120" s="1349" t="str">
        <f t="shared" si="11"/>
        <v/>
      </c>
      <c r="N120" s="1348"/>
      <c r="O120" s="1349" t="str">
        <f t="shared" si="12"/>
        <v/>
      </c>
      <c r="P120" s="1348"/>
      <c r="Q120" s="1349" t="str">
        <f t="shared" si="13"/>
        <v/>
      </c>
      <c r="R120" s="1348"/>
      <c r="S120" s="1349" t="str">
        <f t="shared" si="14"/>
        <v/>
      </c>
      <c r="T120" s="1348"/>
      <c r="U120" s="1349" t="str">
        <f t="shared" si="15"/>
        <v/>
      </c>
      <c r="V120" s="1348"/>
      <c r="W120" s="1350" t="str">
        <f t="shared" si="16"/>
        <v/>
      </c>
      <c r="X120" s="816"/>
    </row>
    <row r="121" spans="1:24" ht="15" customHeight="1" x14ac:dyDescent="0.15">
      <c r="A121" s="1365"/>
      <c r="B121" s="783"/>
      <c r="C121" s="784"/>
      <c r="D121" s="785"/>
      <c r="E121" s="786"/>
      <c r="F121" s="786"/>
      <c r="G121" s="786"/>
      <c r="H121" s="786"/>
      <c r="I121" s="787"/>
      <c r="J121" s="815"/>
      <c r="K121" s="788"/>
      <c r="L121" s="1351"/>
      <c r="M121" s="1349" t="str">
        <f t="shared" si="11"/>
        <v/>
      </c>
      <c r="N121" s="1348"/>
      <c r="O121" s="1349" t="str">
        <f t="shared" si="12"/>
        <v/>
      </c>
      <c r="P121" s="1348"/>
      <c r="Q121" s="1349" t="str">
        <f t="shared" si="13"/>
        <v/>
      </c>
      <c r="R121" s="1348"/>
      <c r="S121" s="1349" t="str">
        <f t="shared" si="14"/>
        <v/>
      </c>
      <c r="T121" s="1348"/>
      <c r="U121" s="1349" t="str">
        <f t="shared" si="15"/>
        <v/>
      </c>
      <c r="V121" s="1348"/>
      <c r="W121" s="1350" t="str">
        <f t="shared" si="16"/>
        <v/>
      </c>
      <c r="X121" s="816"/>
    </row>
    <row r="122" spans="1:24" ht="15" customHeight="1" x14ac:dyDescent="0.15">
      <c r="A122" s="1365"/>
      <c r="B122" s="783"/>
      <c r="C122" s="784"/>
      <c r="D122" s="785"/>
      <c r="E122" s="786"/>
      <c r="F122" s="786"/>
      <c r="G122" s="786"/>
      <c r="H122" s="786"/>
      <c r="I122" s="787"/>
      <c r="J122" s="815"/>
      <c r="K122" s="788"/>
      <c r="L122" s="1351"/>
      <c r="M122" s="1349" t="str">
        <f t="shared" si="11"/>
        <v/>
      </c>
      <c r="N122" s="1348"/>
      <c r="O122" s="1349" t="str">
        <f t="shared" si="12"/>
        <v/>
      </c>
      <c r="P122" s="1348"/>
      <c r="Q122" s="1349" t="str">
        <f t="shared" si="13"/>
        <v/>
      </c>
      <c r="R122" s="1348"/>
      <c r="S122" s="1349" t="str">
        <f t="shared" si="14"/>
        <v/>
      </c>
      <c r="T122" s="1348"/>
      <c r="U122" s="1349" t="str">
        <f t="shared" si="15"/>
        <v/>
      </c>
      <c r="V122" s="1348"/>
      <c r="W122" s="1350" t="str">
        <f t="shared" si="16"/>
        <v/>
      </c>
      <c r="X122" s="816"/>
    </row>
    <row r="123" spans="1:24" ht="15" customHeight="1" x14ac:dyDescent="0.15">
      <c r="A123" s="1365"/>
      <c r="B123" s="783"/>
      <c r="C123" s="784"/>
      <c r="D123" s="785"/>
      <c r="E123" s="786"/>
      <c r="F123" s="786"/>
      <c r="G123" s="786"/>
      <c r="H123" s="786"/>
      <c r="I123" s="787"/>
      <c r="J123" s="815"/>
      <c r="K123" s="788"/>
      <c r="L123" s="1351"/>
      <c r="M123" s="1349" t="str">
        <f t="shared" si="11"/>
        <v/>
      </c>
      <c r="N123" s="1348"/>
      <c r="O123" s="1349" t="str">
        <f t="shared" si="12"/>
        <v/>
      </c>
      <c r="P123" s="1348"/>
      <c r="Q123" s="1349" t="str">
        <f t="shared" si="13"/>
        <v/>
      </c>
      <c r="R123" s="1348"/>
      <c r="S123" s="1349" t="str">
        <f t="shared" si="14"/>
        <v/>
      </c>
      <c r="T123" s="1348"/>
      <c r="U123" s="1349" t="str">
        <f t="shared" si="15"/>
        <v/>
      </c>
      <c r="V123" s="1348"/>
      <c r="W123" s="1350" t="str">
        <f t="shared" si="16"/>
        <v/>
      </c>
      <c r="X123" s="816"/>
    </row>
    <row r="124" spans="1:24" ht="15" customHeight="1" x14ac:dyDescent="0.15">
      <c r="A124" s="1365"/>
      <c r="B124" s="783"/>
      <c r="C124" s="784"/>
      <c r="D124" s="785"/>
      <c r="E124" s="786"/>
      <c r="F124" s="786"/>
      <c r="G124" s="786"/>
      <c r="H124" s="786"/>
      <c r="I124" s="787"/>
      <c r="J124" s="815"/>
      <c r="K124" s="788"/>
      <c r="L124" s="1351"/>
      <c r="M124" s="1349" t="str">
        <f t="shared" si="11"/>
        <v/>
      </c>
      <c r="N124" s="1348"/>
      <c r="O124" s="1349" t="str">
        <f t="shared" si="12"/>
        <v/>
      </c>
      <c r="P124" s="1348"/>
      <c r="Q124" s="1349" t="str">
        <f t="shared" si="13"/>
        <v/>
      </c>
      <c r="R124" s="1348"/>
      <c r="S124" s="1349" t="str">
        <f t="shared" si="14"/>
        <v/>
      </c>
      <c r="T124" s="1348"/>
      <c r="U124" s="1349" t="str">
        <f t="shared" si="15"/>
        <v/>
      </c>
      <c r="V124" s="1348"/>
      <c r="W124" s="1350" t="str">
        <f t="shared" si="16"/>
        <v/>
      </c>
      <c r="X124" s="816"/>
    </row>
    <row r="125" spans="1:24" ht="15" customHeight="1" x14ac:dyDescent="0.15">
      <c r="A125" s="1365"/>
      <c r="B125" s="783"/>
      <c r="C125" s="784"/>
      <c r="D125" s="785"/>
      <c r="E125" s="786"/>
      <c r="F125" s="786"/>
      <c r="G125" s="786"/>
      <c r="H125" s="786"/>
      <c r="I125" s="787"/>
      <c r="J125" s="815"/>
      <c r="K125" s="788"/>
      <c r="L125" s="1351"/>
      <c r="M125" s="1349" t="str">
        <f t="shared" si="11"/>
        <v/>
      </c>
      <c r="N125" s="1348"/>
      <c r="O125" s="1349" t="str">
        <f t="shared" si="12"/>
        <v/>
      </c>
      <c r="P125" s="1348"/>
      <c r="Q125" s="1349" t="str">
        <f t="shared" si="13"/>
        <v/>
      </c>
      <c r="R125" s="1348"/>
      <c r="S125" s="1349" t="str">
        <f t="shared" si="14"/>
        <v/>
      </c>
      <c r="T125" s="1348"/>
      <c r="U125" s="1349" t="str">
        <f t="shared" si="15"/>
        <v/>
      </c>
      <c r="V125" s="1348"/>
      <c r="W125" s="1350" t="str">
        <f t="shared" si="16"/>
        <v/>
      </c>
      <c r="X125" s="816"/>
    </row>
    <row r="126" spans="1:24" ht="15" customHeight="1" x14ac:dyDescent="0.15">
      <c r="A126" s="1365"/>
      <c r="B126" s="783"/>
      <c r="C126" s="784"/>
      <c r="D126" s="785"/>
      <c r="E126" s="786"/>
      <c r="F126" s="786"/>
      <c r="G126" s="786"/>
      <c r="H126" s="786"/>
      <c r="I126" s="787"/>
      <c r="J126" s="815"/>
      <c r="K126" s="788"/>
      <c r="L126" s="1351"/>
      <c r="M126" s="1349" t="str">
        <f t="shared" si="11"/>
        <v/>
      </c>
      <c r="N126" s="1348"/>
      <c r="O126" s="1349" t="str">
        <f t="shared" si="12"/>
        <v/>
      </c>
      <c r="P126" s="1348"/>
      <c r="Q126" s="1349" t="str">
        <f t="shared" si="13"/>
        <v/>
      </c>
      <c r="R126" s="1348"/>
      <c r="S126" s="1349" t="str">
        <f t="shared" si="14"/>
        <v/>
      </c>
      <c r="T126" s="1348"/>
      <c r="U126" s="1349" t="str">
        <f t="shared" si="15"/>
        <v/>
      </c>
      <c r="V126" s="1348"/>
      <c r="W126" s="1350" t="str">
        <f t="shared" si="16"/>
        <v/>
      </c>
      <c r="X126" s="816"/>
    </row>
    <row r="127" spans="1:24" ht="15" customHeight="1" x14ac:dyDescent="0.15">
      <c r="A127" s="1365"/>
      <c r="B127" s="783"/>
      <c r="C127" s="784"/>
      <c r="D127" s="785"/>
      <c r="E127" s="786"/>
      <c r="F127" s="786"/>
      <c r="G127" s="786"/>
      <c r="H127" s="786"/>
      <c r="I127" s="787"/>
      <c r="J127" s="815"/>
      <c r="K127" s="788"/>
      <c r="L127" s="1351"/>
      <c r="M127" s="1349" t="str">
        <f t="shared" si="11"/>
        <v/>
      </c>
      <c r="N127" s="1348"/>
      <c r="O127" s="1349" t="str">
        <f t="shared" si="12"/>
        <v/>
      </c>
      <c r="P127" s="1348"/>
      <c r="Q127" s="1349" t="str">
        <f t="shared" si="13"/>
        <v/>
      </c>
      <c r="R127" s="1348"/>
      <c r="S127" s="1349" t="str">
        <f t="shared" si="14"/>
        <v/>
      </c>
      <c r="T127" s="1348"/>
      <c r="U127" s="1349" t="str">
        <f t="shared" si="15"/>
        <v/>
      </c>
      <c r="V127" s="1348"/>
      <c r="W127" s="1350" t="str">
        <f t="shared" si="16"/>
        <v/>
      </c>
      <c r="X127" s="816"/>
    </row>
    <row r="128" spans="1:24" ht="15" customHeight="1" x14ac:dyDescent="0.15">
      <c r="A128" s="1365"/>
      <c r="B128" s="783"/>
      <c r="C128" s="784"/>
      <c r="D128" s="785"/>
      <c r="E128" s="786"/>
      <c r="F128" s="786"/>
      <c r="G128" s="786"/>
      <c r="H128" s="786"/>
      <c r="I128" s="787"/>
      <c r="J128" s="815"/>
      <c r="K128" s="788"/>
      <c r="L128" s="1351"/>
      <c r="M128" s="1349" t="str">
        <f t="shared" si="11"/>
        <v/>
      </c>
      <c r="N128" s="1348"/>
      <c r="O128" s="1349" t="str">
        <f t="shared" si="12"/>
        <v/>
      </c>
      <c r="P128" s="1348"/>
      <c r="Q128" s="1349" t="str">
        <f t="shared" si="13"/>
        <v/>
      </c>
      <c r="R128" s="1348"/>
      <c r="S128" s="1349" t="str">
        <f t="shared" si="14"/>
        <v/>
      </c>
      <c r="T128" s="1348"/>
      <c r="U128" s="1349" t="str">
        <f t="shared" si="15"/>
        <v/>
      </c>
      <c r="V128" s="1348"/>
      <c r="W128" s="1350" t="str">
        <f t="shared" si="16"/>
        <v/>
      </c>
      <c r="X128" s="816"/>
    </row>
    <row r="129" spans="1:24" ht="15" customHeight="1" x14ac:dyDescent="0.15">
      <c r="A129" s="1365"/>
      <c r="B129" s="783"/>
      <c r="C129" s="784"/>
      <c r="D129" s="785"/>
      <c r="E129" s="786"/>
      <c r="F129" s="786"/>
      <c r="G129" s="786"/>
      <c r="H129" s="786"/>
      <c r="I129" s="787"/>
      <c r="J129" s="815"/>
      <c r="K129" s="788"/>
      <c r="L129" s="1351"/>
      <c r="M129" s="1349" t="str">
        <f t="shared" si="11"/>
        <v/>
      </c>
      <c r="N129" s="1348"/>
      <c r="O129" s="1349" t="str">
        <f t="shared" si="12"/>
        <v/>
      </c>
      <c r="P129" s="1348"/>
      <c r="Q129" s="1349" t="str">
        <f t="shared" si="13"/>
        <v/>
      </c>
      <c r="R129" s="1348"/>
      <c r="S129" s="1349" t="str">
        <f t="shared" si="14"/>
        <v/>
      </c>
      <c r="T129" s="1348"/>
      <c r="U129" s="1349" t="str">
        <f t="shared" si="15"/>
        <v/>
      </c>
      <c r="V129" s="1348"/>
      <c r="W129" s="1350" t="str">
        <f t="shared" si="16"/>
        <v/>
      </c>
      <c r="X129" s="816"/>
    </row>
    <row r="130" spans="1:24" ht="15" customHeight="1" x14ac:dyDescent="0.15">
      <c r="A130" s="1365"/>
      <c r="B130" s="783"/>
      <c r="C130" s="784"/>
      <c r="D130" s="785"/>
      <c r="E130" s="786"/>
      <c r="F130" s="786"/>
      <c r="G130" s="786"/>
      <c r="H130" s="786"/>
      <c r="I130" s="787"/>
      <c r="J130" s="815"/>
      <c r="K130" s="788"/>
      <c r="L130" s="1351"/>
      <c r="M130" s="1349" t="str">
        <f t="shared" si="11"/>
        <v/>
      </c>
      <c r="N130" s="1348"/>
      <c r="O130" s="1349" t="str">
        <f t="shared" si="12"/>
        <v/>
      </c>
      <c r="P130" s="1348"/>
      <c r="Q130" s="1349" t="str">
        <f t="shared" si="13"/>
        <v/>
      </c>
      <c r="R130" s="1348"/>
      <c r="S130" s="1349" t="str">
        <f t="shared" si="14"/>
        <v/>
      </c>
      <c r="T130" s="1348"/>
      <c r="U130" s="1349" t="str">
        <f t="shared" si="15"/>
        <v/>
      </c>
      <c r="V130" s="1348"/>
      <c r="W130" s="1350" t="str">
        <f t="shared" si="16"/>
        <v/>
      </c>
      <c r="X130" s="816"/>
    </row>
    <row r="131" spans="1:24" ht="15" customHeight="1" x14ac:dyDescent="0.15">
      <c r="A131" s="1365"/>
      <c r="B131" s="783"/>
      <c r="C131" s="784"/>
      <c r="D131" s="785"/>
      <c r="E131" s="786"/>
      <c r="F131" s="786"/>
      <c r="G131" s="786"/>
      <c r="H131" s="786"/>
      <c r="I131" s="787"/>
      <c r="J131" s="815"/>
      <c r="K131" s="788"/>
      <c r="L131" s="1351"/>
      <c r="M131" s="1349" t="str">
        <f t="shared" si="11"/>
        <v/>
      </c>
      <c r="N131" s="1348"/>
      <c r="O131" s="1349" t="str">
        <f t="shared" si="12"/>
        <v/>
      </c>
      <c r="P131" s="1348"/>
      <c r="Q131" s="1349" t="str">
        <f t="shared" si="13"/>
        <v/>
      </c>
      <c r="R131" s="1348"/>
      <c r="S131" s="1349" t="str">
        <f t="shared" si="14"/>
        <v/>
      </c>
      <c r="T131" s="1348"/>
      <c r="U131" s="1349" t="str">
        <f t="shared" si="15"/>
        <v/>
      </c>
      <c r="V131" s="1348"/>
      <c r="W131" s="1350" t="str">
        <f t="shared" si="16"/>
        <v/>
      </c>
      <c r="X131" s="816"/>
    </row>
    <row r="132" spans="1:24" ht="15" customHeight="1" x14ac:dyDescent="0.15">
      <c r="A132" s="1365"/>
      <c r="B132" s="789"/>
      <c r="C132" s="790"/>
      <c r="D132" s="791"/>
      <c r="E132" s="792"/>
      <c r="F132" s="792"/>
      <c r="G132" s="792"/>
      <c r="H132" s="792"/>
      <c r="I132" s="793"/>
      <c r="J132" s="794"/>
      <c r="K132" s="795"/>
      <c r="L132" s="1351"/>
      <c r="M132" s="1349" t="str">
        <f t="shared" si="11"/>
        <v/>
      </c>
      <c r="N132" s="1348"/>
      <c r="O132" s="1349" t="str">
        <f t="shared" si="12"/>
        <v/>
      </c>
      <c r="P132" s="1348"/>
      <c r="Q132" s="1349" t="str">
        <f t="shared" si="13"/>
        <v/>
      </c>
      <c r="R132" s="1348"/>
      <c r="S132" s="1349" t="str">
        <f t="shared" si="14"/>
        <v/>
      </c>
      <c r="T132" s="1348"/>
      <c r="U132" s="1349" t="str">
        <f t="shared" si="15"/>
        <v/>
      </c>
      <c r="V132" s="1348"/>
      <c r="W132" s="1350" t="str">
        <f t="shared" si="16"/>
        <v/>
      </c>
      <c r="X132" s="802"/>
    </row>
    <row r="133" spans="1:24" ht="15" customHeight="1" x14ac:dyDescent="0.15">
      <c r="A133" s="1365"/>
      <c r="B133" s="789"/>
      <c r="C133" s="790"/>
      <c r="D133" s="791"/>
      <c r="E133" s="792"/>
      <c r="F133" s="792"/>
      <c r="G133" s="792"/>
      <c r="H133" s="792"/>
      <c r="I133" s="793"/>
      <c r="J133" s="794"/>
      <c r="K133" s="795"/>
      <c r="L133" s="1351"/>
      <c r="M133" s="1349" t="str">
        <f t="shared" si="11"/>
        <v/>
      </c>
      <c r="N133" s="1348"/>
      <c r="O133" s="1349" t="str">
        <f t="shared" si="12"/>
        <v/>
      </c>
      <c r="P133" s="1348"/>
      <c r="Q133" s="1349" t="str">
        <f t="shared" si="13"/>
        <v/>
      </c>
      <c r="R133" s="1348"/>
      <c r="S133" s="1349" t="str">
        <f t="shared" si="14"/>
        <v/>
      </c>
      <c r="T133" s="1348"/>
      <c r="U133" s="1349" t="str">
        <f t="shared" si="15"/>
        <v/>
      </c>
      <c r="V133" s="1348"/>
      <c r="W133" s="1350" t="str">
        <f t="shared" si="16"/>
        <v/>
      </c>
      <c r="X133" s="802"/>
    </row>
    <row r="134" spans="1:24" ht="15" customHeight="1" x14ac:dyDescent="0.15">
      <c r="A134" s="1365"/>
      <c r="B134" s="789"/>
      <c r="C134" s="790"/>
      <c r="D134" s="791"/>
      <c r="E134" s="792"/>
      <c r="F134" s="792"/>
      <c r="G134" s="792"/>
      <c r="H134" s="792"/>
      <c r="I134" s="793"/>
      <c r="J134" s="794"/>
      <c r="K134" s="795"/>
      <c r="L134" s="1351"/>
      <c r="M134" s="1349" t="str">
        <f t="shared" si="11"/>
        <v/>
      </c>
      <c r="N134" s="1348"/>
      <c r="O134" s="1349" t="str">
        <f t="shared" si="12"/>
        <v/>
      </c>
      <c r="P134" s="1348"/>
      <c r="Q134" s="1349" t="str">
        <f t="shared" si="13"/>
        <v/>
      </c>
      <c r="R134" s="1348"/>
      <c r="S134" s="1349" t="str">
        <f t="shared" si="14"/>
        <v/>
      </c>
      <c r="T134" s="1348"/>
      <c r="U134" s="1349" t="str">
        <f t="shared" si="15"/>
        <v/>
      </c>
      <c r="V134" s="1348"/>
      <c r="W134" s="1350" t="str">
        <f t="shared" si="16"/>
        <v/>
      </c>
      <c r="X134" s="802"/>
    </row>
    <row r="135" spans="1:24" ht="15" customHeight="1" x14ac:dyDescent="0.15">
      <c r="A135" s="1365"/>
      <c r="B135" s="789"/>
      <c r="C135" s="790"/>
      <c r="D135" s="791"/>
      <c r="E135" s="792"/>
      <c r="F135" s="792"/>
      <c r="G135" s="792"/>
      <c r="H135" s="792"/>
      <c r="I135" s="793"/>
      <c r="J135" s="794"/>
      <c r="K135" s="795"/>
      <c r="L135" s="1351"/>
      <c r="M135" s="1349" t="str">
        <f t="shared" si="11"/>
        <v/>
      </c>
      <c r="N135" s="1348"/>
      <c r="O135" s="1349" t="str">
        <f t="shared" si="12"/>
        <v/>
      </c>
      <c r="P135" s="1348"/>
      <c r="Q135" s="1349" t="str">
        <f t="shared" si="13"/>
        <v/>
      </c>
      <c r="R135" s="1348"/>
      <c r="S135" s="1349" t="str">
        <f t="shared" si="14"/>
        <v/>
      </c>
      <c r="T135" s="1348"/>
      <c r="U135" s="1349" t="str">
        <f t="shared" si="15"/>
        <v/>
      </c>
      <c r="V135" s="1348"/>
      <c r="W135" s="1350" t="str">
        <f t="shared" si="16"/>
        <v/>
      </c>
      <c r="X135" s="802"/>
    </row>
    <row r="136" spans="1:24" ht="15" customHeight="1" x14ac:dyDescent="0.15">
      <c r="A136" s="1365"/>
      <c r="B136" s="789"/>
      <c r="C136" s="790"/>
      <c r="D136" s="791"/>
      <c r="E136" s="792"/>
      <c r="F136" s="792"/>
      <c r="G136" s="792"/>
      <c r="H136" s="792"/>
      <c r="I136" s="793"/>
      <c r="J136" s="794"/>
      <c r="K136" s="795"/>
      <c r="L136" s="1351"/>
      <c r="M136" s="1349" t="str">
        <f t="shared" si="11"/>
        <v/>
      </c>
      <c r="N136" s="1348"/>
      <c r="O136" s="1349" t="str">
        <f t="shared" si="12"/>
        <v/>
      </c>
      <c r="P136" s="1348"/>
      <c r="Q136" s="1349" t="str">
        <f t="shared" si="13"/>
        <v/>
      </c>
      <c r="R136" s="1348"/>
      <c r="S136" s="1349" t="str">
        <f t="shared" si="14"/>
        <v/>
      </c>
      <c r="T136" s="1348"/>
      <c r="U136" s="1349" t="str">
        <f t="shared" si="15"/>
        <v/>
      </c>
      <c r="V136" s="1348"/>
      <c r="W136" s="1350" t="str">
        <f t="shared" si="16"/>
        <v/>
      </c>
      <c r="X136" s="802"/>
    </row>
    <row r="137" spans="1:24" ht="15" customHeight="1" x14ac:dyDescent="0.15">
      <c r="A137" s="1365"/>
      <c r="B137" s="789"/>
      <c r="C137" s="790"/>
      <c r="D137" s="791"/>
      <c r="E137" s="792"/>
      <c r="F137" s="792"/>
      <c r="G137" s="792"/>
      <c r="H137" s="792"/>
      <c r="I137" s="793"/>
      <c r="J137" s="794"/>
      <c r="K137" s="795"/>
      <c r="L137" s="1351"/>
      <c r="M137" s="1349" t="str">
        <f t="shared" si="11"/>
        <v/>
      </c>
      <c r="N137" s="1348"/>
      <c r="O137" s="1349" t="str">
        <f t="shared" si="12"/>
        <v/>
      </c>
      <c r="P137" s="1348"/>
      <c r="Q137" s="1349" t="str">
        <f t="shared" si="13"/>
        <v/>
      </c>
      <c r="R137" s="1348"/>
      <c r="S137" s="1349" t="str">
        <f t="shared" si="14"/>
        <v/>
      </c>
      <c r="T137" s="1348"/>
      <c r="U137" s="1349" t="str">
        <f t="shared" si="15"/>
        <v/>
      </c>
      <c r="V137" s="1348"/>
      <c r="W137" s="1350" t="str">
        <f t="shared" si="16"/>
        <v/>
      </c>
      <c r="X137" s="802"/>
    </row>
    <row r="138" spans="1:24" ht="15" customHeight="1" x14ac:dyDescent="0.15">
      <c r="A138" s="1365"/>
      <c r="B138" s="789"/>
      <c r="C138" s="790"/>
      <c r="D138" s="791"/>
      <c r="E138" s="792"/>
      <c r="F138" s="792"/>
      <c r="G138" s="792"/>
      <c r="H138" s="792"/>
      <c r="I138" s="793"/>
      <c r="J138" s="794"/>
      <c r="K138" s="795"/>
      <c r="L138" s="1351"/>
      <c r="M138" s="1349" t="str">
        <f t="shared" si="11"/>
        <v/>
      </c>
      <c r="N138" s="1348"/>
      <c r="O138" s="1349" t="str">
        <f t="shared" si="12"/>
        <v/>
      </c>
      <c r="P138" s="1348"/>
      <c r="Q138" s="1349" t="str">
        <f t="shared" si="13"/>
        <v/>
      </c>
      <c r="R138" s="1348"/>
      <c r="S138" s="1349" t="str">
        <f t="shared" si="14"/>
        <v/>
      </c>
      <c r="T138" s="1348"/>
      <c r="U138" s="1349" t="str">
        <f t="shared" si="15"/>
        <v/>
      </c>
      <c r="V138" s="1348"/>
      <c r="W138" s="1350" t="str">
        <f t="shared" si="16"/>
        <v/>
      </c>
      <c r="X138" s="802"/>
    </row>
    <row r="139" spans="1:24" ht="15" customHeight="1" x14ac:dyDescent="0.15">
      <c r="A139" s="1365"/>
      <c r="B139" s="789"/>
      <c r="C139" s="790"/>
      <c r="D139" s="791"/>
      <c r="E139" s="792"/>
      <c r="F139" s="792"/>
      <c r="G139" s="792"/>
      <c r="H139" s="792"/>
      <c r="I139" s="793"/>
      <c r="J139" s="794"/>
      <c r="K139" s="795"/>
      <c r="L139" s="1351"/>
      <c r="M139" s="1349" t="str">
        <f t="shared" si="11"/>
        <v/>
      </c>
      <c r="N139" s="1348"/>
      <c r="O139" s="1349" t="str">
        <f t="shared" si="12"/>
        <v/>
      </c>
      <c r="P139" s="1348"/>
      <c r="Q139" s="1349" t="str">
        <f t="shared" si="13"/>
        <v/>
      </c>
      <c r="R139" s="1348"/>
      <c r="S139" s="1349" t="str">
        <f t="shared" si="14"/>
        <v/>
      </c>
      <c r="T139" s="1348"/>
      <c r="U139" s="1349" t="str">
        <f t="shared" si="15"/>
        <v/>
      </c>
      <c r="V139" s="1348"/>
      <c r="W139" s="1350" t="str">
        <f t="shared" si="16"/>
        <v/>
      </c>
      <c r="X139" s="802"/>
    </row>
    <row r="140" spans="1:24" ht="15" customHeight="1" x14ac:dyDescent="0.15">
      <c r="A140" s="1365"/>
      <c r="B140" s="789"/>
      <c r="C140" s="790"/>
      <c r="D140" s="791"/>
      <c r="E140" s="792"/>
      <c r="F140" s="792"/>
      <c r="G140" s="792"/>
      <c r="H140" s="792"/>
      <c r="I140" s="793"/>
      <c r="J140" s="794"/>
      <c r="K140" s="795"/>
      <c r="L140" s="1351"/>
      <c r="M140" s="1349" t="str">
        <f t="shared" si="11"/>
        <v/>
      </c>
      <c r="N140" s="1348"/>
      <c r="O140" s="1349" t="str">
        <f t="shared" si="12"/>
        <v/>
      </c>
      <c r="P140" s="1348"/>
      <c r="Q140" s="1349" t="str">
        <f t="shared" si="13"/>
        <v/>
      </c>
      <c r="R140" s="1348"/>
      <c r="S140" s="1349" t="str">
        <f t="shared" si="14"/>
        <v/>
      </c>
      <c r="T140" s="1348"/>
      <c r="U140" s="1349" t="str">
        <f t="shared" si="15"/>
        <v/>
      </c>
      <c r="V140" s="1348"/>
      <c r="W140" s="1350" t="str">
        <f t="shared" si="16"/>
        <v/>
      </c>
      <c r="X140" s="802"/>
    </row>
    <row r="141" spans="1:24" ht="15" customHeight="1" x14ac:dyDescent="0.15">
      <c r="A141" s="1365"/>
      <c r="B141" s="789"/>
      <c r="C141" s="790"/>
      <c r="D141" s="791"/>
      <c r="E141" s="792"/>
      <c r="F141" s="792"/>
      <c r="G141" s="792"/>
      <c r="H141" s="792"/>
      <c r="I141" s="793"/>
      <c r="J141" s="794"/>
      <c r="K141" s="795"/>
      <c r="L141" s="1351"/>
      <c r="M141" s="1349" t="str">
        <f t="shared" si="11"/>
        <v/>
      </c>
      <c r="N141" s="1348"/>
      <c r="O141" s="1349" t="str">
        <f t="shared" si="12"/>
        <v/>
      </c>
      <c r="P141" s="1348"/>
      <c r="Q141" s="1349" t="str">
        <f t="shared" si="13"/>
        <v/>
      </c>
      <c r="R141" s="1348"/>
      <c r="S141" s="1349" t="str">
        <f t="shared" si="14"/>
        <v/>
      </c>
      <c r="T141" s="1348"/>
      <c r="U141" s="1349" t="str">
        <f t="shared" si="15"/>
        <v/>
      </c>
      <c r="V141" s="1348"/>
      <c r="W141" s="1350" t="str">
        <f t="shared" si="16"/>
        <v/>
      </c>
      <c r="X141" s="802"/>
    </row>
    <row r="142" spans="1:24" ht="15" customHeight="1" thickBot="1" x14ac:dyDescent="0.2">
      <c r="A142" s="1365"/>
      <c r="B142" s="789"/>
      <c r="C142" s="790"/>
      <c r="D142" s="791"/>
      <c r="E142" s="792"/>
      <c r="F142" s="792"/>
      <c r="G142" s="792"/>
      <c r="H142" s="792"/>
      <c r="I142" s="793"/>
      <c r="J142" s="794"/>
      <c r="K142" s="797"/>
      <c r="L142" s="1352"/>
      <c r="M142" s="1353" t="str">
        <f>IF(ISERROR(IF(OR(D142,J142,K142)="", "", IF(J142="",D142*K142,D142*J142))),"",IF(OR(D142,J142,K142)="", "", IF(J142="",D142*K142,D142*J142)))</f>
        <v/>
      </c>
      <c r="N142" s="1354"/>
      <c r="O142" s="1353" t="str">
        <f>IF(ISERROR(IF(OR(E142,J142,K142)="", "", IF(J142="",E142*K142,E142*J142))),"",IF(OR(E142,J142,K142)="", "", IF(J142="",E142*K142,E142*J142)))</f>
        <v/>
      </c>
      <c r="P142" s="1354"/>
      <c r="Q142" s="1353" t="str">
        <f>IF(ISERROR(IF(OR(F142,J142,K142)="", "", IF(J142="",F142*K142,F142*J142))),"",IF(OR(F142,J142,K142)="", "", IF(J142="",F142*K142,F142*J142)))</f>
        <v/>
      </c>
      <c r="R142" s="1354"/>
      <c r="S142" s="1353" t="str">
        <f>IF(ISERROR(IF(OR(G142,J142,K142)="", "", IF(J142="",G142*K142,G142*J142))),"",IF(OR(G142,J142,K142)="", "", IF(J142="",G142*K142,G142*J142)))</f>
        <v/>
      </c>
      <c r="T142" s="1354"/>
      <c r="U142" s="1353" t="str">
        <f>IF(ISERROR(IF(OR(H142,J142,K142)="", "", IF(J142="",H142*K142,H142*J142))),"",IF(OR(H142,J142,K142)="", "", IF(J142="",H142*K142,H142*J142)))</f>
        <v/>
      </c>
      <c r="V142" s="1354"/>
      <c r="W142" s="1355" t="str">
        <f>IF(ISERROR(IF(OR(I142,J142,K142)="", "", IF(J142="",I142*K142,I142*J142))),"",IF(OR(I142,J142,K142)="", "", IF(J142="",I142*K142,I142*J142)))</f>
        <v/>
      </c>
      <c r="X142" s="802"/>
    </row>
    <row r="143" spans="1:24" ht="15" customHeight="1" thickBot="1" x14ac:dyDescent="0.2">
      <c r="A143" s="1365"/>
      <c r="B143" s="2840" t="s">
        <v>584</v>
      </c>
      <c r="C143" s="2841"/>
      <c r="D143" s="2841"/>
      <c r="E143" s="2841"/>
      <c r="F143" s="2841"/>
      <c r="G143" s="2841"/>
      <c r="H143" s="2841"/>
      <c r="I143" s="2842"/>
      <c r="J143" s="1312">
        <f>SUM(J83:J142)</f>
        <v>0</v>
      </c>
      <c r="K143" s="1313">
        <f>SUM(K83:K142)</f>
        <v>0</v>
      </c>
      <c r="L143" s="1318" t="s">
        <v>622</v>
      </c>
      <c r="M143" s="1315">
        <f>SUM(L83:M142)</f>
        <v>0</v>
      </c>
      <c r="N143" s="1319" t="s">
        <v>623</v>
      </c>
      <c r="O143" s="1315">
        <f>SUM(N83:O142)</f>
        <v>0</v>
      </c>
      <c r="P143" s="1319" t="s">
        <v>624</v>
      </c>
      <c r="Q143" s="1315">
        <f>SUM(P83:Q142)</f>
        <v>0</v>
      </c>
      <c r="R143" s="1319" t="s">
        <v>625</v>
      </c>
      <c r="S143" s="1315">
        <f>SUM(R83:S142)</f>
        <v>0</v>
      </c>
      <c r="T143" s="1319" t="s">
        <v>626</v>
      </c>
      <c r="U143" s="1315">
        <f>SUM(T83:U142)</f>
        <v>0</v>
      </c>
      <c r="V143" s="1319" t="s">
        <v>627</v>
      </c>
      <c r="W143" s="1315">
        <f>SUM(V83:W142)</f>
        <v>0</v>
      </c>
      <c r="X143" s="803"/>
    </row>
    <row r="144" spans="1:24" ht="15" customHeight="1" x14ac:dyDescent="0.15">
      <c r="A144" s="1365"/>
      <c r="B144" s="2963" t="s">
        <v>1081</v>
      </c>
      <c r="C144" s="2964"/>
      <c r="D144" s="2964"/>
      <c r="E144" s="2964"/>
      <c r="F144" s="2964"/>
      <c r="G144" s="2964"/>
      <c r="H144" s="2964"/>
      <c r="I144" s="2965"/>
      <c r="J144" s="2969" t="s">
        <v>597</v>
      </c>
      <c r="K144" s="2970"/>
      <c r="L144" s="2975" t="s">
        <v>628</v>
      </c>
      <c r="M144" s="2976"/>
      <c r="N144" s="2977" t="s">
        <v>629</v>
      </c>
      <c r="O144" s="2976"/>
      <c r="P144" s="2977" t="s">
        <v>1090</v>
      </c>
      <c r="Q144" s="2976"/>
      <c r="R144" s="2977" t="s">
        <v>1091</v>
      </c>
      <c r="S144" s="2976"/>
      <c r="T144" s="3010" t="s">
        <v>630</v>
      </c>
      <c r="U144" s="3011"/>
      <c r="V144" s="3010" t="s">
        <v>631</v>
      </c>
      <c r="W144" s="3012"/>
      <c r="X144" s="804"/>
    </row>
    <row r="145" spans="1:24" ht="15" customHeight="1" x14ac:dyDescent="0.15">
      <c r="A145" s="1365"/>
      <c r="B145" s="2966"/>
      <c r="C145" s="2967"/>
      <c r="D145" s="2967"/>
      <c r="E145" s="2967"/>
      <c r="F145" s="2967"/>
      <c r="G145" s="2967"/>
      <c r="H145" s="2967"/>
      <c r="I145" s="2968"/>
      <c r="J145" s="2971"/>
      <c r="K145" s="2972"/>
      <c r="L145" s="805" t="s">
        <v>632</v>
      </c>
      <c r="M145" s="806">
        <f>M143*3.6</f>
        <v>0</v>
      </c>
      <c r="N145" s="1022" t="s">
        <v>633</v>
      </c>
      <c r="O145" s="806">
        <f>O143*3.6</f>
        <v>0</v>
      </c>
      <c r="P145" s="1023" t="s">
        <v>634</v>
      </c>
      <c r="Q145" s="806">
        <f>Q143*9.76</f>
        <v>0</v>
      </c>
      <c r="R145" s="1024" t="s">
        <v>635</v>
      </c>
      <c r="S145" s="806">
        <f>S143*9.76</f>
        <v>0</v>
      </c>
      <c r="T145" s="1024" t="s">
        <v>636</v>
      </c>
      <c r="U145" s="806">
        <f>U143*$W154</f>
        <v>0</v>
      </c>
      <c r="V145" s="1025" t="s">
        <v>637</v>
      </c>
      <c r="W145" s="806">
        <f>W143*$W154</f>
        <v>0</v>
      </c>
      <c r="X145" s="807"/>
    </row>
    <row r="146" spans="1:24" ht="15" customHeight="1" x14ac:dyDescent="0.15">
      <c r="A146" s="1365"/>
      <c r="B146" s="2966"/>
      <c r="C146" s="2967"/>
      <c r="D146" s="2967"/>
      <c r="E146" s="2967"/>
      <c r="F146" s="2967"/>
      <c r="G146" s="2967"/>
      <c r="H146" s="2967"/>
      <c r="I146" s="2968"/>
      <c r="J146" s="2971"/>
      <c r="K146" s="2972"/>
      <c r="L146" s="3013" t="s">
        <v>608</v>
      </c>
      <c r="M146" s="3014"/>
      <c r="N146" s="2945" t="s">
        <v>577</v>
      </c>
      <c r="O146" s="2944"/>
      <c r="P146" s="808"/>
      <c r="Q146" s="3017" t="s">
        <v>638</v>
      </c>
      <c r="R146" s="3017"/>
      <c r="S146" s="3017"/>
      <c r="T146" s="3018">
        <f>SUM(Q145,U145)</f>
        <v>0</v>
      </c>
      <c r="U146" s="3018"/>
      <c r="V146" s="3018"/>
      <c r="W146" s="3019"/>
      <c r="X146" s="817"/>
    </row>
    <row r="147" spans="1:24" ht="15" customHeight="1" thickBot="1" x14ac:dyDescent="0.2">
      <c r="A147" s="1365"/>
      <c r="B147" s="2966" t="s">
        <v>610</v>
      </c>
      <c r="C147" s="2967"/>
      <c r="D147" s="2967"/>
      <c r="E147" s="2967"/>
      <c r="F147" s="2967"/>
      <c r="G147" s="2967"/>
      <c r="H147" s="2967"/>
      <c r="I147" s="2968"/>
      <c r="J147" s="2973"/>
      <c r="K147" s="2974"/>
      <c r="L147" s="3015"/>
      <c r="M147" s="3016"/>
      <c r="N147" s="2958" t="s">
        <v>578</v>
      </c>
      <c r="O147" s="2959"/>
      <c r="P147" s="810"/>
      <c r="Q147" s="2960" t="s">
        <v>639</v>
      </c>
      <c r="R147" s="2960"/>
      <c r="S147" s="2960"/>
      <c r="T147" s="2961">
        <f>SUM(S145,W145)</f>
        <v>0</v>
      </c>
      <c r="U147" s="2961"/>
      <c r="V147" s="2961"/>
      <c r="W147" s="2962"/>
      <c r="X147" s="818"/>
    </row>
    <row r="148" spans="1:24" ht="15" customHeight="1" x14ac:dyDescent="0.15">
      <c r="A148" s="1360"/>
      <c r="B148" s="2966"/>
      <c r="C148" s="2967"/>
      <c r="D148" s="2967"/>
      <c r="E148" s="2967"/>
      <c r="F148" s="2967"/>
      <c r="G148" s="2967"/>
      <c r="H148" s="2967"/>
      <c r="I148" s="2968"/>
      <c r="J148" s="2969" t="s">
        <v>612</v>
      </c>
      <c r="K148" s="2981"/>
      <c r="L148" s="2982"/>
      <c r="M148" s="2983"/>
      <c r="N148" s="2945" t="s">
        <v>577</v>
      </c>
      <c r="O148" s="2944"/>
      <c r="P148" s="812"/>
      <c r="Q148" s="2987" t="s">
        <v>640</v>
      </c>
      <c r="R148" s="2987"/>
      <c r="S148" s="2987"/>
      <c r="T148" s="3004">
        <f>IF(ISERROR(M145/T146),0,M145/T146)</f>
        <v>0</v>
      </c>
      <c r="U148" s="3004"/>
      <c r="V148" s="3004"/>
      <c r="W148" s="3005"/>
      <c r="X148" s="809"/>
    </row>
    <row r="149" spans="1:24" ht="15" customHeight="1" thickBot="1" x14ac:dyDescent="0.2">
      <c r="A149" s="1361"/>
      <c r="B149" s="2978"/>
      <c r="C149" s="2979"/>
      <c r="D149" s="2979"/>
      <c r="E149" s="2979"/>
      <c r="F149" s="2979"/>
      <c r="G149" s="2979"/>
      <c r="H149" s="2979"/>
      <c r="I149" s="2980"/>
      <c r="J149" s="2984"/>
      <c r="K149" s="2985"/>
      <c r="L149" s="2985"/>
      <c r="M149" s="2986"/>
      <c r="N149" s="2955" t="s">
        <v>578</v>
      </c>
      <c r="O149" s="2954"/>
      <c r="P149" s="1026"/>
      <c r="Q149" s="3006" t="s">
        <v>641</v>
      </c>
      <c r="R149" s="3006"/>
      <c r="S149" s="3006"/>
      <c r="T149" s="3007">
        <f>IF(ISERROR(O145/T147),0,O145/T147)</f>
        <v>0</v>
      </c>
      <c r="U149" s="3007"/>
      <c r="V149" s="3007"/>
      <c r="W149" s="3008"/>
      <c r="X149" s="819"/>
    </row>
    <row r="150" spans="1:24" ht="21.75" customHeight="1" thickBot="1" x14ac:dyDescent="0.2">
      <c r="A150" s="776"/>
      <c r="B150" s="776"/>
      <c r="C150" s="776"/>
      <c r="D150" s="776"/>
      <c r="E150" s="776"/>
      <c r="F150" s="776"/>
      <c r="G150" s="776"/>
      <c r="H150" s="776"/>
      <c r="I150" s="776"/>
      <c r="J150" s="2998" t="s">
        <v>642</v>
      </c>
      <c r="K150" s="2999"/>
      <c r="L150" s="2999"/>
      <c r="M150" s="2999"/>
      <c r="N150" s="2999"/>
      <c r="O150" s="3000"/>
      <c r="P150" s="1027"/>
      <c r="Q150" s="3009" t="s">
        <v>643</v>
      </c>
      <c r="R150" s="3009"/>
      <c r="S150" s="3009"/>
      <c r="T150" s="3002">
        <f>IF(ISERROR((1-((T68+T69)/(T148+T149)))),0,(1-((T68+T69)/(T148+T149))))</f>
        <v>0</v>
      </c>
      <c r="U150" s="3002"/>
      <c r="V150" s="3002"/>
      <c r="W150" s="3003"/>
      <c r="X150" s="820"/>
    </row>
    <row r="151" spans="1:24" ht="21.75" customHeight="1" thickBot="1" x14ac:dyDescent="0.2">
      <c r="A151" s="776"/>
      <c r="B151" s="776"/>
      <c r="C151" s="776"/>
      <c r="D151" s="776"/>
      <c r="E151" s="776"/>
      <c r="F151" s="776"/>
      <c r="G151" s="776"/>
      <c r="H151" s="776"/>
      <c r="I151" s="776"/>
      <c r="J151" s="2998" t="s">
        <v>644</v>
      </c>
      <c r="K151" s="2999"/>
      <c r="L151" s="2999"/>
      <c r="M151" s="2999"/>
      <c r="N151" s="2999"/>
      <c r="O151" s="3000"/>
      <c r="P151" s="1027"/>
      <c r="Q151" s="3001" t="s">
        <v>645</v>
      </c>
      <c r="R151" s="3001"/>
      <c r="S151" s="3001"/>
      <c r="T151" s="3002">
        <f>X151*T72*T150</f>
        <v>0</v>
      </c>
      <c r="U151" s="3002"/>
      <c r="V151" s="3002"/>
      <c r="W151" s="3003"/>
      <c r="X151" s="1298">
        <f>IF(AND(A4="空調設備",G4="その他(上記用途区分以外)"),J5/100,IF(AND(A4="空調設備(熱源設備のみ)",G4="その他(上記用途区分以外)"),J5/100,IF(A4="空調設備",J4,O4)))</f>
        <v>0.5</v>
      </c>
    </row>
    <row r="154" spans="1:24" x14ac:dyDescent="0.15">
      <c r="Q154" s="2997" t="s">
        <v>1128</v>
      </c>
      <c r="R154" s="2997"/>
      <c r="S154" s="2997"/>
      <c r="U154" s="2768" t="s">
        <v>1084</v>
      </c>
      <c r="V154" s="2769"/>
      <c r="W154" s="2772"/>
      <c r="X154" s="2773"/>
    </row>
    <row r="155" spans="1:24" x14ac:dyDescent="0.15">
      <c r="Q155" s="2997"/>
      <c r="R155" s="2997"/>
      <c r="S155" s="2997"/>
      <c r="U155" s="2770"/>
      <c r="V155" s="2771"/>
      <c r="W155" s="2774"/>
      <c r="X155" s="2775"/>
    </row>
  </sheetData>
  <sheetProtection algorithmName="SHA-512" hashValue="9onGwcRQwgtLMRI8Njbh6jBCKa5aLQZ9ZsWC6CGMlSsANw9PKTh0a5w3v4Vh52FUKMUhGHkEmegvsrBsMcr+EQ==" saltValue="9THFDPimOsXz4y0qv4AjYQ=="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11:W62" name="範囲1"/>
  </protectedRanges>
  <dataConsolidate/>
  <mergeCells count="135">
    <mergeCell ref="D78:E78"/>
    <mergeCell ref="A2:C2"/>
    <mergeCell ref="R2:X2"/>
    <mergeCell ref="D2:Q2"/>
    <mergeCell ref="A1:X1"/>
    <mergeCell ref="Q154:S155"/>
    <mergeCell ref="Q74:S75"/>
    <mergeCell ref="J151:O151"/>
    <mergeCell ref="Q151:S151"/>
    <mergeCell ref="T151:W151"/>
    <mergeCell ref="T148:W148"/>
    <mergeCell ref="N149:O149"/>
    <mergeCell ref="Q149:S149"/>
    <mergeCell ref="T149:W149"/>
    <mergeCell ref="J150:O150"/>
    <mergeCell ref="Q150:S150"/>
    <mergeCell ref="T150:W150"/>
    <mergeCell ref="R144:S144"/>
    <mergeCell ref="T144:U144"/>
    <mergeCell ref="V144:W144"/>
    <mergeCell ref="L146:M147"/>
    <mergeCell ref="N146:O146"/>
    <mergeCell ref="Q146:S146"/>
    <mergeCell ref="T146:W146"/>
    <mergeCell ref="N147:O147"/>
    <mergeCell ref="Q147:S147"/>
    <mergeCell ref="T147:W147"/>
    <mergeCell ref="B143:I143"/>
    <mergeCell ref="B144:I146"/>
    <mergeCell ref="J144:K147"/>
    <mergeCell ref="L144:M144"/>
    <mergeCell ref="N144:O144"/>
    <mergeCell ref="P144:Q144"/>
    <mergeCell ref="B147:I149"/>
    <mergeCell ref="J148:M149"/>
    <mergeCell ref="N148:O148"/>
    <mergeCell ref="Q148:S148"/>
    <mergeCell ref="R81:S81"/>
    <mergeCell ref="T81:U81"/>
    <mergeCell ref="V81:W81"/>
    <mergeCell ref="L82:M82"/>
    <mergeCell ref="N82:O82"/>
    <mergeCell ref="P82:Q82"/>
    <mergeCell ref="R82:S82"/>
    <mergeCell ref="T82:U82"/>
    <mergeCell ref="V82:W82"/>
    <mergeCell ref="A79:A82"/>
    <mergeCell ref="B79:B82"/>
    <mergeCell ref="C79:C82"/>
    <mergeCell ref="D79:I79"/>
    <mergeCell ref="J79:K81"/>
    <mergeCell ref="L79:O80"/>
    <mergeCell ref="T71:W71"/>
    <mergeCell ref="A72:I72"/>
    <mergeCell ref="J72:O72"/>
    <mergeCell ref="Q72:S72"/>
    <mergeCell ref="T72:W72"/>
    <mergeCell ref="A78:C78"/>
    <mergeCell ref="P79:W79"/>
    <mergeCell ref="U74:V75"/>
    <mergeCell ref="W74:X75"/>
    <mergeCell ref="X79:X82"/>
    <mergeCell ref="D80:E80"/>
    <mergeCell ref="F80:G80"/>
    <mergeCell ref="H80:I80"/>
    <mergeCell ref="P80:S80"/>
    <mergeCell ref="T80:W80"/>
    <mergeCell ref="L81:M81"/>
    <mergeCell ref="N81:O81"/>
    <mergeCell ref="P81:Q81"/>
    <mergeCell ref="T68:W68"/>
    <mergeCell ref="N69:O69"/>
    <mergeCell ref="Q69:S69"/>
    <mergeCell ref="T69:W69"/>
    <mergeCell ref="A70:I71"/>
    <mergeCell ref="J70:O70"/>
    <mergeCell ref="Q70:S70"/>
    <mergeCell ref="T70:W70"/>
    <mergeCell ref="J71:O71"/>
    <mergeCell ref="Q71:S71"/>
    <mergeCell ref="T64:U64"/>
    <mergeCell ref="V64:W64"/>
    <mergeCell ref="L66:M67"/>
    <mergeCell ref="N66:O66"/>
    <mergeCell ref="Q66:S66"/>
    <mergeCell ref="T66:W66"/>
    <mergeCell ref="N67:O67"/>
    <mergeCell ref="Q67:S67"/>
    <mergeCell ref="T67:W67"/>
    <mergeCell ref="B63:I63"/>
    <mergeCell ref="B64:I66"/>
    <mergeCell ref="J64:K67"/>
    <mergeCell ref="L64:M64"/>
    <mergeCell ref="N64:O64"/>
    <mergeCell ref="P64:Q64"/>
    <mergeCell ref="B67:I69"/>
    <mergeCell ref="J68:M69"/>
    <mergeCell ref="N68:O68"/>
    <mergeCell ref="Q68:S68"/>
    <mergeCell ref="R64:S64"/>
    <mergeCell ref="B29:I29"/>
    <mergeCell ref="P9:Q9"/>
    <mergeCell ref="R9:S9"/>
    <mergeCell ref="T9:U9"/>
    <mergeCell ref="V9:W9"/>
    <mergeCell ref="L10:M10"/>
    <mergeCell ref="N10:O10"/>
    <mergeCell ref="P10:Q10"/>
    <mergeCell ref="R10:S10"/>
    <mergeCell ref="T10:U10"/>
    <mergeCell ref="V10:W10"/>
    <mergeCell ref="U154:V155"/>
    <mergeCell ref="W154:X155"/>
    <mergeCell ref="A4:F5"/>
    <mergeCell ref="W4:X5"/>
    <mergeCell ref="G5:I5"/>
    <mergeCell ref="J5:K5"/>
    <mergeCell ref="A6:C6"/>
    <mergeCell ref="A7:A10"/>
    <mergeCell ref="B7:B10"/>
    <mergeCell ref="C7:C10"/>
    <mergeCell ref="D7:I7"/>
    <mergeCell ref="J7:K9"/>
    <mergeCell ref="G4:I4"/>
    <mergeCell ref="J4:L4"/>
    <mergeCell ref="L7:O8"/>
    <mergeCell ref="P7:W7"/>
    <mergeCell ref="X7:X10"/>
    <mergeCell ref="D8:E8"/>
    <mergeCell ref="F8:G8"/>
    <mergeCell ref="H8:I8"/>
    <mergeCell ref="P8:S8"/>
    <mergeCell ref="T8:W8"/>
    <mergeCell ref="L9:M9"/>
    <mergeCell ref="N9:O9"/>
  </mergeCells>
  <phoneticPr fontId="2"/>
  <conditionalFormatting sqref="J5">
    <cfRule type="expression" dxfId="14" priority="2" stopIfTrue="1">
      <formula>G4="その他(上記用途区分以外)"</formula>
    </cfRule>
  </conditionalFormatting>
  <conditionalFormatting sqref="O4">
    <cfRule type="expression" dxfId="13" priority="1" stopIfTrue="1">
      <formula>$O$4="-"</formula>
    </cfRule>
  </conditionalFormatting>
  <dataValidations count="5">
    <dataValidation type="list" allowBlank="1" showInputMessage="1" showErrorMessage="1" sqref="H82:I82 H10" xr:uid="{CB073CB8-630E-41F1-BC58-3B42EF6D904E}">
      <formula1>"ℓ,m3,ｋW,ｋg"</formula1>
    </dataValidation>
    <dataValidation type="list" allowBlank="1" showInputMessage="1" showErrorMessage="1" sqref="H80:I80 H8:I8" xr:uid="{A2817157-FE67-4F82-B684-30C7124039C1}">
      <formula1>"灯油,重油,ガス"</formula1>
    </dataValidation>
    <dataValidation type="list" allowBlank="1" showInputMessage="1" showErrorMessage="1" sqref="A4" xr:uid="{F16769B7-540F-4F06-BB15-5CE4C332CD49}">
      <formula1>"空調設備,空調設備(熱源設備のみ)"</formula1>
    </dataValidation>
    <dataValidation type="list" allowBlank="1" showInputMessage="1" showErrorMessage="1" sqref="G4:I4" xr:uid="{5813EF82-4EA0-4332-B059-E32D709CBA00}">
      <formula1>"事務所,学校,物販店,飲食店,集会所,病院,ホテル,その他(上記用途区分以外)"</formula1>
    </dataValidation>
    <dataValidation type="list" allowBlank="1" showInputMessage="1" showErrorMessage="1" sqref="I10" xr:uid="{DF79F7C1-83B1-4CCC-A752-212BE82FCA0C}">
      <formula1>"ℓ,m3,ｋW,kg"</formula1>
    </dataValidation>
  </dataValidations>
  <printOptions horizontalCentered="1"/>
  <pageMargins left="0.78740157480314965" right="0.39370078740157483" top="0.59055118110236227" bottom="0.59055118110236227" header="0.39370078740157483" footer="0"/>
  <pageSetup paperSize="9" scale="65" fitToHeight="0" orientation="portrait" r:id="rId1"/>
  <headerFooter alignWithMargins="0">
    <oddHeader>&amp;R&amp;14参考様式１－５① 空調</oddHeader>
  </headerFooter>
  <rowBreaks count="1" manualBreakCount="1">
    <brk id="76" max="23" man="1"/>
  </rowBreaks>
  <ignoredErrors>
    <ignoredError sqref="D78"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6402-BFFA-460F-AC71-1B9317FC6CA0}">
  <sheetPr codeName="Sheet25">
    <tabColor rgb="FF99FF99"/>
    <pageSetUpPr fitToPage="1"/>
  </sheetPr>
  <dimension ref="A1:X75"/>
  <sheetViews>
    <sheetView showGridLines="0" view="pageBreakPreview" zoomScaleNormal="100" zoomScaleSheetLayoutView="100" workbookViewId="0">
      <selection sqref="A1:N1"/>
    </sheetView>
  </sheetViews>
  <sheetFormatPr defaultColWidth="9.5703125" defaultRowHeight="13.5" x14ac:dyDescent="0.15"/>
  <cols>
    <col min="1" max="1" width="10.7109375" style="774" customWidth="1"/>
    <col min="2" max="2" width="8.7109375" style="774" customWidth="1"/>
    <col min="3" max="3" width="22.140625" style="774" customWidth="1"/>
    <col min="4" max="5" width="16.85546875" style="774" customWidth="1"/>
    <col min="6" max="6" width="9.140625" style="774" customWidth="1"/>
    <col min="7" max="7" width="2.140625" style="774" customWidth="1"/>
    <col min="8" max="8" width="13.42578125" style="774" customWidth="1"/>
    <col min="9" max="9" width="2.140625" style="774" customWidth="1"/>
    <col min="10" max="10" width="13.42578125" style="774" customWidth="1"/>
    <col min="11" max="11" width="8" style="774" customWidth="1"/>
    <col min="12" max="12" width="3.140625" style="774" customWidth="1"/>
    <col min="13" max="13" width="8.7109375" style="774" customWidth="1"/>
    <col min="14" max="14" width="17.140625" style="774" customWidth="1"/>
    <col min="15" max="16384" width="9.5703125" style="774"/>
  </cols>
  <sheetData>
    <row r="1" spans="1:24" s="172" customFormat="1" ht="24.95" customHeight="1" thickBot="1" x14ac:dyDescent="0.2">
      <c r="A1" s="3107" t="s">
        <v>1288</v>
      </c>
      <c r="B1" s="3107"/>
      <c r="C1" s="3107"/>
      <c r="D1" s="3107"/>
      <c r="E1" s="3107"/>
      <c r="F1" s="3107"/>
      <c r="G1" s="3107"/>
      <c r="H1" s="3107"/>
      <c r="I1" s="3107"/>
      <c r="J1" s="3107"/>
      <c r="K1" s="3107"/>
      <c r="L1" s="3107"/>
      <c r="M1" s="3107"/>
      <c r="N1" s="3107"/>
      <c r="O1" s="1261"/>
      <c r="P1" s="1261"/>
      <c r="Q1" s="1261"/>
      <c r="R1" s="1261"/>
      <c r="S1" s="1261"/>
      <c r="T1" s="1261"/>
      <c r="U1" s="1261"/>
      <c r="V1" s="1261"/>
      <c r="W1" s="1261"/>
      <c r="X1" s="1261"/>
    </row>
    <row r="2" spans="1:24" s="172" customFormat="1" ht="30" customHeight="1" thickBot="1" x14ac:dyDescent="0.2">
      <c r="A2" s="3105" t="s">
        <v>326</v>
      </c>
      <c r="B2" s="3106"/>
      <c r="C2" s="2994" t="str">
        <f>IF('参考様式1-1'!D3="","",'参考様式1-1'!D3)</f>
        <v/>
      </c>
      <c r="D2" s="2994"/>
      <c r="E2" s="2994"/>
      <c r="F2" s="2994"/>
      <c r="G2" s="2994"/>
      <c r="H2" s="2994"/>
      <c r="I2" s="2994"/>
      <c r="J2" s="2995"/>
      <c r="K2" s="2990" t="str">
        <f>'参考様式1-1'!M3</f>
        <v>１棟目／計１棟</v>
      </c>
      <c r="L2" s="2991"/>
      <c r="M2" s="2991"/>
      <c r="N2" s="2992"/>
      <c r="O2" s="182"/>
      <c r="P2" s="182"/>
      <c r="Q2" s="182"/>
      <c r="R2" s="182"/>
      <c r="S2" s="182"/>
      <c r="T2" s="182"/>
      <c r="U2" s="182"/>
      <c r="V2" s="182"/>
      <c r="W2" s="182"/>
      <c r="X2" s="182"/>
    </row>
    <row r="3" spans="1:24" ht="15" customHeight="1" thickBot="1" x14ac:dyDescent="0.2">
      <c r="B3" s="1028"/>
      <c r="F3" s="1008"/>
    </row>
    <row r="4" spans="1:24" ht="15" customHeight="1" thickBot="1" x14ac:dyDescent="0.2">
      <c r="A4" s="3110" t="s">
        <v>430</v>
      </c>
      <c r="B4" s="3111"/>
      <c r="C4" s="3111"/>
      <c r="D4" s="3112"/>
      <c r="E4" s="2808" t="s">
        <v>560</v>
      </c>
      <c r="F4" s="2809"/>
      <c r="G4" s="2809"/>
      <c r="H4" s="2809"/>
      <c r="I4" s="1263"/>
      <c r="J4" s="3118">
        <f>IF(E4="事務所",0.05,IF(OR(E4="学校",E4="物販店",E4="飲食店",E4="集会所"),0.04,IF(E4="病院",0.03,IF(E4="ホテル",0.05,"-"))))</f>
        <v>0.05</v>
      </c>
      <c r="K4" s="3119"/>
      <c r="L4" s="3120"/>
    </row>
    <row r="5" spans="1:24" ht="15" customHeight="1" thickBot="1" x14ac:dyDescent="0.2">
      <c r="A5" s="3113"/>
      <c r="B5" s="3114"/>
      <c r="C5" s="3114"/>
      <c r="D5" s="3115"/>
      <c r="E5" s="3116" t="s">
        <v>562</v>
      </c>
      <c r="F5" s="3117"/>
      <c r="G5" s="3117"/>
      <c r="H5" s="3117"/>
      <c r="I5" s="1259"/>
      <c r="J5" s="3121"/>
      <c r="K5" s="3122"/>
      <c r="L5" s="1467" t="s">
        <v>563</v>
      </c>
      <c r="M5" s="1029"/>
    </row>
    <row r="6" spans="1:24" ht="15" customHeight="1" thickBot="1" x14ac:dyDescent="0.2">
      <c r="A6" s="1008"/>
      <c r="B6" s="1008"/>
      <c r="C6" s="1008"/>
      <c r="D6" s="1008"/>
      <c r="E6" s="1008"/>
    </row>
    <row r="7" spans="1:24" ht="24.95" customHeight="1" thickBot="1" x14ac:dyDescent="0.2">
      <c r="A7" s="2788" t="s">
        <v>564</v>
      </c>
      <c r="B7" s="2789"/>
      <c r="C7" s="2790"/>
      <c r="D7" s="814"/>
      <c r="E7" s="814"/>
      <c r="F7" s="814"/>
      <c r="G7" s="776"/>
      <c r="H7" s="776"/>
      <c r="I7" s="776"/>
      <c r="J7" s="776"/>
      <c r="K7" s="776"/>
      <c r="L7" s="776"/>
      <c r="M7" s="776"/>
    </row>
    <row r="8" spans="1:24" ht="15" customHeight="1" thickBot="1" x14ac:dyDescent="0.2">
      <c r="A8" s="3108" t="s">
        <v>646</v>
      </c>
      <c r="B8" s="2901" t="s">
        <v>566</v>
      </c>
      <c r="C8" s="3061" t="s">
        <v>567</v>
      </c>
      <c r="D8" s="1087" t="s">
        <v>647</v>
      </c>
      <c r="E8" s="1088"/>
      <c r="F8" s="2898" t="s">
        <v>648</v>
      </c>
      <c r="G8" s="3063" t="s">
        <v>649</v>
      </c>
      <c r="H8" s="3064"/>
      <c r="I8" s="3067" t="s">
        <v>650</v>
      </c>
      <c r="J8" s="3068"/>
      <c r="K8" s="2910" t="s">
        <v>572</v>
      </c>
      <c r="L8" s="2916"/>
      <c r="M8" s="2916"/>
      <c r="N8" s="2911"/>
    </row>
    <row r="9" spans="1:24" ht="24.95" customHeight="1" thickBot="1" x14ac:dyDescent="0.2">
      <c r="A9" s="3108"/>
      <c r="B9" s="2902"/>
      <c r="C9" s="3062"/>
      <c r="D9" s="823" t="s">
        <v>651</v>
      </c>
      <c r="E9" s="824" t="s">
        <v>652</v>
      </c>
      <c r="F9" s="2941"/>
      <c r="G9" s="3065"/>
      <c r="H9" s="3066"/>
      <c r="I9" s="3042" t="s">
        <v>653</v>
      </c>
      <c r="J9" s="3043"/>
      <c r="K9" s="2912"/>
      <c r="L9" s="2918"/>
      <c r="M9" s="2918"/>
      <c r="N9" s="2913"/>
    </row>
    <row r="10" spans="1:24" ht="15" customHeight="1" thickBot="1" x14ac:dyDescent="0.2">
      <c r="A10" s="3108"/>
      <c r="B10" s="2903"/>
      <c r="C10" s="3109"/>
      <c r="D10" s="780" t="s">
        <v>579</v>
      </c>
      <c r="E10" s="825" t="s">
        <v>580</v>
      </c>
      <c r="F10" s="826" t="s">
        <v>654</v>
      </c>
      <c r="G10" s="3075" t="s">
        <v>655</v>
      </c>
      <c r="H10" s="3076"/>
      <c r="I10" s="2958" t="s">
        <v>583</v>
      </c>
      <c r="J10" s="3077"/>
      <c r="K10" s="3036"/>
      <c r="L10" s="3037"/>
      <c r="M10" s="3037"/>
      <c r="N10" s="3038"/>
    </row>
    <row r="11" spans="1:24" ht="15" customHeight="1" x14ac:dyDescent="0.15">
      <c r="A11" s="804"/>
      <c r="B11" s="827"/>
      <c r="C11" s="784"/>
      <c r="D11" s="828"/>
      <c r="E11" s="829"/>
      <c r="F11" s="830"/>
      <c r="G11" s="3046" t="str">
        <f>IF(ISERROR(IF(OR(D11,F11)="", "", D11*F11)),"",IF(OR(D11,F11)="", "", D11*F11))</f>
        <v/>
      </c>
      <c r="H11" s="3047"/>
      <c r="I11" s="3048" t="str">
        <f t="shared" ref="I11:I20" si="0">IF(ISERROR(IF(OR(E11,F11)="", "", E11*F11)),"",IF(OR(E11,F11)="", "", E11*F11))</f>
        <v/>
      </c>
      <c r="J11" s="3049"/>
      <c r="K11" s="3050"/>
      <c r="L11" s="3051"/>
      <c r="M11" s="3051"/>
      <c r="N11" s="3052"/>
    </row>
    <row r="12" spans="1:24" ht="15" customHeight="1" x14ac:dyDescent="0.15">
      <c r="A12" s="1034"/>
      <c r="B12" s="827"/>
      <c r="C12" s="784"/>
      <c r="D12" s="831"/>
      <c r="E12" s="829"/>
      <c r="F12" s="830"/>
      <c r="G12" s="3020" t="str">
        <f t="shared" ref="G12:G20" si="1">IF(ISERROR(IF(OR(D12,F12)="", "", D12*F12)),"",IF(OR(D12,F12)="", "", D12*F12))</f>
        <v/>
      </c>
      <c r="H12" s="3021"/>
      <c r="I12" s="3022" t="str">
        <f t="shared" si="0"/>
        <v/>
      </c>
      <c r="J12" s="3023"/>
      <c r="K12" s="3024"/>
      <c r="L12" s="3025"/>
      <c r="M12" s="3025"/>
      <c r="N12" s="3026"/>
    </row>
    <row r="13" spans="1:24" ht="15" customHeight="1" x14ac:dyDescent="0.15">
      <c r="A13" s="1034"/>
      <c r="B13" s="827"/>
      <c r="C13" s="784"/>
      <c r="D13" s="831"/>
      <c r="E13" s="829"/>
      <c r="F13" s="830"/>
      <c r="G13" s="3020" t="str">
        <f t="shared" si="1"/>
        <v/>
      </c>
      <c r="H13" s="3021"/>
      <c r="I13" s="3022" t="str">
        <f t="shared" si="0"/>
        <v/>
      </c>
      <c r="J13" s="3023"/>
      <c r="K13" s="3024"/>
      <c r="L13" s="3025"/>
      <c r="M13" s="3025"/>
      <c r="N13" s="3026"/>
    </row>
    <row r="14" spans="1:24" ht="15" customHeight="1" x14ac:dyDescent="0.15">
      <c r="A14" s="1034"/>
      <c r="B14" s="827"/>
      <c r="C14" s="784"/>
      <c r="D14" s="831"/>
      <c r="E14" s="829"/>
      <c r="F14" s="830"/>
      <c r="G14" s="3020" t="str">
        <f t="shared" si="1"/>
        <v/>
      </c>
      <c r="H14" s="3021"/>
      <c r="I14" s="3022" t="str">
        <f t="shared" si="0"/>
        <v/>
      </c>
      <c r="J14" s="3023"/>
      <c r="K14" s="3024"/>
      <c r="L14" s="3025"/>
      <c r="M14" s="3025"/>
      <c r="N14" s="3026"/>
    </row>
    <row r="15" spans="1:24" ht="15" customHeight="1" x14ac:dyDescent="0.15">
      <c r="A15" s="1378" t="s">
        <v>1291</v>
      </c>
      <c r="B15" s="827"/>
      <c r="C15" s="784"/>
      <c r="D15" s="831"/>
      <c r="E15" s="829"/>
      <c r="F15" s="830"/>
      <c r="G15" s="3020" t="str">
        <f t="shared" si="1"/>
        <v/>
      </c>
      <c r="H15" s="3021"/>
      <c r="I15" s="3022" t="str">
        <f t="shared" si="0"/>
        <v/>
      </c>
      <c r="J15" s="3023"/>
      <c r="K15" s="3024"/>
      <c r="L15" s="3025"/>
      <c r="M15" s="3025"/>
      <c r="N15" s="3026"/>
    </row>
    <row r="16" spans="1:24" ht="15" customHeight="1" x14ac:dyDescent="0.15">
      <c r="A16" s="1377" t="s">
        <v>1294</v>
      </c>
      <c r="B16" s="827"/>
      <c r="C16" s="784"/>
      <c r="D16" s="831"/>
      <c r="E16" s="829"/>
      <c r="F16" s="830"/>
      <c r="G16" s="3020" t="str">
        <f t="shared" si="1"/>
        <v/>
      </c>
      <c r="H16" s="3021"/>
      <c r="I16" s="3022" t="str">
        <f t="shared" si="0"/>
        <v/>
      </c>
      <c r="J16" s="3023"/>
      <c r="K16" s="3024"/>
      <c r="L16" s="3025"/>
      <c r="M16" s="3025"/>
      <c r="N16" s="3026"/>
    </row>
    <row r="17" spans="1:14" ht="15" customHeight="1" x14ac:dyDescent="0.15">
      <c r="A17" s="1471" t="s">
        <v>1295</v>
      </c>
      <c r="B17" s="827"/>
      <c r="C17" s="784"/>
      <c r="D17" s="831"/>
      <c r="E17" s="829"/>
      <c r="F17" s="830"/>
      <c r="G17" s="3020" t="str">
        <f t="shared" si="1"/>
        <v/>
      </c>
      <c r="H17" s="3021"/>
      <c r="I17" s="3022" t="str">
        <f t="shared" si="0"/>
        <v/>
      </c>
      <c r="J17" s="3023"/>
      <c r="K17" s="3024"/>
      <c r="L17" s="3025"/>
      <c r="M17" s="3025"/>
      <c r="N17" s="3026"/>
    </row>
    <row r="18" spans="1:14" ht="15" customHeight="1" x14ac:dyDescent="0.15">
      <c r="A18" s="1034"/>
      <c r="B18" s="827"/>
      <c r="C18" s="784"/>
      <c r="D18" s="831"/>
      <c r="E18" s="829"/>
      <c r="F18" s="830"/>
      <c r="G18" s="3020" t="str">
        <f t="shared" si="1"/>
        <v/>
      </c>
      <c r="H18" s="3021"/>
      <c r="I18" s="3022" t="str">
        <f t="shared" si="0"/>
        <v/>
      </c>
      <c r="J18" s="3023"/>
      <c r="K18" s="3024"/>
      <c r="L18" s="3025"/>
      <c r="M18" s="3025"/>
      <c r="N18" s="3026"/>
    </row>
    <row r="19" spans="1:14" ht="15" customHeight="1" x14ac:dyDescent="0.15">
      <c r="A19" s="1034"/>
      <c r="B19" s="832"/>
      <c r="C19" s="790"/>
      <c r="D19" s="833"/>
      <c r="E19" s="834"/>
      <c r="F19" s="835"/>
      <c r="G19" s="3020" t="str">
        <f t="shared" si="1"/>
        <v/>
      </c>
      <c r="H19" s="3021"/>
      <c r="I19" s="3022" t="str">
        <f t="shared" si="0"/>
        <v/>
      </c>
      <c r="J19" s="3023"/>
      <c r="K19" s="3024"/>
      <c r="L19" s="3025"/>
      <c r="M19" s="3025"/>
      <c r="N19" s="3026"/>
    </row>
    <row r="20" spans="1:14" ht="15" customHeight="1" thickBot="1" x14ac:dyDescent="0.2">
      <c r="A20" s="1034"/>
      <c r="B20" s="832"/>
      <c r="C20" s="790"/>
      <c r="D20" s="833"/>
      <c r="E20" s="834"/>
      <c r="F20" s="835"/>
      <c r="G20" s="3020" t="str">
        <f t="shared" si="1"/>
        <v/>
      </c>
      <c r="H20" s="3021"/>
      <c r="I20" s="3022" t="str">
        <f t="shared" si="0"/>
        <v/>
      </c>
      <c r="J20" s="3023"/>
      <c r="K20" s="3024"/>
      <c r="L20" s="3025"/>
      <c r="M20" s="3025"/>
      <c r="N20" s="3026"/>
    </row>
    <row r="21" spans="1:14" ht="15" customHeight="1" thickBot="1" x14ac:dyDescent="0.2">
      <c r="A21" s="1472"/>
      <c r="B21" s="1281" t="s">
        <v>584</v>
      </c>
      <c r="C21" s="1282"/>
      <c r="D21" s="1282"/>
      <c r="E21" s="1282"/>
      <c r="F21" s="1326">
        <f>SUM(F11:F20)</f>
        <v>0</v>
      </c>
      <c r="G21" s="1320" t="s">
        <v>588</v>
      </c>
      <c r="H21" s="1321">
        <f>SUM(G11:H20)</f>
        <v>0</v>
      </c>
      <c r="I21" s="1310" t="s">
        <v>589</v>
      </c>
      <c r="J21" s="1322">
        <f>SUM(I11:J20)</f>
        <v>0</v>
      </c>
      <c r="K21" s="3095"/>
      <c r="L21" s="3096"/>
      <c r="M21" s="3096"/>
      <c r="N21" s="3097"/>
    </row>
    <row r="22" spans="1:14" ht="15" customHeight="1" thickTop="1" x14ac:dyDescent="0.15">
      <c r="A22" s="1367"/>
      <c r="B22" s="840"/>
      <c r="C22" s="800"/>
      <c r="D22" s="841"/>
      <c r="E22" s="842"/>
      <c r="F22" s="843"/>
      <c r="G22" s="3098" t="str">
        <f>IF(ISERROR(IF(OR(D22,F22)="", "", D22*F22)),"",IF(OR(D22,F22)="", "", D22*F22))</f>
        <v/>
      </c>
      <c r="H22" s="3099"/>
      <c r="I22" s="3100" t="str">
        <f t="shared" ref="I22:I39" si="2">IF(ISERROR(IF(OR(E22,F22)="", "", E22*F22)),"",IF(OR(E22,F22)="", "", E22*F22))</f>
        <v/>
      </c>
      <c r="J22" s="3101"/>
      <c r="K22" s="3102"/>
      <c r="L22" s="3103"/>
      <c r="M22" s="3103"/>
      <c r="N22" s="3104"/>
    </row>
    <row r="23" spans="1:14" ht="15" customHeight="1" x14ac:dyDescent="0.15">
      <c r="A23" s="1365"/>
      <c r="B23" s="832"/>
      <c r="C23" s="790"/>
      <c r="D23" s="833"/>
      <c r="E23" s="834"/>
      <c r="F23" s="835"/>
      <c r="G23" s="3020" t="str">
        <f>IF(ISERROR(IF(OR(D23,F23)="", "", D23*F23)),"",IF(OR(D23,F23)="", "", D23*F23))</f>
        <v/>
      </c>
      <c r="H23" s="3021"/>
      <c r="I23" s="3022" t="str">
        <f t="shared" si="2"/>
        <v/>
      </c>
      <c r="J23" s="3023"/>
      <c r="K23" s="3024"/>
      <c r="L23" s="3025"/>
      <c r="M23" s="3025"/>
      <c r="N23" s="3026"/>
    </row>
    <row r="24" spans="1:14" ht="15" customHeight="1" x14ac:dyDescent="0.15">
      <c r="A24" s="1365"/>
      <c r="B24" s="832"/>
      <c r="C24" s="790"/>
      <c r="D24" s="833"/>
      <c r="E24" s="834"/>
      <c r="F24" s="835"/>
      <c r="G24" s="3020" t="str">
        <f t="shared" ref="G24:G39" si="3">IF(ISERROR(IF(OR(D24,F24)="", "", D24*F24)),"",IF(OR(D24,F24)="", "", D24*F24))</f>
        <v/>
      </c>
      <c r="H24" s="3021"/>
      <c r="I24" s="3022" t="str">
        <f t="shared" si="2"/>
        <v/>
      </c>
      <c r="J24" s="3023"/>
      <c r="K24" s="3024"/>
      <c r="L24" s="3025"/>
      <c r="M24" s="3025"/>
      <c r="N24" s="3026"/>
    </row>
    <row r="25" spans="1:14" ht="15" customHeight="1" x14ac:dyDescent="0.15">
      <c r="A25" s="1365"/>
      <c r="B25" s="832"/>
      <c r="C25" s="790"/>
      <c r="D25" s="833"/>
      <c r="E25" s="834"/>
      <c r="F25" s="835"/>
      <c r="G25" s="3020" t="str">
        <f t="shared" si="3"/>
        <v/>
      </c>
      <c r="H25" s="3021"/>
      <c r="I25" s="3022" t="str">
        <f t="shared" si="2"/>
        <v/>
      </c>
      <c r="J25" s="3023"/>
      <c r="K25" s="3024"/>
      <c r="L25" s="3025"/>
      <c r="M25" s="3025"/>
      <c r="N25" s="3026"/>
    </row>
    <row r="26" spans="1:14" ht="15" customHeight="1" x14ac:dyDescent="0.15">
      <c r="A26" s="1365"/>
      <c r="B26" s="832"/>
      <c r="C26" s="790"/>
      <c r="D26" s="833"/>
      <c r="E26" s="834"/>
      <c r="F26" s="835"/>
      <c r="G26" s="3020" t="str">
        <f t="shared" si="3"/>
        <v/>
      </c>
      <c r="H26" s="3021"/>
      <c r="I26" s="3022" t="str">
        <f t="shared" si="2"/>
        <v/>
      </c>
      <c r="J26" s="3023"/>
      <c r="K26" s="3024"/>
      <c r="L26" s="3025"/>
      <c r="M26" s="3025"/>
      <c r="N26" s="3026"/>
    </row>
    <row r="27" spans="1:14" ht="15" customHeight="1" x14ac:dyDescent="0.15">
      <c r="A27" s="1365"/>
      <c r="B27" s="832"/>
      <c r="C27" s="790"/>
      <c r="D27" s="833"/>
      <c r="E27" s="834"/>
      <c r="F27" s="835"/>
      <c r="G27" s="3020" t="str">
        <f t="shared" si="3"/>
        <v/>
      </c>
      <c r="H27" s="3021"/>
      <c r="I27" s="3022" t="str">
        <f t="shared" si="2"/>
        <v/>
      </c>
      <c r="J27" s="3023"/>
      <c r="K27" s="3024"/>
      <c r="L27" s="3025"/>
      <c r="M27" s="3025"/>
      <c r="N27" s="3026"/>
    </row>
    <row r="28" spans="1:14" ht="15" customHeight="1" x14ac:dyDescent="0.15">
      <c r="A28" s="1365"/>
      <c r="B28" s="832"/>
      <c r="C28" s="790"/>
      <c r="D28" s="833"/>
      <c r="E28" s="834"/>
      <c r="F28" s="835"/>
      <c r="G28" s="3020" t="str">
        <f t="shared" si="3"/>
        <v/>
      </c>
      <c r="H28" s="3021"/>
      <c r="I28" s="3022" t="str">
        <f t="shared" si="2"/>
        <v/>
      </c>
      <c r="J28" s="3023"/>
      <c r="K28" s="3024"/>
      <c r="L28" s="3025"/>
      <c r="M28" s="3025"/>
      <c r="N28" s="3026"/>
    </row>
    <row r="29" spans="1:14" ht="15" customHeight="1" x14ac:dyDescent="0.15">
      <c r="A29" s="1365"/>
      <c r="B29" s="832"/>
      <c r="C29" s="790"/>
      <c r="D29" s="833"/>
      <c r="E29" s="834"/>
      <c r="F29" s="835"/>
      <c r="G29" s="3020" t="str">
        <f t="shared" si="3"/>
        <v/>
      </c>
      <c r="H29" s="3021"/>
      <c r="I29" s="3022" t="str">
        <f t="shared" si="2"/>
        <v/>
      </c>
      <c r="J29" s="3023"/>
      <c r="K29" s="3024"/>
      <c r="L29" s="3025"/>
      <c r="M29" s="3025"/>
      <c r="N29" s="3026"/>
    </row>
    <row r="30" spans="1:14" ht="15" customHeight="1" x14ac:dyDescent="0.15">
      <c r="A30" s="1378" t="s">
        <v>1291</v>
      </c>
      <c r="B30" s="832"/>
      <c r="C30" s="790"/>
      <c r="D30" s="833"/>
      <c r="E30" s="834"/>
      <c r="F30" s="835"/>
      <c r="G30" s="3020" t="str">
        <f t="shared" si="3"/>
        <v/>
      </c>
      <c r="H30" s="3021"/>
      <c r="I30" s="3022" t="str">
        <f t="shared" si="2"/>
        <v/>
      </c>
      <c r="J30" s="3023"/>
      <c r="K30" s="3024"/>
      <c r="L30" s="3025"/>
      <c r="M30" s="3025"/>
      <c r="N30" s="3026"/>
    </row>
    <row r="31" spans="1:14" ht="15" customHeight="1" x14ac:dyDescent="0.15">
      <c r="A31" s="1377" t="s">
        <v>1294</v>
      </c>
      <c r="B31" s="832"/>
      <c r="C31" s="790"/>
      <c r="D31" s="833"/>
      <c r="E31" s="834"/>
      <c r="F31" s="835"/>
      <c r="G31" s="3020" t="str">
        <f t="shared" si="3"/>
        <v/>
      </c>
      <c r="H31" s="3021"/>
      <c r="I31" s="3022" t="str">
        <f t="shared" si="2"/>
        <v/>
      </c>
      <c r="J31" s="3023"/>
      <c r="K31" s="3024"/>
      <c r="L31" s="3025"/>
      <c r="M31" s="3025"/>
      <c r="N31" s="3026"/>
    </row>
    <row r="32" spans="1:14" ht="15" customHeight="1" x14ac:dyDescent="0.15">
      <c r="A32" s="1471" t="s">
        <v>1295</v>
      </c>
      <c r="B32" s="832"/>
      <c r="C32" s="790"/>
      <c r="D32" s="833"/>
      <c r="E32" s="834"/>
      <c r="F32" s="835"/>
      <c r="G32" s="3020" t="str">
        <f t="shared" si="3"/>
        <v/>
      </c>
      <c r="H32" s="3021"/>
      <c r="I32" s="3022" t="str">
        <f t="shared" si="2"/>
        <v/>
      </c>
      <c r="J32" s="3023"/>
      <c r="K32" s="3024"/>
      <c r="L32" s="3025"/>
      <c r="M32" s="3025"/>
      <c r="N32" s="3026"/>
    </row>
    <row r="33" spans="1:14" ht="15" customHeight="1" x14ac:dyDescent="0.15">
      <c r="A33" s="1365"/>
      <c r="B33" s="832"/>
      <c r="C33" s="790"/>
      <c r="D33" s="833"/>
      <c r="E33" s="834"/>
      <c r="F33" s="835"/>
      <c r="G33" s="3020" t="str">
        <f t="shared" si="3"/>
        <v/>
      </c>
      <c r="H33" s="3021"/>
      <c r="I33" s="3022" t="str">
        <f t="shared" si="2"/>
        <v/>
      </c>
      <c r="J33" s="3023"/>
      <c r="K33" s="3024"/>
      <c r="L33" s="3025"/>
      <c r="M33" s="3025"/>
      <c r="N33" s="3026"/>
    </row>
    <row r="34" spans="1:14" ht="15" customHeight="1" x14ac:dyDescent="0.15">
      <c r="A34" s="1365"/>
      <c r="B34" s="832"/>
      <c r="C34" s="790"/>
      <c r="D34" s="833"/>
      <c r="E34" s="834"/>
      <c r="F34" s="835"/>
      <c r="G34" s="3020" t="str">
        <f t="shared" si="3"/>
        <v/>
      </c>
      <c r="H34" s="3021"/>
      <c r="I34" s="3022" t="str">
        <f t="shared" si="2"/>
        <v/>
      </c>
      <c r="J34" s="3023"/>
      <c r="K34" s="3024"/>
      <c r="L34" s="3025"/>
      <c r="M34" s="3025"/>
      <c r="N34" s="3026"/>
    </row>
    <row r="35" spans="1:14" ht="15" customHeight="1" x14ac:dyDescent="0.15">
      <c r="A35" s="1365"/>
      <c r="B35" s="832"/>
      <c r="C35" s="790"/>
      <c r="D35" s="844"/>
      <c r="E35" s="845"/>
      <c r="F35" s="835"/>
      <c r="G35" s="3020" t="str">
        <f t="shared" si="3"/>
        <v/>
      </c>
      <c r="H35" s="3021"/>
      <c r="I35" s="3022" t="str">
        <f t="shared" si="2"/>
        <v/>
      </c>
      <c r="J35" s="3023"/>
      <c r="K35" s="3024"/>
      <c r="L35" s="3025"/>
      <c r="M35" s="3025"/>
      <c r="N35" s="3026"/>
    </row>
    <row r="36" spans="1:14" ht="15" customHeight="1" x14ac:dyDescent="0.15">
      <c r="A36" s="1365"/>
      <c r="B36" s="832"/>
      <c r="C36" s="790"/>
      <c r="D36" s="844"/>
      <c r="E36" s="845"/>
      <c r="F36" s="835"/>
      <c r="G36" s="3020" t="str">
        <f t="shared" si="3"/>
        <v/>
      </c>
      <c r="H36" s="3021"/>
      <c r="I36" s="3022" t="str">
        <f t="shared" si="2"/>
        <v/>
      </c>
      <c r="J36" s="3023"/>
      <c r="K36" s="3024"/>
      <c r="L36" s="3025"/>
      <c r="M36" s="3025"/>
      <c r="N36" s="3026"/>
    </row>
    <row r="37" spans="1:14" ht="15" customHeight="1" x14ac:dyDescent="0.15">
      <c r="A37" s="1365"/>
      <c r="B37" s="832"/>
      <c r="C37" s="790"/>
      <c r="D37" s="844"/>
      <c r="E37" s="845"/>
      <c r="F37" s="835"/>
      <c r="G37" s="3020" t="str">
        <f t="shared" si="3"/>
        <v/>
      </c>
      <c r="H37" s="3021"/>
      <c r="I37" s="3022" t="str">
        <f t="shared" si="2"/>
        <v/>
      </c>
      <c r="J37" s="3023"/>
      <c r="K37" s="3024"/>
      <c r="L37" s="3025"/>
      <c r="M37" s="3025"/>
      <c r="N37" s="3026"/>
    </row>
    <row r="38" spans="1:14" ht="15" customHeight="1" x14ac:dyDescent="0.15">
      <c r="A38" s="1365"/>
      <c r="B38" s="832"/>
      <c r="C38" s="790"/>
      <c r="D38" s="844"/>
      <c r="E38" s="845"/>
      <c r="F38" s="835"/>
      <c r="G38" s="3020" t="str">
        <f t="shared" si="3"/>
        <v/>
      </c>
      <c r="H38" s="3021"/>
      <c r="I38" s="3022" t="str">
        <f t="shared" si="2"/>
        <v/>
      </c>
      <c r="J38" s="3023"/>
      <c r="K38" s="3024"/>
      <c r="L38" s="3025"/>
      <c r="M38" s="3025"/>
      <c r="N38" s="3026"/>
    </row>
    <row r="39" spans="1:14" ht="15" customHeight="1" thickBot="1" x14ac:dyDescent="0.2">
      <c r="A39" s="1365"/>
      <c r="B39" s="832"/>
      <c r="C39" s="790"/>
      <c r="D39" s="838"/>
      <c r="E39" s="839"/>
      <c r="F39" s="835"/>
      <c r="G39" s="3093" t="str">
        <f t="shared" si="3"/>
        <v/>
      </c>
      <c r="H39" s="3094"/>
      <c r="I39" s="3022" t="str">
        <f t="shared" si="2"/>
        <v/>
      </c>
      <c r="J39" s="3023"/>
      <c r="K39" s="3029"/>
      <c r="L39" s="3030"/>
      <c r="M39" s="3030"/>
      <c r="N39" s="3031"/>
    </row>
    <row r="40" spans="1:14" ht="15" customHeight="1" thickBot="1" x14ac:dyDescent="0.2">
      <c r="A40" s="1365"/>
      <c r="B40" s="1009" t="s">
        <v>584</v>
      </c>
      <c r="C40" s="1284"/>
      <c r="D40" s="1284"/>
      <c r="E40" s="1284"/>
      <c r="F40" s="1326">
        <f>SUM(F22:F39)</f>
        <v>0</v>
      </c>
      <c r="G40" s="1314" t="s">
        <v>590</v>
      </c>
      <c r="H40" s="1323">
        <f>SUM(G22:H39)</f>
        <v>0</v>
      </c>
      <c r="I40" s="1324" t="s">
        <v>591</v>
      </c>
      <c r="J40" s="1325">
        <f>SUM(I22:J39)</f>
        <v>0</v>
      </c>
      <c r="K40" s="2998"/>
      <c r="L40" s="2999"/>
      <c r="M40" s="2999"/>
      <c r="N40" s="3032"/>
    </row>
    <row r="41" spans="1:14" ht="15" customHeight="1" x14ac:dyDescent="0.15">
      <c r="A41" s="1360"/>
      <c r="B41" s="3087" t="s">
        <v>656</v>
      </c>
      <c r="C41" s="3088"/>
      <c r="D41" s="3088"/>
      <c r="E41" s="3089"/>
      <c r="F41" s="3078" t="s">
        <v>657</v>
      </c>
      <c r="G41" s="2855" t="s">
        <v>658</v>
      </c>
      <c r="H41" s="2856"/>
      <c r="I41" s="2857" t="s">
        <v>659</v>
      </c>
      <c r="J41" s="3080"/>
      <c r="K41" s="2910"/>
      <c r="L41" s="2916"/>
      <c r="M41" s="2916"/>
      <c r="N41" s="2911"/>
    </row>
    <row r="42" spans="1:14" ht="15" customHeight="1" thickBot="1" x14ac:dyDescent="0.2">
      <c r="A42" s="1361"/>
      <c r="B42" s="3090"/>
      <c r="C42" s="3091"/>
      <c r="D42" s="3091"/>
      <c r="E42" s="3092"/>
      <c r="F42" s="3079"/>
      <c r="G42" s="1285" t="s">
        <v>592</v>
      </c>
      <c r="H42" s="847">
        <f>H40*3.6</f>
        <v>0</v>
      </c>
      <c r="I42" s="1286" t="s">
        <v>593</v>
      </c>
      <c r="J42" s="849">
        <f>J40*9.76</f>
        <v>0</v>
      </c>
      <c r="K42" s="3036"/>
      <c r="L42" s="3037"/>
      <c r="M42" s="3037"/>
      <c r="N42" s="3038"/>
    </row>
    <row r="43" spans="1:14" ht="21.75" customHeight="1" x14ac:dyDescent="0.15">
      <c r="A43" s="3084" t="s">
        <v>1434</v>
      </c>
      <c r="B43" s="3085"/>
      <c r="C43" s="3085"/>
      <c r="D43" s="3085"/>
      <c r="E43" s="3085"/>
      <c r="F43" s="3086"/>
      <c r="G43" s="3069" t="s">
        <v>660</v>
      </c>
      <c r="H43" s="2869"/>
      <c r="I43" s="3070">
        <f>SUM(J21,J40)</f>
        <v>0</v>
      </c>
      <c r="J43" s="3071"/>
      <c r="K43" s="2907"/>
      <c r="L43" s="2908"/>
      <c r="M43" s="2908"/>
      <c r="N43" s="2909"/>
    </row>
    <row r="44" spans="1:14" ht="21.75" customHeight="1" thickBot="1" x14ac:dyDescent="0.2">
      <c r="A44" s="3081" t="s">
        <v>1435</v>
      </c>
      <c r="B44" s="3082"/>
      <c r="C44" s="3082"/>
      <c r="D44" s="3082"/>
      <c r="E44" s="3082"/>
      <c r="F44" s="3083"/>
      <c r="G44" s="3072" t="s">
        <v>661</v>
      </c>
      <c r="H44" s="2882"/>
      <c r="I44" s="3073">
        <f>IF(ISERROR(J40/(J40+J21)),0,J40/(J40+J21))</f>
        <v>0</v>
      </c>
      <c r="J44" s="3074"/>
      <c r="K44" s="3075"/>
      <c r="L44" s="3076"/>
      <c r="M44" s="3076"/>
      <c r="N44" s="3077"/>
    </row>
    <row r="45" spans="1:14" ht="15" customHeight="1" x14ac:dyDescent="0.15">
      <c r="A45" s="776"/>
      <c r="B45" s="776"/>
      <c r="C45" s="776"/>
      <c r="D45" s="776"/>
      <c r="E45" s="776"/>
      <c r="F45" s="814"/>
      <c r="G45" s="776"/>
      <c r="H45" s="776"/>
      <c r="I45" s="776"/>
      <c r="J45" s="776"/>
      <c r="K45" s="776"/>
      <c r="L45" s="776"/>
    </row>
    <row r="46" spans="1:14" ht="15" customHeight="1" x14ac:dyDescent="0.15">
      <c r="A46" s="776"/>
      <c r="B46" s="776"/>
      <c r="C46" s="776"/>
      <c r="D46" s="776"/>
      <c r="E46" s="776"/>
      <c r="F46" s="814"/>
      <c r="G46" s="776"/>
      <c r="H46" s="776"/>
      <c r="I46" s="776"/>
      <c r="J46" s="776"/>
      <c r="K46" s="776"/>
      <c r="L46" s="776"/>
    </row>
    <row r="47" spans="1:14" ht="15" customHeight="1" thickBot="1" x14ac:dyDescent="0.2">
      <c r="A47" s="776"/>
      <c r="B47" s="776"/>
      <c r="C47" s="776"/>
      <c r="D47" s="776"/>
      <c r="E47" s="776"/>
      <c r="F47" s="814"/>
      <c r="G47" s="776"/>
      <c r="H47" s="776"/>
      <c r="I47" s="776"/>
      <c r="J47" s="776"/>
      <c r="K47" s="776"/>
      <c r="L47" s="776"/>
    </row>
    <row r="48" spans="1:14" ht="24.95" customHeight="1" thickBot="1" x14ac:dyDescent="0.2">
      <c r="A48" s="2928" t="s">
        <v>662</v>
      </c>
      <c r="B48" s="2929"/>
      <c r="C48" s="2930"/>
      <c r="D48" s="1691"/>
      <c r="E48" s="814"/>
      <c r="F48" s="814"/>
      <c r="G48" s="776"/>
      <c r="H48" s="776"/>
      <c r="I48" s="776"/>
      <c r="J48" s="776"/>
      <c r="K48" s="776"/>
      <c r="L48" s="776"/>
    </row>
    <row r="49" spans="1:14" ht="15" customHeight="1" x14ac:dyDescent="0.15">
      <c r="A49" s="1364"/>
      <c r="B49" s="3059" t="s">
        <v>566</v>
      </c>
      <c r="C49" s="3061" t="s">
        <v>567</v>
      </c>
      <c r="D49" s="1087" t="s">
        <v>647</v>
      </c>
      <c r="E49" s="1088"/>
      <c r="F49" s="2898" t="s">
        <v>663</v>
      </c>
      <c r="G49" s="3063" t="s">
        <v>664</v>
      </c>
      <c r="H49" s="3064"/>
      <c r="I49" s="3067" t="s">
        <v>650</v>
      </c>
      <c r="J49" s="3068"/>
      <c r="K49" s="2910" t="s">
        <v>572</v>
      </c>
      <c r="L49" s="2916"/>
      <c r="M49" s="2916"/>
      <c r="N49" s="2911"/>
    </row>
    <row r="50" spans="1:14" ht="24.95" customHeight="1" x14ac:dyDescent="0.15">
      <c r="A50" s="1365"/>
      <c r="B50" s="3060"/>
      <c r="C50" s="3062"/>
      <c r="D50" s="823" t="s">
        <v>665</v>
      </c>
      <c r="E50" s="824" t="s">
        <v>666</v>
      </c>
      <c r="F50" s="2941"/>
      <c r="G50" s="3065"/>
      <c r="H50" s="3066"/>
      <c r="I50" s="3042" t="s">
        <v>667</v>
      </c>
      <c r="J50" s="3043"/>
      <c r="K50" s="2912"/>
      <c r="L50" s="2918"/>
      <c r="M50" s="2918"/>
      <c r="N50" s="2913"/>
    </row>
    <row r="51" spans="1:14" ht="15" customHeight="1" thickBot="1" x14ac:dyDescent="0.2">
      <c r="A51" s="1365"/>
      <c r="B51" s="3060"/>
      <c r="C51" s="3062"/>
      <c r="D51" s="780" t="s">
        <v>579</v>
      </c>
      <c r="E51" s="825" t="s">
        <v>580</v>
      </c>
      <c r="F51" s="826" t="s">
        <v>654</v>
      </c>
      <c r="G51" s="2953" t="s">
        <v>655</v>
      </c>
      <c r="H51" s="3044"/>
      <c r="I51" s="2955" t="s">
        <v>583</v>
      </c>
      <c r="J51" s="3045"/>
      <c r="K51" s="3036"/>
      <c r="L51" s="3037"/>
      <c r="M51" s="3037"/>
      <c r="N51" s="3038"/>
    </row>
    <row r="52" spans="1:14" ht="15" customHeight="1" x14ac:dyDescent="0.15">
      <c r="A52" s="1365"/>
      <c r="B52" s="850"/>
      <c r="C52" s="851"/>
      <c r="D52" s="852"/>
      <c r="E52" s="853"/>
      <c r="F52" s="1030"/>
      <c r="G52" s="3046" t="str">
        <f>IF(ISERROR(IF(OR(D52,F52)="", "", D52*F52)),"",IF(OR(D52,F52)="", "", D52*F52))</f>
        <v/>
      </c>
      <c r="H52" s="3047"/>
      <c r="I52" s="3048" t="str">
        <f t="shared" ref="I52:I65" si="4">IF(ISERROR(IF(OR(E52,F52)="", "", E52*F52)),"",IF(OR(E52,F52)="", "", E52*F52))</f>
        <v/>
      </c>
      <c r="J52" s="3049"/>
      <c r="K52" s="3050"/>
      <c r="L52" s="3051"/>
      <c r="M52" s="3051"/>
      <c r="N52" s="3052"/>
    </row>
    <row r="53" spans="1:14" ht="15" customHeight="1" x14ac:dyDescent="0.15">
      <c r="A53" s="1365"/>
      <c r="B53" s="832"/>
      <c r="C53" s="790"/>
      <c r="D53" s="854"/>
      <c r="E53" s="855"/>
      <c r="F53" s="1031"/>
      <c r="G53" s="3020" t="str">
        <f>IF(ISERROR(IF(OR(D53,F53)="", "", D53*F53)),"",IF(OR(D53,F53)="", "", D53*F53))</f>
        <v/>
      </c>
      <c r="H53" s="3021"/>
      <c r="I53" s="3022" t="str">
        <f t="shared" si="4"/>
        <v/>
      </c>
      <c r="J53" s="3023"/>
      <c r="K53" s="3024"/>
      <c r="L53" s="3025"/>
      <c r="M53" s="3025"/>
      <c r="N53" s="3026"/>
    </row>
    <row r="54" spans="1:14" ht="15" customHeight="1" x14ac:dyDescent="0.15">
      <c r="A54" s="1365"/>
      <c r="B54" s="832"/>
      <c r="C54" s="790"/>
      <c r="D54" s="854"/>
      <c r="E54" s="855"/>
      <c r="F54" s="1031"/>
      <c r="G54" s="3020" t="str">
        <f>IF(ISERROR(IF(OR(D54,F54)="", "", D54*F54)),"",IF(OR(D54,F54)="", "", D54*F54))</f>
        <v/>
      </c>
      <c r="H54" s="3021"/>
      <c r="I54" s="3022" t="str">
        <f t="shared" si="4"/>
        <v/>
      </c>
      <c r="J54" s="3023"/>
      <c r="K54" s="3024"/>
      <c r="L54" s="3025"/>
      <c r="M54" s="3025"/>
      <c r="N54" s="3026"/>
    </row>
    <row r="55" spans="1:14" ht="15" customHeight="1" x14ac:dyDescent="0.15">
      <c r="A55" s="1365"/>
      <c r="B55" s="832"/>
      <c r="C55" s="790"/>
      <c r="D55" s="854"/>
      <c r="E55" s="855"/>
      <c r="F55" s="1031"/>
      <c r="G55" s="3020" t="str">
        <f t="shared" ref="G55:G66" si="5">IF(ISERROR(IF(OR(D55,F55)="", "", D55*F55)),"",IF(OR(D55,F55)="", "", D55*F55))</f>
        <v/>
      </c>
      <c r="H55" s="3021"/>
      <c r="I55" s="3022" t="str">
        <f t="shared" si="4"/>
        <v/>
      </c>
      <c r="J55" s="3023"/>
      <c r="K55" s="3024"/>
      <c r="L55" s="3025"/>
      <c r="M55" s="3025"/>
      <c r="N55" s="3026"/>
    </row>
    <row r="56" spans="1:14" ht="15" customHeight="1" x14ac:dyDescent="0.15">
      <c r="A56" s="1365"/>
      <c r="B56" s="832"/>
      <c r="C56" s="790"/>
      <c r="D56" s="854"/>
      <c r="E56" s="855"/>
      <c r="F56" s="1031"/>
      <c r="G56" s="3020" t="str">
        <f t="shared" si="5"/>
        <v/>
      </c>
      <c r="H56" s="3021"/>
      <c r="I56" s="3022" t="str">
        <f t="shared" si="4"/>
        <v/>
      </c>
      <c r="J56" s="3023"/>
      <c r="K56" s="3024"/>
      <c r="L56" s="3025"/>
      <c r="M56" s="3025"/>
      <c r="N56" s="3026"/>
    </row>
    <row r="57" spans="1:14" ht="15" customHeight="1" x14ac:dyDescent="0.15">
      <c r="A57" s="1365"/>
      <c r="B57" s="832"/>
      <c r="C57" s="790"/>
      <c r="D57" s="854"/>
      <c r="E57" s="855"/>
      <c r="F57" s="1031"/>
      <c r="G57" s="3020" t="str">
        <f t="shared" si="5"/>
        <v/>
      </c>
      <c r="H57" s="3021"/>
      <c r="I57" s="3022" t="str">
        <f t="shared" si="4"/>
        <v/>
      </c>
      <c r="J57" s="3023"/>
      <c r="K57" s="3024"/>
      <c r="L57" s="3025"/>
      <c r="M57" s="3025"/>
      <c r="N57" s="3026"/>
    </row>
    <row r="58" spans="1:14" ht="15" customHeight="1" x14ac:dyDescent="0.15">
      <c r="A58" s="1378" t="s">
        <v>1291</v>
      </c>
      <c r="B58" s="832"/>
      <c r="C58" s="790"/>
      <c r="D58" s="854"/>
      <c r="E58" s="855"/>
      <c r="F58" s="1031"/>
      <c r="G58" s="3020" t="str">
        <f t="shared" si="5"/>
        <v/>
      </c>
      <c r="H58" s="3021"/>
      <c r="I58" s="3022" t="str">
        <f t="shared" si="4"/>
        <v/>
      </c>
      <c r="J58" s="3023"/>
      <c r="K58" s="3024"/>
      <c r="L58" s="3025"/>
      <c r="M58" s="3025"/>
      <c r="N58" s="3026"/>
    </row>
    <row r="59" spans="1:14" ht="15" customHeight="1" x14ac:dyDescent="0.15">
      <c r="A59" s="1377" t="s">
        <v>1294</v>
      </c>
      <c r="B59" s="832"/>
      <c r="C59" s="790"/>
      <c r="D59" s="854"/>
      <c r="E59" s="855"/>
      <c r="F59" s="1031"/>
      <c r="G59" s="3020" t="str">
        <f t="shared" si="5"/>
        <v/>
      </c>
      <c r="H59" s="3021"/>
      <c r="I59" s="3022" t="str">
        <f t="shared" si="4"/>
        <v/>
      </c>
      <c r="J59" s="3023"/>
      <c r="K59" s="3024"/>
      <c r="L59" s="3025"/>
      <c r="M59" s="3025"/>
      <c r="N59" s="3026"/>
    </row>
    <row r="60" spans="1:14" ht="15" customHeight="1" x14ac:dyDescent="0.15">
      <c r="A60" s="1471" t="s">
        <v>1295</v>
      </c>
      <c r="B60" s="832"/>
      <c r="C60" s="790"/>
      <c r="D60" s="854"/>
      <c r="E60" s="855"/>
      <c r="F60" s="1031"/>
      <c r="G60" s="3020" t="str">
        <f t="shared" si="5"/>
        <v/>
      </c>
      <c r="H60" s="3021"/>
      <c r="I60" s="3022" t="str">
        <f t="shared" si="4"/>
        <v/>
      </c>
      <c r="J60" s="3023"/>
      <c r="K60" s="3024"/>
      <c r="L60" s="3025"/>
      <c r="M60" s="3025"/>
      <c r="N60" s="3026"/>
    </row>
    <row r="61" spans="1:14" ht="15" customHeight="1" x14ac:dyDescent="0.15">
      <c r="A61" s="1365"/>
      <c r="B61" s="832"/>
      <c r="C61" s="790"/>
      <c r="D61" s="854"/>
      <c r="E61" s="855"/>
      <c r="F61" s="1031"/>
      <c r="G61" s="3020" t="str">
        <f t="shared" si="5"/>
        <v/>
      </c>
      <c r="H61" s="3021"/>
      <c r="I61" s="3022" t="str">
        <f t="shared" si="4"/>
        <v/>
      </c>
      <c r="J61" s="3023"/>
      <c r="K61" s="3024"/>
      <c r="L61" s="3025"/>
      <c r="M61" s="3025"/>
      <c r="N61" s="3026"/>
    </row>
    <row r="62" spans="1:14" ht="15" customHeight="1" x14ac:dyDescent="0.15">
      <c r="A62" s="1365"/>
      <c r="B62" s="832"/>
      <c r="C62" s="790"/>
      <c r="D62" s="854"/>
      <c r="E62" s="855"/>
      <c r="F62" s="1031"/>
      <c r="G62" s="3020" t="str">
        <f t="shared" si="5"/>
        <v/>
      </c>
      <c r="H62" s="3021"/>
      <c r="I62" s="3022" t="str">
        <f t="shared" si="4"/>
        <v/>
      </c>
      <c r="J62" s="3023"/>
      <c r="K62" s="3024"/>
      <c r="L62" s="3025"/>
      <c r="M62" s="3025"/>
      <c r="N62" s="3026"/>
    </row>
    <row r="63" spans="1:14" ht="15" customHeight="1" x14ac:dyDescent="0.15">
      <c r="A63" s="1365"/>
      <c r="B63" s="832"/>
      <c r="C63" s="790"/>
      <c r="D63" s="854"/>
      <c r="E63" s="855"/>
      <c r="F63" s="1031"/>
      <c r="G63" s="3020" t="str">
        <f t="shared" si="5"/>
        <v/>
      </c>
      <c r="H63" s="3021"/>
      <c r="I63" s="3022" t="str">
        <f t="shared" si="4"/>
        <v/>
      </c>
      <c r="J63" s="3023"/>
      <c r="K63" s="3024"/>
      <c r="L63" s="3025"/>
      <c r="M63" s="3025"/>
      <c r="N63" s="3026"/>
    </row>
    <row r="64" spans="1:14" ht="15" customHeight="1" x14ac:dyDescent="0.15">
      <c r="A64" s="1365"/>
      <c r="B64" s="832"/>
      <c r="C64" s="790"/>
      <c r="D64" s="854"/>
      <c r="E64" s="855"/>
      <c r="F64" s="1031"/>
      <c r="G64" s="3020" t="str">
        <f t="shared" si="5"/>
        <v/>
      </c>
      <c r="H64" s="3021"/>
      <c r="I64" s="3022" t="str">
        <f t="shared" si="4"/>
        <v/>
      </c>
      <c r="J64" s="3023"/>
      <c r="K64" s="3024"/>
      <c r="L64" s="3025"/>
      <c r="M64" s="3025"/>
      <c r="N64" s="3026"/>
    </row>
    <row r="65" spans="1:14" ht="15" customHeight="1" x14ac:dyDescent="0.15">
      <c r="A65" s="1365"/>
      <c r="B65" s="832"/>
      <c r="C65" s="790"/>
      <c r="D65" s="854"/>
      <c r="E65" s="855"/>
      <c r="F65" s="1031"/>
      <c r="G65" s="3020" t="str">
        <f t="shared" si="5"/>
        <v/>
      </c>
      <c r="H65" s="3021"/>
      <c r="I65" s="3022" t="str">
        <f t="shared" si="4"/>
        <v/>
      </c>
      <c r="J65" s="3023"/>
      <c r="K65" s="3024"/>
      <c r="L65" s="3025"/>
      <c r="M65" s="3025"/>
      <c r="N65" s="3026"/>
    </row>
    <row r="66" spans="1:14" ht="15" customHeight="1" x14ac:dyDescent="0.15">
      <c r="A66" s="1365"/>
      <c r="B66" s="832"/>
      <c r="C66" s="790"/>
      <c r="D66" s="854"/>
      <c r="E66" s="855"/>
      <c r="F66" s="1031"/>
      <c r="G66" s="3020" t="str">
        <f t="shared" si="5"/>
        <v/>
      </c>
      <c r="H66" s="3021"/>
      <c r="I66" s="3022" t="str">
        <f t="shared" ref="I66:I69" si="6">IF(ISERROR(IF(OR(E66,F66)="", "", E66*F66)),"",IF(OR(E66,F66)="", "", E66*F66))</f>
        <v/>
      </c>
      <c r="J66" s="3023"/>
      <c r="K66" s="3024"/>
      <c r="L66" s="3025"/>
      <c r="M66" s="3025"/>
      <c r="N66" s="3026"/>
    </row>
    <row r="67" spans="1:14" ht="15" customHeight="1" x14ac:dyDescent="0.15">
      <c r="A67" s="1365"/>
      <c r="B67" s="832"/>
      <c r="C67" s="790"/>
      <c r="D67" s="854"/>
      <c r="E67" s="855"/>
      <c r="F67" s="1031"/>
      <c r="G67" s="3020" t="str">
        <f>IF(ISERROR(IF(OR(D67,F67)="", "", D67*F67)),"",IF(OR(D67,F67)="", "", D67*F67))</f>
        <v/>
      </c>
      <c r="H67" s="3021"/>
      <c r="I67" s="3022" t="str">
        <f t="shared" si="6"/>
        <v/>
      </c>
      <c r="J67" s="3023"/>
      <c r="K67" s="3024"/>
      <c r="L67" s="3025"/>
      <c r="M67" s="3025"/>
      <c r="N67" s="3026"/>
    </row>
    <row r="68" spans="1:14" ht="15" customHeight="1" x14ac:dyDescent="0.15">
      <c r="A68" s="1365"/>
      <c r="B68" s="832"/>
      <c r="C68" s="790"/>
      <c r="D68" s="854"/>
      <c r="E68" s="855"/>
      <c r="F68" s="1031"/>
      <c r="G68" s="3020" t="str">
        <f>IF(ISERROR(IF(OR(D68,F68)="", "", D68*F68)),"",IF(OR(D68,F68)="", "", D68*F68))</f>
        <v/>
      </c>
      <c r="H68" s="3021"/>
      <c r="I68" s="3022" t="str">
        <f t="shared" si="6"/>
        <v/>
      </c>
      <c r="J68" s="3023"/>
      <c r="K68" s="3024"/>
      <c r="L68" s="3025"/>
      <c r="M68" s="3025"/>
      <c r="N68" s="3026"/>
    </row>
    <row r="69" spans="1:14" ht="15" customHeight="1" thickBot="1" x14ac:dyDescent="0.2">
      <c r="A69" s="1365"/>
      <c r="B69" s="832"/>
      <c r="C69" s="790"/>
      <c r="D69" s="856"/>
      <c r="E69" s="857"/>
      <c r="F69" s="1031"/>
      <c r="G69" s="3020" t="str">
        <f>IF(ISERROR(IF(OR(D69,F69)="", "", D69*F69)),"",IF(OR(D69,F69)="", "", D69*F69))</f>
        <v/>
      </c>
      <c r="H69" s="3021"/>
      <c r="I69" s="3022" t="str">
        <f t="shared" si="6"/>
        <v/>
      </c>
      <c r="J69" s="3023"/>
      <c r="K69" s="3029"/>
      <c r="L69" s="3030"/>
      <c r="M69" s="3030"/>
      <c r="N69" s="3031"/>
    </row>
    <row r="70" spans="1:14" ht="15" customHeight="1" thickBot="1" x14ac:dyDescent="0.2">
      <c r="A70" s="1365"/>
      <c r="B70" s="1283" t="s">
        <v>584</v>
      </c>
      <c r="C70" s="1284"/>
      <c r="D70" s="1284"/>
      <c r="E70" s="1284"/>
      <c r="F70" s="1327">
        <f>SUM(F52:F69)</f>
        <v>0</v>
      </c>
      <c r="G70" s="1314" t="s">
        <v>668</v>
      </c>
      <c r="H70" s="1323">
        <f>SUM(G52:H69)</f>
        <v>0</v>
      </c>
      <c r="I70" s="1324" t="s">
        <v>669</v>
      </c>
      <c r="J70" s="1325">
        <f>SUM(I52:J69)</f>
        <v>0</v>
      </c>
      <c r="K70" s="2998"/>
      <c r="L70" s="2999"/>
      <c r="M70" s="2999"/>
      <c r="N70" s="3032"/>
    </row>
    <row r="71" spans="1:14" ht="15" customHeight="1" x14ac:dyDescent="0.15">
      <c r="A71" s="1360"/>
      <c r="B71" s="3053" t="s">
        <v>656</v>
      </c>
      <c r="C71" s="3054"/>
      <c r="D71" s="3054"/>
      <c r="E71" s="3055"/>
      <c r="F71" s="3033" t="s">
        <v>657</v>
      </c>
      <c r="G71" s="2975" t="s">
        <v>670</v>
      </c>
      <c r="H71" s="2976"/>
      <c r="I71" s="2977" t="s">
        <v>671</v>
      </c>
      <c r="J71" s="3035"/>
      <c r="K71" s="2910"/>
      <c r="L71" s="2916"/>
      <c r="M71" s="2916"/>
      <c r="N71" s="2911"/>
    </row>
    <row r="72" spans="1:14" ht="15" customHeight="1" thickBot="1" x14ac:dyDescent="0.2">
      <c r="A72" s="1361"/>
      <c r="B72" s="3056"/>
      <c r="C72" s="3057"/>
      <c r="D72" s="3057"/>
      <c r="E72" s="3058"/>
      <c r="F72" s="3034"/>
      <c r="G72" s="846" t="s">
        <v>672</v>
      </c>
      <c r="H72" s="847">
        <f>H70*3.6</f>
        <v>0</v>
      </c>
      <c r="I72" s="848" t="s">
        <v>673</v>
      </c>
      <c r="J72" s="849">
        <f>J70*9.76</f>
        <v>0</v>
      </c>
      <c r="K72" s="3036"/>
      <c r="L72" s="3037"/>
      <c r="M72" s="3037"/>
      <c r="N72" s="3038"/>
    </row>
    <row r="73" spans="1:14" ht="21.75" customHeight="1" thickBot="1" x14ac:dyDescent="0.2">
      <c r="A73" s="3039" t="s">
        <v>1436</v>
      </c>
      <c r="B73" s="3040"/>
      <c r="C73" s="3040"/>
      <c r="D73" s="3040"/>
      <c r="E73" s="3040"/>
      <c r="F73" s="3041"/>
      <c r="G73" s="3027" t="s">
        <v>674</v>
      </c>
      <c r="H73" s="3028"/>
      <c r="I73" s="1032"/>
      <c r="J73" s="1090">
        <f>IF(ISERROR((1-(J72/J42))),0,(1-(J72/J42)))</f>
        <v>0</v>
      </c>
      <c r="K73" s="858"/>
      <c r="L73" s="859"/>
      <c r="M73" s="859"/>
      <c r="N73" s="860"/>
    </row>
    <row r="74" spans="1:14" ht="21.75" customHeight="1" thickBot="1" x14ac:dyDescent="0.2">
      <c r="A74" s="3039" t="s">
        <v>1437</v>
      </c>
      <c r="B74" s="3040"/>
      <c r="C74" s="3040"/>
      <c r="D74" s="3040"/>
      <c r="E74" s="3040"/>
      <c r="F74" s="3041"/>
      <c r="G74" s="3027" t="s">
        <v>675</v>
      </c>
      <c r="H74" s="3028"/>
      <c r="I74" s="1032"/>
      <c r="J74" s="1090">
        <f>IF(E4="その他(上記用途区分以外)",J5/100*I44*J73,J4*I44*J73)</f>
        <v>0</v>
      </c>
      <c r="K74" s="858"/>
      <c r="L74" s="859"/>
      <c r="M74" s="859"/>
      <c r="N74" s="860"/>
    </row>
    <row r="75" spans="1:14" ht="15" customHeight="1" x14ac:dyDescent="0.15">
      <c r="A75" s="1008"/>
      <c r="B75" s="1008"/>
      <c r="C75" s="1008"/>
      <c r="D75" s="1008"/>
      <c r="E75" s="1008"/>
      <c r="F75" s="1008"/>
      <c r="G75" s="776"/>
      <c r="H75" s="776"/>
      <c r="I75" s="776"/>
      <c r="J75" s="776"/>
      <c r="K75" s="776"/>
      <c r="L75" s="776"/>
    </row>
  </sheetData>
  <sheetProtection algorithmName="SHA-512" hashValue="ujbbdd4zDrUMDYXGpZmfW3jpFp2finmxva8Cl4mULdDznIRZwZA0Agq/bVdSrFhuf3wCOz18ttL7UMpi0aqgag==" saltValue="ywPMOg+wv7l5KpuERo+A9w==" spinCount="100000" sheet="1" formatCells="0" formatColumns="0" formatRows="0" insertColumns="0" insertRows="0" deleteColumns="0" deleteRows="0" sort="0" autoFilter="0"/>
  <mergeCells count="195">
    <mergeCell ref="A2:B2"/>
    <mergeCell ref="K2:N2"/>
    <mergeCell ref="C2:J2"/>
    <mergeCell ref="A1:N1"/>
    <mergeCell ref="A48:C48"/>
    <mergeCell ref="A7:C7"/>
    <mergeCell ref="A8:A10"/>
    <mergeCell ref="B8:B10"/>
    <mergeCell ref="C8:C10"/>
    <mergeCell ref="F8:F9"/>
    <mergeCell ref="G8:H9"/>
    <mergeCell ref="I8:J8"/>
    <mergeCell ref="A4:D5"/>
    <mergeCell ref="E4:H4"/>
    <mergeCell ref="E5:H5"/>
    <mergeCell ref="J4:L4"/>
    <mergeCell ref="J5:K5"/>
    <mergeCell ref="K8:N10"/>
    <mergeCell ref="I9:J9"/>
    <mergeCell ref="G10:H10"/>
    <mergeCell ref="I10:J10"/>
    <mergeCell ref="G11:H11"/>
    <mergeCell ref="I11:J11"/>
    <mergeCell ref="K11:N11"/>
    <mergeCell ref="G12:H12"/>
    <mergeCell ref="I12:J12"/>
    <mergeCell ref="G15:H15"/>
    <mergeCell ref="I15:J15"/>
    <mergeCell ref="K15:N15"/>
    <mergeCell ref="G16:H16"/>
    <mergeCell ref="I16:J16"/>
    <mergeCell ref="K16:N16"/>
    <mergeCell ref="K12:N12"/>
    <mergeCell ref="G13:H13"/>
    <mergeCell ref="I13:J13"/>
    <mergeCell ref="K13:N13"/>
    <mergeCell ref="G14:H14"/>
    <mergeCell ref="I14:J14"/>
    <mergeCell ref="K14:N14"/>
    <mergeCell ref="G19:H19"/>
    <mergeCell ref="I19:J19"/>
    <mergeCell ref="K19:N19"/>
    <mergeCell ref="G20:H20"/>
    <mergeCell ref="I20:J20"/>
    <mergeCell ref="K20:N20"/>
    <mergeCell ref="G17:H17"/>
    <mergeCell ref="I17:J17"/>
    <mergeCell ref="K17:N17"/>
    <mergeCell ref="G18:H18"/>
    <mergeCell ref="I18:J18"/>
    <mergeCell ref="K18:N18"/>
    <mergeCell ref="K21:N21"/>
    <mergeCell ref="G22:H22"/>
    <mergeCell ref="I22:J22"/>
    <mergeCell ref="K22:N22"/>
    <mergeCell ref="G23:H23"/>
    <mergeCell ref="I23:J23"/>
    <mergeCell ref="K23:N23"/>
    <mergeCell ref="G24:H24"/>
    <mergeCell ref="I24:J24"/>
    <mergeCell ref="G27:H27"/>
    <mergeCell ref="I27:J27"/>
    <mergeCell ref="K27:N27"/>
    <mergeCell ref="K24:N24"/>
    <mergeCell ref="G25:H25"/>
    <mergeCell ref="I25:J25"/>
    <mergeCell ref="K25:N25"/>
    <mergeCell ref="G26:H26"/>
    <mergeCell ref="I26:J26"/>
    <mergeCell ref="K26:N26"/>
    <mergeCell ref="G30:H30"/>
    <mergeCell ref="I30:J30"/>
    <mergeCell ref="K30:N30"/>
    <mergeCell ref="G31:H31"/>
    <mergeCell ref="I31:J31"/>
    <mergeCell ref="K31:N31"/>
    <mergeCell ref="G28:H28"/>
    <mergeCell ref="I28:J28"/>
    <mergeCell ref="K28:N28"/>
    <mergeCell ref="G29:H29"/>
    <mergeCell ref="I29:J29"/>
    <mergeCell ref="K29:N29"/>
    <mergeCell ref="G34:H34"/>
    <mergeCell ref="I34:J34"/>
    <mergeCell ref="K34:N34"/>
    <mergeCell ref="G35:H35"/>
    <mergeCell ref="I35:J35"/>
    <mergeCell ref="K35:N35"/>
    <mergeCell ref="G32:H32"/>
    <mergeCell ref="I32:J32"/>
    <mergeCell ref="K32:N32"/>
    <mergeCell ref="G33:H33"/>
    <mergeCell ref="I33:J33"/>
    <mergeCell ref="K33:N33"/>
    <mergeCell ref="G38:H38"/>
    <mergeCell ref="I38:J38"/>
    <mergeCell ref="K38:N38"/>
    <mergeCell ref="G39:H39"/>
    <mergeCell ref="I39:J39"/>
    <mergeCell ref="K39:N39"/>
    <mergeCell ref="G36:H36"/>
    <mergeCell ref="I36:J36"/>
    <mergeCell ref="K36:N36"/>
    <mergeCell ref="G37:H37"/>
    <mergeCell ref="I37:J37"/>
    <mergeCell ref="K37:N37"/>
    <mergeCell ref="G43:H43"/>
    <mergeCell ref="I43:J43"/>
    <mergeCell ref="K43:N43"/>
    <mergeCell ref="G44:H44"/>
    <mergeCell ref="I44:J44"/>
    <mergeCell ref="K44:N44"/>
    <mergeCell ref="K40:N40"/>
    <mergeCell ref="F41:F42"/>
    <mergeCell ref="G41:H41"/>
    <mergeCell ref="I41:J41"/>
    <mergeCell ref="K41:N41"/>
    <mergeCell ref="K42:N42"/>
    <mergeCell ref="A44:F44"/>
    <mergeCell ref="A43:F43"/>
    <mergeCell ref="B41:E42"/>
    <mergeCell ref="B49:B51"/>
    <mergeCell ref="C49:C51"/>
    <mergeCell ref="F49:F50"/>
    <mergeCell ref="G49:H50"/>
    <mergeCell ref="I49:J49"/>
    <mergeCell ref="G53:H53"/>
    <mergeCell ref="I53:J53"/>
    <mergeCell ref="G56:H56"/>
    <mergeCell ref="I56:J56"/>
    <mergeCell ref="G63:H63"/>
    <mergeCell ref="I63:J63"/>
    <mergeCell ref="G67:H67"/>
    <mergeCell ref="I67:J67"/>
    <mergeCell ref="B71:E72"/>
    <mergeCell ref="K56:N56"/>
    <mergeCell ref="K53:N53"/>
    <mergeCell ref="G54:H54"/>
    <mergeCell ref="I54:J54"/>
    <mergeCell ref="K54:N54"/>
    <mergeCell ref="G55:H55"/>
    <mergeCell ref="I55:J55"/>
    <mergeCell ref="K55:N55"/>
    <mergeCell ref="K63:N63"/>
    <mergeCell ref="G64:H64"/>
    <mergeCell ref="I64:J64"/>
    <mergeCell ref="K64:N64"/>
    <mergeCell ref="G61:H61"/>
    <mergeCell ref="I61:J61"/>
    <mergeCell ref="K61:N61"/>
    <mergeCell ref="G62:H62"/>
    <mergeCell ref="I62:J62"/>
    <mergeCell ref="K62:N62"/>
    <mergeCell ref="K67:N67"/>
    <mergeCell ref="K49:N51"/>
    <mergeCell ref="I50:J50"/>
    <mergeCell ref="G51:H51"/>
    <mergeCell ref="I51:J51"/>
    <mergeCell ref="G52:H52"/>
    <mergeCell ref="I52:J52"/>
    <mergeCell ref="K52:N52"/>
    <mergeCell ref="K59:N59"/>
    <mergeCell ref="G60:H60"/>
    <mergeCell ref="I60:J60"/>
    <mergeCell ref="K60:N60"/>
    <mergeCell ref="G57:H57"/>
    <mergeCell ref="I57:J57"/>
    <mergeCell ref="K57:N57"/>
    <mergeCell ref="G58:H58"/>
    <mergeCell ref="I58:J58"/>
    <mergeCell ref="K58:N58"/>
    <mergeCell ref="G59:H59"/>
    <mergeCell ref="I59:J59"/>
    <mergeCell ref="G73:H73"/>
    <mergeCell ref="G74:H74"/>
    <mergeCell ref="G69:H69"/>
    <mergeCell ref="I69:J69"/>
    <mergeCell ref="K69:N69"/>
    <mergeCell ref="K70:N70"/>
    <mergeCell ref="F71:F72"/>
    <mergeCell ref="G71:H71"/>
    <mergeCell ref="I71:J71"/>
    <mergeCell ref="K71:N71"/>
    <mergeCell ref="K72:N72"/>
    <mergeCell ref="A74:F74"/>
    <mergeCell ref="A73:F73"/>
    <mergeCell ref="G68:H68"/>
    <mergeCell ref="I68:J68"/>
    <mergeCell ref="K68:N68"/>
    <mergeCell ref="G66:H66"/>
    <mergeCell ref="I66:J66"/>
    <mergeCell ref="K66:N66"/>
    <mergeCell ref="G65:H65"/>
    <mergeCell ref="I65:J65"/>
    <mergeCell ref="K65:N65"/>
  </mergeCells>
  <phoneticPr fontId="2"/>
  <dataValidations count="2">
    <dataValidation type="list" allowBlank="1" showInputMessage="1" showErrorMessage="1" sqref="F3" xr:uid="{A859D1CF-C6CB-4AFF-8D7B-C372BE3895A9}">
      <formula1>"□,■"</formula1>
    </dataValidation>
    <dataValidation type="list" allowBlank="1" showInputMessage="1" showErrorMessage="1" sqref="E4" xr:uid="{CE0A5EAD-6E3C-458D-9AC6-91525DBD3635}">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5" orientation="portrait" r:id="rId1"/>
  <headerFooter alignWithMargins="0">
    <oddHeader>&amp;R&amp;14参考様式１－５② 換気</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825D-06BB-44A7-BE24-98DA73A1E77C}">
  <sheetPr codeName="Sheet26">
    <tabColor rgb="FF99FF99"/>
    <pageSetUpPr fitToPage="1"/>
  </sheetPr>
  <dimension ref="A1:X54"/>
  <sheetViews>
    <sheetView showGridLines="0" view="pageBreakPreview" zoomScale="85" zoomScaleNormal="100" zoomScaleSheetLayoutView="85" workbookViewId="0">
      <selection sqref="A1:J1"/>
    </sheetView>
  </sheetViews>
  <sheetFormatPr defaultColWidth="9.5703125" defaultRowHeight="13.5" x14ac:dyDescent="0.15"/>
  <cols>
    <col min="1" max="1" width="10.7109375" style="774" customWidth="1"/>
    <col min="2" max="2" width="8.7109375" style="774" customWidth="1"/>
    <col min="3" max="3" width="22.140625" style="774" customWidth="1"/>
    <col min="4" max="7" width="14.140625" style="774" customWidth="1"/>
    <col min="8" max="8" width="20.7109375" style="774" customWidth="1"/>
    <col min="9" max="9" width="8" style="774" customWidth="1"/>
    <col min="10" max="10" width="3.140625" style="774" customWidth="1"/>
    <col min="11" max="11" width="4.140625" style="774" customWidth="1"/>
    <col min="12" max="16384" width="9.5703125" style="774"/>
  </cols>
  <sheetData>
    <row r="1" spans="1:24" s="172" customFormat="1" ht="24.95" customHeight="1" thickBot="1" x14ac:dyDescent="0.2">
      <c r="A1" s="2996" t="s">
        <v>1288</v>
      </c>
      <c r="B1" s="2996"/>
      <c r="C1" s="2996"/>
      <c r="D1" s="2996"/>
      <c r="E1" s="2996"/>
      <c r="F1" s="2996"/>
      <c r="G1" s="2996"/>
      <c r="H1" s="2996"/>
      <c r="I1" s="2996"/>
      <c r="J1" s="2996"/>
      <c r="K1" s="1261"/>
      <c r="L1" s="1261"/>
      <c r="M1" s="1261"/>
      <c r="N1" s="1261"/>
      <c r="O1" s="1261"/>
      <c r="P1" s="1261"/>
      <c r="Q1" s="1261"/>
      <c r="R1" s="1261"/>
      <c r="S1" s="1261"/>
      <c r="T1" s="1261"/>
      <c r="U1" s="1261"/>
      <c r="V1" s="1261"/>
      <c r="W1" s="1261"/>
      <c r="X1" s="1261"/>
    </row>
    <row r="2" spans="1:24" s="172" customFormat="1" ht="30" customHeight="1" thickBot="1" x14ac:dyDescent="0.2">
      <c r="A2" s="2990" t="s">
        <v>326</v>
      </c>
      <c r="B2" s="2992"/>
      <c r="C2" s="2993" t="str">
        <f>IF('参考様式1-1'!D3="","",'参考様式1-1'!D3)</f>
        <v/>
      </c>
      <c r="D2" s="2994"/>
      <c r="E2" s="2994"/>
      <c r="F2" s="2994"/>
      <c r="G2" s="2994"/>
      <c r="H2" s="2990" t="str">
        <f>'参考様式1-1'!M3</f>
        <v>１棟目／計１棟</v>
      </c>
      <c r="I2" s="2991"/>
      <c r="J2" s="2992"/>
      <c r="K2" s="182"/>
      <c r="L2" s="182"/>
      <c r="M2" s="182"/>
      <c r="N2" s="182"/>
      <c r="O2" s="182"/>
      <c r="P2" s="182"/>
      <c r="Q2" s="182"/>
      <c r="R2" s="182"/>
      <c r="S2" s="182"/>
      <c r="T2" s="182"/>
      <c r="U2" s="182"/>
      <c r="V2" s="182"/>
      <c r="W2" s="182"/>
      <c r="X2" s="182"/>
    </row>
    <row r="3" spans="1:24" ht="15" customHeight="1" thickBot="1" x14ac:dyDescent="0.2">
      <c r="B3" s="1028"/>
      <c r="F3" s="1008"/>
    </row>
    <row r="4" spans="1:24" ht="15" customHeight="1" thickBot="1" x14ac:dyDescent="0.2">
      <c r="A4" s="3124" t="s">
        <v>1131</v>
      </c>
      <c r="B4" s="3125"/>
      <c r="C4" s="3125"/>
      <c r="D4" s="3126"/>
      <c r="E4" s="2809" t="s">
        <v>560</v>
      </c>
      <c r="F4" s="2809"/>
      <c r="G4" s="2809"/>
      <c r="H4" s="2810"/>
      <c r="I4" s="2811">
        <f>IF(E4="事務所",0.05,IF(OR(E4="学校",E4="物販店",E4="飲食店",E4="集会所"),0.04,IF(E4="病院",0.03,IF(E4="ホテル",0.05,"-"))))</f>
        <v>0.05</v>
      </c>
      <c r="J4" s="2813"/>
    </row>
    <row r="5" spans="1:24" ht="15" customHeight="1" thickBot="1" x14ac:dyDescent="0.2">
      <c r="A5" s="3127"/>
      <c r="B5" s="3128"/>
      <c r="C5" s="3128"/>
      <c r="D5" s="3129"/>
      <c r="E5" s="3117" t="s">
        <v>562</v>
      </c>
      <c r="F5" s="3117"/>
      <c r="G5" s="3117"/>
      <c r="H5" s="3123"/>
      <c r="I5" s="822"/>
      <c r="J5" s="775" t="s">
        <v>563</v>
      </c>
      <c r="K5" s="1029"/>
    </row>
    <row r="6" spans="1:24" ht="15" customHeight="1" thickBot="1" x14ac:dyDescent="0.2">
      <c r="A6" s="1008"/>
      <c r="B6" s="1008"/>
      <c r="C6" s="1008"/>
      <c r="D6" s="1008"/>
      <c r="E6" s="1008"/>
    </row>
    <row r="7" spans="1:24" ht="15" customHeight="1" thickBot="1" x14ac:dyDescent="0.2">
      <c r="A7" s="3130" t="s">
        <v>1139</v>
      </c>
      <c r="B7" s="3130"/>
      <c r="C7" s="3130"/>
      <c r="D7" s="3131"/>
      <c r="E7" s="3132"/>
      <c r="F7" s="774" t="s">
        <v>1141</v>
      </c>
    </row>
    <row r="8" spans="1:24" ht="15" customHeight="1" x14ac:dyDescent="0.15">
      <c r="A8" s="1164"/>
      <c r="B8" s="1164"/>
      <c r="C8" s="1164"/>
      <c r="D8" s="1163"/>
      <c r="E8" s="1008"/>
    </row>
    <row r="9" spans="1:24" ht="15" customHeight="1" x14ac:dyDescent="0.15">
      <c r="A9" s="3130" t="s">
        <v>1140</v>
      </c>
      <c r="B9" s="3130"/>
      <c r="C9" s="3130"/>
      <c r="E9" s="1008"/>
    </row>
    <row r="10" spans="1:24" ht="15" customHeight="1" thickBot="1" x14ac:dyDescent="0.2">
      <c r="A10" s="1008"/>
      <c r="B10" s="1008"/>
      <c r="C10" s="1008"/>
      <c r="D10" s="1008"/>
      <c r="E10" s="1008"/>
    </row>
    <row r="11" spans="1:24" ht="24.95" customHeight="1" thickBot="1" x14ac:dyDescent="0.2">
      <c r="A11" s="2788" t="s">
        <v>564</v>
      </c>
      <c r="B11" s="2789"/>
      <c r="C11" s="2790"/>
      <c r="D11" s="814"/>
      <c r="E11" s="814"/>
      <c r="F11" s="814"/>
      <c r="G11" s="776"/>
      <c r="H11" s="776"/>
      <c r="I11" s="776"/>
      <c r="J11" s="776"/>
      <c r="K11" s="776"/>
    </row>
    <row r="12" spans="1:24" ht="15" customHeight="1" thickBot="1" x14ac:dyDescent="0.2">
      <c r="A12" s="3108" t="s">
        <v>646</v>
      </c>
      <c r="B12" s="2901" t="s">
        <v>566</v>
      </c>
      <c r="C12" s="3061" t="s">
        <v>567</v>
      </c>
      <c r="D12" s="3133" t="s">
        <v>1134</v>
      </c>
      <c r="E12" s="3135" t="s">
        <v>1135</v>
      </c>
      <c r="F12" s="3135" t="s">
        <v>1136</v>
      </c>
      <c r="G12" s="3138" t="s">
        <v>1137</v>
      </c>
      <c r="H12" s="2916" t="s">
        <v>572</v>
      </c>
      <c r="I12" s="2916"/>
      <c r="J12" s="2911"/>
    </row>
    <row r="13" spans="1:24" ht="24.95" customHeight="1" thickBot="1" x14ac:dyDescent="0.2">
      <c r="A13" s="3108"/>
      <c r="B13" s="2902"/>
      <c r="C13" s="3062"/>
      <c r="D13" s="3134"/>
      <c r="E13" s="3136"/>
      <c r="F13" s="3137"/>
      <c r="G13" s="3139"/>
      <c r="H13" s="2918"/>
      <c r="I13" s="2918"/>
      <c r="J13" s="2913"/>
    </row>
    <row r="14" spans="1:24" ht="15" customHeight="1" thickBot="1" x14ac:dyDescent="0.2">
      <c r="A14" s="3108"/>
      <c r="B14" s="2903"/>
      <c r="C14" s="3109"/>
      <c r="D14" s="1091" t="s">
        <v>1132</v>
      </c>
      <c r="E14" s="1166" t="s">
        <v>654</v>
      </c>
      <c r="F14" s="1166" t="s">
        <v>1133</v>
      </c>
      <c r="G14" s="1167" t="s">
        <v>481</v>
      </c>
      <c r="H14" s="3037"/>
      <c r="I14" s="3037"/>
      <c r="J14" s="3038"/>
    </row>
    <row r="15" spans="1:24" ht="15" customHeight="1" x14ac:dyDescent="0.15">
      <c r="A15" s="1364"/>
      <c r="B15" s="827"/>
      <c r="C15" s="784"/>
      <c r="D15" s="831"/>
      <c r="E15" s="1168"/>
      <c r="F15" s="1328" t="str">
        <f>IF(ISERROR(IF(OR(D15,E15)="", "", D15*E15)),"",IF(OR(D15,E15)="", "", D15*E15))</f>
        <v/>
      </c>
      <c r="G15" s="1169"/>
      <c r="H15" s="3140"/>
      <c r="I15" s="3140"/>
      <c r="J15" s="3141"/>
    </row>
    <row r="16" spans="1:24" ht="15" customHeight="1" x14ac:dyDescent="0.15">
      <c r="A16" s="1365"/>
      <c r="B16" s="827"/>
      <c r="C16" s="784"/>
      <c r="D16" s="831"/>
      <c r="E16" s="1168"/>
      <c r="F16" s="1329" t="str">
        <f>IF(ISERROR(IF(OR(D16,E16)="", "", D16*E16)),"",IF(OR(D16,E16)="", "", D16*E16))</f>
        <v/>
      </c>
      <c r="G16" s="1169"/>
      <c r="H16" s="3025"/>
      <c r="I16" s="3025"/>
      <c r="J16" s="3026"/>
    </row>
    <row r="17" spans="1:10" ht="15" customHeight="1" x14ac:dyDescent="0.15">
      <c r="A17" s="1365"/>
      <c r="B17" s="827"/>
      <c r="C17" s="784"/>
      <c r="D17" s="831"/>
      <c r="E17" s="1168"/>
      <c r="F17" s="1329" t="str">
        <f t="shared" ref="F17:F29" si="0">IF(ISERROR(IF(OR(D17,E17)="", "", D17*E17)),"",IF(OR(D17,E17)="", "", D17*E17))</f>
        <v/>
      </c>
      <c r="G17" s="1169"/>
      <c r="H17" s="3025"/>
      <c r="I17" s="3025"/>
      <c r="J17" s="3026"/>
    </row>
    <row r="18" spans="1:10" ht="15" customHeight="1" x14ac:dyDescent="0.15">
      <c r="A18" s="1365"/>
      <c r="B18" s="827"/>
      <c r="C18" s="784"/>
      <c r="D18" s="831"/>
      <c r="E18" s="1168"/>
      <c r="F18" s="1329" t="str">
        <f t="shared" si="0"/>
        <v/>
      </c>
      <c r="G18" s="1169"/>
      <c r="H18" s="3025"/>
      <c r="I18" s="3025"/>
      <c r="J18" s="3026"/>
    </row>
    <row r="19" spans="1:10" ht="15" customHeight="1" x14ac:dyDescent="0.15">
      <c r="A19" s="1365"/>
      <c r="B19" s="832"/>
      <c r="C19" s="790"/>
      <c r="D19" s="833"/>
      <c r="E19" s="1168"/>
      <c r="F19" s="1329" t="str">
        <f t="shared" si="0"/>
        <v/>
      </c>
      <c r="G19" s="1169"/>
      <c r="H19" s="3025"/>
      <c r="I19" s="3025"/>
      <c r="J19" s="3026"/>
    </row>
    <row r="20" spans="1:10" ht="15" customHeight="1" x14ac:dyDescent="0.15">
      <c r="A20" s="1378" t="s">
        <v>1291</v>
      </c>
      <c r="B20" s="832"/>
      <c r="C20" s="790"/>
      <c r="D20" s="833"/>
      <c r="E20" s="1168"/>
      <c r="F20" s="1329" t="str">
        <f t="shared" si="0"/>
        <v/>
      </c>
      <c r="G20" s="1169"/>
      <c r="H20" s="3025"/>
      <c r="I20" s="3025"/>
      <c r="J20" s="3026"/>
    </row>
    <row r="21" spans="1:10" ht="15" customHeight="1" x14ac:dyDescent="0.15">
      <c r="A21" s="1377" t="s">
        <v>1294</v>
      </c>
      <c r="B21" s="832"/>
      <c r="C21" s="790"/>
      <c r="D21" s="833"/>
      <c r="E21" s="1168"/>
      <c r="F21" s="1329" t="str">
        <f t="shared" si="0"/>
        <v/>
      </c>
      <c r="G21" s="1169"/>
      <c r="H21" s="3025"/>
      <c r="I21" s="3025"/>
      <c r="J21" s="3026"/>
    </row>
    <row r="22" spans="1:10" ht="15" customHeight="1" x14ac:dyDescent="0.15">
      <c r="A22" s="1471" t="s">
        <v>1295</v>
      </c>
      <c r="B22" s="832"/>
      <c r="C22" s="790"/>
      <c r="D22" s="833"/>
      <c r="E22" s="1168"/>
      <c r="F22" s="1329" t="str">
        <f t="shared" si="0"/>
        <v/>
      </c>
      <c r="G22" s="1169"/>
      <c r="H22" s="3025"/>
      <c r="I22" s="3025"/>
      <c r="J22" s="3026"/>
    </row>
    <row r="23" spans="1:10" ht="15" customHeight="1" x14ac:dyDescent="0.15">
      <c r="A23" s="1365"/>
      <c r="B23" s="832"/>
      <c r="C23" s="790"/>
      <c r="D23" s="833"/>
      <c r="E23" s="1168"/>
      <c r="F23" s="1329" t="str">
        <f t="shared" si="0"/>
        <v/>
      </c>
      <c r="G23" s="1169"/>
      <c r="H23" s="3025"/>
      <c r="I23" s="3025"/>
      <c r="J23" s="3026"/>
    </row>
    <row r="24" spans="1:10" ht="15" customHeight="1" x14ac:dyDescent="0.15">
      <c r="A24" s="1365"/>
      <c r="B24" s="832"/>
      <c r="C24" s="790"/>
      <c r="D24" s="833"/>
      <c r="E24" s="1168"/>
      <c r="F24" s="1329" t="str">
        <f t="shared" si="0"/>
        <v/>
      </c>
      <c r="G24" s="1169"/>
      <c r="H24" s="3025"/>
      <c r="I24" s="3025"/>
      <c r="J24" s="3026"/>
    </row>
    <row r="25" spans="1:10" ht="15" customHeight="1" x14ac:dyDescent="0.15">
      <c r="A25" s="1365"/>
      <c r="B25" s="832"/>
      <c r="C25" s="790"/>
      <c r="D25" s="844"/>
      <c r="E25" s="1168"/>
      <c r="F25" s="1329" t="str">
        <f t="shared" si="0"/>
        <v/>
      </c>
      <c r="G25" s="1169"/>
      <c r="H25" s="3025"/>
      <c r="I25" s="3025"/>
      <c r="J25" s="3026"/>
    </row>
    <row r="26" spans="1:10" ht="15" customHeight="1" x14ac:dyDescent="0.15">
      <c r="A26" s="1365"/>
      <c r="B26" s="832"/>
      <c r="C26" s="790"/>
      <c r="D26" s="844"/>
      <c r="E26" s="1168"/>
      <c r="F26" s="1329" t="str">
        <f t="shared" si="0"/>
        <v/>
      </c>
      <c r="G26" s="1169"/>
      <c r="H26" s="3025"/>
      <c r="I26" s="3025"/>
      <c r="J26" s="3026"/>
    </row>
    <row r="27" spans="1:10" ht="15" customHeight="1" x14ac:dyDescent="0.15">
      <c r="A27" s="1365"/>
      <c r="B27" s="832"/>
      <c r="C27" s="790"/>
      <c r="D27" s="844"/>
      <c r="E27" s="1168"/>
      <c r="F27" s="1329" t="str">
        <f t="shared" si="0"/>
        <v/>
      </c>
      <c r="G27" s="1169"/>
      <c r="H27" s="3025"/>
      <c r="I27" s="3025"/>
      <c r="J27" s="3026"/>
    </row>
    <row r="28" spans="1:10" ht="15" customHeight="1" x14ac:dyDescent="0.15">
      <c r="A28" s="1365"/>
      <c r="B28" s="832"/>
      <c r="C28" s="790"/>
      <c r="D28" s="844"/>
      <c r="E28" s="1168"/>
      <c r="F28" s="1329" t="str">
        <f t="shared" si="0"/>
        <v/>
      </c>
      <c r="G28" s="1169"/>
      <c r="H28" s="3025"/>
      <c r="I28" s="3025"/>
      <c r="J28" s="3026"/>
    </row>
    <row r="29" spans="1:10" ht="15" customHeight="1" thickBot="1" x14ac:dyDescent="0.2">
      <c r="A29" s="1365"/>
      <c r="B29" s="832"/>
      <c r="C29" s="790"/>
      <c r="D29" s="838"/>
      <c r="E29" s="1168"/>
      <c r="F29" s="1329" t="str">
        <f t="shared" si="0"/>
        <v/>
      </c>
      <c r="G29" s="1169"/>
      <c r="H29" s="3030"/>
      <c r="I29" s="3030"/>
      <c r="J29" s="3031"/>
    </row>
    <row r="30" spans="1:10" ht="15" customHeight="1" thickBot="1" x14ac:dyDescent="0.2">
      <c r="A30" s="1473"/>
      <c r="B30" s="2998" t="s">
        <v>584</v>
      </c>
      <c r="C30" s="2999"/>
      <c r="D30" s="1165" t="s">
        <v>121</v>
      </c>
      <c r="E30" s="1331">
        <f>SUM(E15:E29)</f>
        <v>0</v>
      </c>
      <c r="F30" s="1330">
        <f>SUM(F15:F29)</f>
        <v>0</v>
      </c>
      <c r="G30" s="1170" t="s">
        <v>121</v>
      </c>
      <c r="H30" s="2999"/>
      <c r="I30" s="2999"/>
      <c r="J30" s="3032"/>
    </row>
    <row r="31" spans="1:10" ht="15" customHeight="1" x14ac:dyDescent="0.15">
      <c r="A31" s="776"/>
      <c r="B31" s="776"/>
      <c r="C31" s="776"/>
      <c r="D31" s="776"/>
      <c r="E31" s="776"/>
      <c r="F31" s="814"/>
      <c r="G31" s="776"/>
      <c r="H31" s="776"/>
      <c r="I31" s="776"/>
      <c r="J31" s="776"/>
    </row>
    <row r="32" spans="1:10" ht="15" customHeight="1" thickBot="1" x14ac:dyDescent="0.2">
      <c r="A32" s="776"/>
      <c r="B32" s="776"/>
      <c r="C32" s="776"/>
      <c r="D32" s="776"/>
      <c r="E32" s="776"/>
      <c r="F32" s="814"/>
      <c r="G32" s="776"/>
      <c r="H32" s="776"/>
      <c r="I32" s="776"/>
      <c r="J32" s="776"/>
    </row>
    <row r="33" spans="1:10" ht="24.95" customHeight="1" thickBot="1" x14ac:dyDescent="0.2">
      <c r="A33" s="2928" t="s">
        <v>662</v>
      </c>
      <c r="B33" s="2929"/>
      <c r="C33" s="2930"/>
      <c r="D33" s="1089"/>
      <c r="E33" s="814"/>
      <c r="F33" s="814"/>
      <c r="G33" s="776"/>
      <c r="H33" s="776"/>
      <c r="I33" s="776"/>
      <c r="J33" s="776"/>
    </row>
    <row r="34" spans="1:10" ht="15" customHeight="1" x14ac:dyDescent="0.15">
      <c r="A34" s="1364"/>
      <c r="B34" s="3059" t="s">
        <v>566</v>
      </c>
      <c r="C34" s="3061" t="s">
        <v>567</v>
      </c>
      <c r="D34" s="3142" t="s">
        <v>1134</v>
      </c>
      <c r="E34" s="3144" t="s">
        <v>1135</v>
      </c>
      <c r="F34" s="3133" t="s">
        <v>1136</v>
      </c>
      <c r="G34" s="3147" t="s">
        <v>1204</v>
      </c>
      <c r="H34" s="2910" t="s">
        <v>572</v>
      </c>
      <c r="I34" s="2916"/>
      <c r="J34" s="2911"/>
    </row>
    <row r="35" spans="1:10" ht="24.95" customHeight="1" x14ac:dyDescent="0.15">
      <c r="A35" s="1365"/>
      <c r="B35" s="3060"/>
      <c r="C35" s="3062"/>
      <c r="D35" s="3143"/>
      <c r="E35" s="3145"/>
      <c r="F35" s="3146"/>
      <c r="G35" s="3148"/>
      <c r="H35" s="2912"/>
      <c r="I35" s="2918"/>
      <c r="J35" s="2913"/>
    </row>
    <row r="36" spans="1:10" ht="15" customHeight="1" thickBot="1" x14ac:dyDescent="0.2">
      <c r="A36" s="1365"/>
      <c r="B36" s="3060"/>
      <c r="C36" s="3062"/>
      <c r="D36" s="1162" t="s">
        <v>1132</v>
      </c>
      <c r="E36" s="1092" t="s">
        <v>654</v>
      </c>
      <c r="F36" s="1091" t="s">
        <v>1133</v>
      </c>
      <c r="G36" s="1297" t="s">
        <v>481</v>
      </c>
      <c r="H36" s="3036"/>
      <c r="I36" s="3037"/>
      <c r="J36" s="3038"/>
    </row>
    <row r="37" spans="1:10" ht="15" customHeight="1" x14ac:dyDescent="0.15">
      <c r="A37" s="1365"/>
      <c r="B37" s="850"/>
      <c r="C37" s="851"/>
      <c r="D37" s="1093"/>
      <c r="E37" s="1097"/>
      <c r="F37" s="1332" t="str">
        <f>IF(ISERROR(IF(OR(D37,E37)="", "", D37*E37)),"",IF(OR(D37,E37)="", "", D37*E37))</f>
        <v/>
      </c>
      <c r="G37" s="1096"/>
      <c r="H37" s="3050"/>
      <c r="I37" s="3051"/>
      <c r="J37" s="3052"/>
    </row>
    <row r="38" spans="1:10" ht="15" customHeight="1" x14ac:dyDescent="0.15">
      <c r="A38" s="1365"/>
      <c r="B38" s="832"/>
      <c r="C38" s="790"/>
      <c r="D38" s="1094"/>
      <c r="E38" s="1097"/>
      <c r="F38" s="1333" t="str">
        <f t="shared" ref="F38:F51" si="1">IF(ISERROR(IF(OR(D38,E38)="", "", D38*E38)),"",IF(OR(D38,E38)="", "", D38*E38))</f>
        <v/>
      </c>
      <c r="G38" s="1096"/>
      <c r="H38" s="3024"/>
      <c r="I38" s="3025"/>
      <c r="J38" s="3026"/>
    </row>
    <row r="39" spans="1:10" ht="15" customHeight="1" x14ac:dyDescent="0.15">
      <c r="A39" s="1365"/>
      <c r="B39" s="832"/>
      <c r="C39" s="790"/>
      <c r="D39" s="1094"/>
      <c r="E39" s="1097"/>
      <c r="F39" s="1333" t="str">
        <f t="shared" si="1"/>
        <v/>
      </c>
      <c r="G39" s="1096"/>
      <c r="H39" s="3024"/>
      <c r="I39" s="3025"/>
      <c r="J39" s="3026"/>
    </row>
    <row r="40" spans="1:10" ht="15" customHeight="1" x14ac:dyDescent="0.15">
      <c r="A40" s="1365"/>
      <c r="B40" s="832"/>
      <c r="C40" s="790"/>
      <c r="D40" s="1094"/>
      <c r="E40" s="1097"/>
      <c r="F40" s="1333" t="str">
        <f t="shared" si="1"/>
        <v/>
      </c>
      <c r="G40" s="1096"/>
      <c r="H40" s="3024"/>
      <c r="I40" s="3025"/>
      <c r="J40" s="3026"/>
    </row>
    <row r="41" spans="1:10" ht="15" customHeight="1" x14ac:dyDescent="0.15">
      <c r="A41" s="1378" t="s">
        <v>1291</v>
      </c>
      <c r="B41" s="832"/>
      <c r="C41" s="790"/>
      <c r="D41" s="1094"/>
      <c r="E41" s="1097"/>
      <c r="F41" s="1333" t="str">
        <f t="shared" si="1"/>
        <v/>
      </c>
      <c r="G41" s="1096"/>
      <c r="H41" s="3024"/>
      <c r="I41" s="3025"/>
      <c r="J41" s="3026"/>
    </row>
    <row r="42" spans="1:10" ht="15" customHeight="1" x14ac:dyDescent="0.15">
      <c r="A42" s="1377" t="s">
        <v>1294</v>
      </c>
      <c r="B42" s="832"/>
      <c r="C42" s="790"/>
      <c r="D42" s="1094"/>
      <c r="E42" s="1097"/>
      <c r="F42" s="1333" t="str">
        <f t="shared" si="1"/>
        <v/>
      </c>
      <c r="G42" s="1096"/>
      <c r="H42" s="3024"/>
      <c r="I42" s="3025"/>
      <c r="J42" s="3026"/>
    </row>
    <row r="43" spans="1:10" ht="15" customHeight="1" x14ac:dyDescent="0.15">
      <c r="A43" s="1471" t="s">
        <v>1295</v>
      </c>
      <c r="B43" s="832"/>
      <c r="C43" s="790"/>
      <c r="D43" s="1095"/>
      <c r="E43" s="1098"/>
      <c r="F43" s="1333" t="str">
        <f t="shared" si="1"/>
        <v/>
      </c>
      <c r="G43" s="1096"/>
      <c r="H43" s="3024"/>
      <c r="I43" s="3025"/>
      <c r="J43" s="3026"/>
    </row>
    <row r="44" spans="1:10" ht="15" customHeight="1" x14ac:dyDescent="0.15">
      <c r="A44" s="1365"/>
      <c r="B44" s="832"/>
      <c r="C44" s="790"/>
      <c r="D44" s="1095"/>
      <c r="E44" s="1098"/>
      <c r="F44" s="1333" t="str">
        <f t="shared" si="1"/>
        <v/>
      </c>
      <c r="G44" s="1096"/>
      <c r="H44" s="3024"/>
      <c r="I44" s="3025"/>
      <c r="J44" s="3026"/>
    </row>
    <row r="45" spans="1:10" ht="15" customHeight="1" x14ac:dyDescent="0.15">
      <c r="A45" s="1365"/>
      <c r="B45" s="832"/>
      <c r="C45" s="790"/>
      <c r="D45" s="833"/>
      <c r="E45" s="1098"/>
      <c r="F45" s="1333" t="str">
        <f t="shared" si="1"/>
        <v/>
      </c>
      <c r="G45" s="1096"/>
      <c r="H45" s="3024"/>
      <c r="I45" s="3025"/>
      <c r="J45" s="3026"/>
    </row>
    <row r="46" spans="1:10" ht="15" customHeight="1" x14ac:dyDescent="0.15">
      <c r="A46" s="1365"/>
      <c r="B46" s="832"/>
      <c r="C46" s="790"/>
      <c r="D46" s="833"/>
      <c r="E46" s="1098"/>
      <c r="F46" s="1333" t="str">
        <f t="shared" si="1"/>
        <v/>
      </c>
      <c r="G46" s="1096"/>
      <c r="H46" s="3024"/>
      <c r="I46" s="3025"/>
      <c r="J46" s="3026"/>
    </row>
    <row r="47" spans="1:10" ht="15" customHeight="1" x14ac:dyDescent="0.15">
      <c r="A47" s="1365"/>
      <c r="B47" s="832"/>
      <c r="C47" s="790"/>
      <c r="D47" s="844"/>
      <c r="E47" s="1099"/>
      <c r="F47" s="1333" t="str">
        <f t="shared" si="1"/>
        <v/>
      </c>
      <c r="G47" s="1096"/>
      <c r="H47" s="3024"/>
      <c r="I47" s="3025"/>
      <c r="J47" s="3026"/>
    </row>
    <row r="48" spans="1:10" ht="15" customHeight="1" x14ac:dyDescent="0.15">
      <c r="A48" s="1365"/>
      <c r="B48" s="832"/>
      <c r="C48" s="790"/>
      <c r="D48" s="844"/>
      <c r="E48" s="1099"/>
      <c r="F48" s="1333" t="str">
        <f t="shared" si="1"/>
        <v/>
      </c>
      <c r="G48" s="1096"/>
      <c r="H48" s="3024"/>
      <c r="I48" s="3025"/>
      <c r="J48" s="3026"/>
    </row>
    <row r="49" spans="1:10" ht="15" customHeight="1" x14ac:dyDescent="0.15">
      <c r="A49" s="1365"/>
      <c r="B49" s="832"/>
      <c r="C49" s="790"/>
      <c r="D49" s="844"/>
      <c r="E49" s="1099"/>
      <c r="F49" s="1333" t="str">
        <f t="shared" si="1"/>
        <v/>
      </c>
      <c r="G49" s="1096"/>
      <c r="H49" s="3024"/>
      <c r="I49" s="3025"/>
      <c r="J49" s="3026"/>
    </row>
    <row r="50" spans="1:10" ht="15" customHeight="1" x14ac:dyDescent="0.15">
      <c r="A50" s="1365"/>
      <c r="B50" s="832"/>
      <c r="C50" s="790"/>
      <c r="D50" s="844"/>
      <c r="E50" s="1099"/>
      <c r="F50" s="1333" t="str">
        <f t="shared" si="1"/>
        <v/>
      </c>
      <c r="G50" s="1096"/>
      <c r="H50" s="3024"/>
      <c r="I50" s="3025"/>
      <c r="J50" s="3026"/>
    </row>
    <row r="51" spans="1:10" ht="15" customHeight="1" thickBot="1" x14ac:dyDescent="0.2">
      <c r="A51" s="1365"/>
      <c r="B51" s="832"/>
      <c r="C51" s="790"/>
      <c r="D51" s="838"/>
      <c r="E51" s="1100"/>
      <c r="F51" s="1333" t="str">
        <f t="shared" si="1"/>
        <v/>
      </c>
      <c r="G51" s="1096"/>
      <c r="H51" s="3024"/>
      <c r="I51" s="3025"/>
      <c r="J51" s="3026"/>
    </row>
    <row r="52" spans="1:10" ht="15" customHeight="1" thickBot="1" x14ac:dyDescent="0.2">
      <c r="A52" s="1473"/>
      <c r="B52" s="2998" t="s">
        <v>584</v>
      </c>
      <c r="C52" s="2999"/>
      <c r="D52" s="1165" t="s">
        <v>121</v>
      </c>
      <c r="E52" s="1335">
        <f>SUM(E37:E51)</f>
        <v>0</v>
      </c>
      <c r="F52" s="1334">
        <f>SUM(F37:F51)</f>
        <v>0</v>
      </c>
      <c r="G52" s="1101" t="s">
        <v>121</v>
      </c>
      <c r="H52" s="2998"/>
      <c r="I52" s="2999"/>
      <c r="J52" s="3032"/>
    </row>
    <row r="53" spans="1:10" ht="15" customHeight="1" x14ac:dyDescent="0.15">
      <c r="A53" s="1164" t="s">
        <v>1138</v>
      </c>
      <c r="B53" s="1008"/>
      <c r="C53" s="1008"/>
      <c r="D53" s="1008"/>
      <c r="E53" s="1008"/>
      <c r="F53" s="1008"/>
      <c r="G53" s="776"/>
      <c r="H53" s="776"/>
      <c r="I53" s="776"/>
      <c r="J53" s="776"/>
    </row>
    <row r="54" spans="1:10" x14ac:dyDescent="0.15">
      <c r="A54" s="774" t="s">
        <v>1205</v>
      </c>
    </row>
  </sheetData>
  <sheetProtection algorithmName="SHA-512" hashValue="Qb7tueI6lCBGNESqiaM8TgpmJP7R81kgrfn/Kf/gLIqzLEHNMdXJaiP4JO3wpoWyS4J6yrbc+GQVvyfc7Q285Q==" saltValue="nwni2Sempo1DgDafgD/5Mw==" spinCount="100000" sheet="1" formatCells="0" formatColumns="0" formatRows="0" insertColumns="0" insertRows="0" deleteColumns="0" deleteRows="0" sort="0" autoFilter="0"/>
  <mergeCells count="62">
    <mergeCell ref="A2:B2"/>
    <mergeCell ref="H2:J2"/>
    <mergeCell ref="C2:G2"/>
    <mergeCell ref="A1:J1"/>
    <mergeCell ref="H48:J48"/>
    <mergeCell ref="H40:J40"/>
    <mergeCell ref="B34:B36"/>
    <mergeCell ref="C34:C36"/>
    <mergeCell ref="D34:D35"/>
    <mergeCell ref="E34:E35"/>
    <mergeCell ref="F34:F35"/>
    <mergeCell ref="G34:G35"/>
    <mergeCell ref="H34:J36"/>
    <mergeCell ref="H37:J37"/>
    <mergeCell ref="H38:J38"/>
    <mergeCell ref="H39:J39"/>
    <mergeCell ref="B52:C52"/>
    <mergeCell ref="H52:J52"/>
    <mergeCell ref="H41:J41"/>
    <mergeCell ref="H42:J42"/>
    <mergeCell ref="H49:J49"/>
    <mergeCell ref="H50:J50"/>
    <mergeCell ref="H51:J51"/>
    <mergeCell ref="H43:J43"/>
    <mergeCell ref="H44:J44"/>
    <mergeCell ref="H45:J45"/>
    <mergeCell ref="H46:J46"/>
    <mergeCell ref="H47:J47"/>
    <mergeCell ref="A33:C33"/>
    <mergeCell ref="H21:J21"/>
    <mergeCell ref="H22:J22"/>
    <mergeCell ref="H23:J23"/>
    <mergeCell ref="H24:J24"/>
    <mergeCell ref="H25:J25"/>
    <mergeCell ref="H26:J26"/>
    <mergeCell ref="H27:J27"/>
    <mergeCell ref="H28:J28"/>
    <mergeCell ref="H29:J29"/>
    <mergeCell ref="B30:C30"/>
    <mergeCell ref="H30:J30"/>
    <mergeCell ref="H20:J20"/>
    <mergeCell ref="D12:D13"/>
    <mergeCell ref="E12:E13"/>
    <mergeCell ref="F12:F13"/>
    <mergeCell ref="G12:G13"/>
    <mergeCell ref="H12:J14"/>
    <mergeCell ref="H15:J15"/>
    <mergeCell ref="H16:J16"/>
    <mergeCell ref="H17:J17"/>
    <mergeCell ref="H18:J18"/>
    <mergeCell ref="H19:J19"/>
    <mergeCell ref="A9:C9"/>
    <mergeCell ref="A11:C11"/>
    <mergeCell ref="A12:A14"/>
    <mergeCell ref="B12:B14"/>
    <mergeCell ref="C12:C14"/>
    <mergeCell ref="I4:J4"/>
    <mergeCell ref="E4:H4"/>
    <mergeCell ref="E5:H5"/>
    <mergeCell ref="A4:D5"/>
    <mergeCell ref="A7:C7"/>
    <mergeCell ref="D7:E7"/>
  </mergeCells>
  <phoneticPr fontId="2"/>
  <conditionalFormatting sqref="G37:G51">
    <cfRule type="colorScale" priority="1">
      <colorScale>
        <cfvo type="num" val="40"/>
        <cfvo type="max"/>
        <color rgb="FFFF0000"/>
        <color rgb="FFFFFFCC"/>
      </colorScale>
    </cfRule>
    <cfRule type="colorScale" priority="2">
      <colorScale>
        <cfvo type="num" val="40"/>
        <cfvo type="max"/>
        <color rgb="FFFF0000"/>
        <color rgb="FFFFFFCC"/>
      </colorScale>
    </cfRule>
    <cfRule type="colorScale" priority="3">
      <colorScale>
        <cfvo type="num" val="39.9"/>
        <cfvo type="max"/>
        <color rgb="FFFF0000"/>
        <color rgb="FFFFFFCC"/>
      </colorScale>
    </cfRule>
  </conditionalFormatting>
  <conditionalFormatting sqref="I5">
    <cfRule type="expression" dxfId="12" priority="6" stopIfTrue="1">
      <formula>E4="その他(上記用途区分以外)"</formula>
    </cfRule>
  </conditionalFormatting>
  <dataValidations count="3">
    <dataValidation operator="greaterThanOrEqual" allowBlank="1" showInputMessage="1" showErrorMessage="1" sqref="G15:G29" xr:uid="{190A88B9-35E3-45BE-B32A-FD6BF5D9D74E}"/>
    <dataValidation type="list" allowBlank="1" showInputMessage="1" showErrorMessage="1" sqref="E4" xr:uid="{84F7B8B1-595D-4341-810A-EFCA5F1DEF4A}">
      <formula1>"事務所,学校,物販店,飲食店,集会所,病院,ホテル,その他(上記用途区分以外)"</formula1>
    </dataValidation>
    <dataValidation type="list" allowBlank="1" showInputMessage="1" showErrorMessage="1" sqref="F3" xr:uid="{CA242EA3-6CD3-4907-81BB-8319EFD471E6}">
      <formula1>"□,■"</formula1>
    </dataValidation>
  </dataValidations>
  <printOptions horizontalCentered="1"/>
  <pageMargins left="0.78740157480314965" right="0.39370078740157483" top="0.59055118110236227" bottom="0.59055118110236227" header="0.39370078740157483" footer="0"/>
  <pageSetup paperSize="9" scale="77" orientation="portrait" r:id="rId1"/>
  <headerFooter alignWithMargins="0">
    <oddHeader>&amp;R&amp;14参考様式１－５③ 高機能換気</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codeName="Sheet27">
    <tabColor rgb="FF99FF99"/>
    <pageSetUpPr fitToPage="1"/>
  </sheetPr>
  <dimension ref="A1:X84"/>
  <sheetViews>
    <sheetView showGridLines="0" view="pageBreakPreview" zoomScaleNormal="100" zoomScaleSheetLayoutView="100" workbookViewId="0">
      <selection sqref="A1:Q1"/>
    </sheetView>
  </sheetViews>
  <sheetFormatPr defaultColWidth="9.5703125" defaultRowHeight="13.5" x14ac:dyDescent="0.15"/>
  <cols>
    <col min="1" max="1" width="10.7109375" style="774" customWidth="1"/>
    <col min="2" max="2" width="8" style="774" customWidth="1"/>
    <col min="3" max="3" width="16" style="774" customWidth="1"/>
    <col min="4" max="4" width="8" style="774" customWidth="1"/>
    <col min="5" max="5" width="7.140625" style="774" customWidth="1"/>
    <col min="6" max="6" width="8" style="774" customWidth="1"/>
    <col min="7" max="7" width="7.140625" style="774" customWidth="1"/>
    <col min="8" max="8" width="8" style="774" customWidth="1"/>
    <col min="9" max="9" width="2.140625" style="774" customWidth="1"/>
    <col min="10" max="10" width="8.42578125" style="774" customWidth="1"/>
    <col min="11" max="11" width="2.140625" style="774" customWidth="1"/>
    <col min="12" max="12" width="12.5703125" style="774" customWidth="1"/>
    <col min="13" max="13" width="2.140625" style="774" customWidth="1"/>
    <col min="14" max="14" width="8.42578125" style="774" customWidth="1"/>
    <col min="15" max="15" width="2.140625" style="774" customWidth="1"/>
    <col min="16" max="16" width="12.5703125" style="774" customWidth="1"/>
    <col min="17" max="17" width="20.7109375" style="774" customWidth="1"/>
    <col min="18" max="16384" width="9.5703125" style="774"/>
  </cols>
  <sheetData>
    <row r="1" spans="1:24" s="206" customFormat="1" ht="24.95" customHeight="1" thickBot="1" x14ac:dyDescent="0.2">
      <c r="A1" s="3212" t="s">
        <v>1288</v>
      </c>
      <c r="B1" s="3212"/>
      <c r="C1" s="3212"/>
      <c r="D1" s="3212"/>
      <c r="E1" s="3212"/>
      <c r="F1" s="3212"/>
      <c r="G1" s="3212"/>
      <c r="H1" s="3212"/>
      <c r="I1" s="3212"/>
      <c r="J1" s="3212"/>
      <c r="K1" s="3212"/>
      <c r="L1" s="3212"/>
      <c r="M1" s="3212"/>
      <c r="N1" s="3212"/>
      <c r="O1" s="3212"/>
      <c r="P1" s="3212"/>
      <c r="Q1" s="3212"/>
      <c r="R1" s="1262"/>
      <c r="S1" s="1262"/>
      <c r="T1" s="1262"/>
      <c r="U1" s="1262"/>
      <c r="V1" s="1262"/>
      <c r="W1" s="1262"/>
      <c r="X1" s="1262"/>
    </row>
    <row r="2" spans="1:24" s="206" customFormat="1" ht="30" customHeight="1" thickBot="1" x14ac:dyDescent="0.2">
      <c r="A2" s="3210" t="s">
        <v>326</v>
      </c>
      <c r="B2" s="3211"/>
      <c r="C2" s="3211"/>
      <c r="D2" s="2993" t="str">
        <f>IF('参考様式1-1'!D3="","",'参考様式1-1'!D3)</f>
        <v/>
      </c>
      <c r="E2" s="2994"/>
      <c r="F2" s="2994"/>
      <c r="G2" s="2994"/>
      <c r="H2" s="2994"/>
      <c r="I2" s="2994"/>
      <c r="J2" s="2994"/>
      <c r="K2" s="2994"/>
      <c r="L2" s="2994"/>
      <c r="M2" s="2994"/>
      <c r="N2" s="2994"/>
      <c r="O2" s="2995"/>
      <c r="P2" s="2990" t="str">
        <f>'参考様式1-1'!M3</f>
        <v>１棟目／計１棟</v>
      </c>
      <c r="Q2" s="2992"/>
      <c r="R2" s="243"/>
      <c r="S2" s="243"/>
      <c r="T2" s="243"/>
      <c r="U2" s="243"/>
      <c r="V2" s="243"/>
      <c r="W2" s="243"/>
      <c r="X2" s="243"/>
    </row>
    <row r="3" spans="1:24" ht="15" customHeight="1" thickBot="1" x14ac:dyDescent="0.2"/>
    <row r="4" spans="1:24" ht="15" customHeight="1" thickBot="1" x14ac:dyDescent="0.2">
      <c r="A4" s="3159" t="s">
        <v>676</v>
      </c>
      <c r="B4" s="3160"/>
      <c r="C4" s="3160"/>
      <c r="D4" s="3160"/>
      <c r="E4" s="3160"/>
      <c r="F4" s="3161"/>
      <c r="G4" s="2808" t="s">
        <v>560</v>
      </c>
      <c r="H4" s="2809"/>
      <c r="I4" s="2809"/>
      <c r="J4" s="2809"/>
      <c r="K4" s="2810"/>
      <c r="L4" s="2811">
        <f>IF(G4="事務所",0.1,IF(OR(G4="学校",G4="物販店",G4="飲食店",G4="集会所"),0.08,IF(G4="病院",0.06,IF(G4="ホテル",0.08,"-"))))</f>
        <v>0.1</v>
      </c>
      <c r="M4" s="2813"/>
    </row>
    <row r="5" spans="1:24" ht="15" customHeight="1" thickBot="1" x14ac:dyDescent="0.2">
      <c r="A5" s="3162"/>
      <c r="B5" s="3163"/>
      <c r="C5" s="3163"/>
      <c r="D5" s="3163"/>
      <c r="E5" s="3163"/>
      <c r="F5" s="3164"/>
      <c r="G5" s="2783" t="s">
        <v>562</v>
      </c>
      <c r="H5" s="2784"/>
      <c r="I5" s="2784"/>
      <c r="J5" s="2784"/>
      <c r="K5" s="2785"/>
      <c r="L5" s="822"/>
      <c r="M5" s="775" t="s">
        <v>563</v>
      </c>
    </row>
    <row r="6" spans="1:24" ht="24.95" customHeight="1" thickBot="1" x14ac:dyDescent="0.2">
      <c r="A6" s="2788" t="s">
        <v>564</v>
      </c>
      <c r="B6" s="2789"/>
      <c r="C6" s="2790"/>
      <c r="D6" s="814"/>
      <c r="E6" s="814"/>
      <c r="F6" s="814"/>
      <c r="G6" s="776"/>
      <c r="H6" s="776"/>
      <c r="I6" s="776"/>
      <c r="J6" s="776"/>
      <c r="K6" s="776"/>
      <c r="L6" s="776"/>
      <c r="M6" s="776"/>
      <c r="N6" s="776"/>
      <c r="O6" s="776"/>
      <c r="P6" s="776"/>
      <c r="Q6" s="776"/>
    </row>
    <row r="7" spans="1:24" ht="15" customHeight="1" thickBot="1" x14ac:dyDescent="0.2">
      <c r="A7" s="3108" t="s">
        <v>646</v>
      </c>
      <c r="B7" s="2901" t="s">
        <v>566</v>
      </c>
      <c r="C7" s="2904" t="s">
        <v>567</v>
      </c>
      <c r="D7" s="2907" t="s">
        <v>568</v>
      </c>
      <c r="E7" s="2908"/>
      <c r="F7" s="2908"/>
      <c r="G7" s="2908"/>
      <c r="H7" s="2940" t="s">
        <v>569</v>
      </c>
      <c r="I7" s="3157" t="s">
        <v>571</v>
      </c>
      <c r="J7" s="3158"/>
      <c r="K7" s="3158"/>
      <c r="L7" s="3158"/>
      <c r="M7" s="3158"/>
      <c r="N7" s="3158"/>
      <c r="O7" s="3158"/>
      <c r="P7" s="3068"/>
      <c r="Q7" s="2940" t="s">
        <v>572</v>
      </c>
    </row>
    <row r="8" spans="1:24" ht="15" customHeight="1" thickBot="1" x14ac:dyDescent="0.2">
      <c r="A8" s="3108"/>
      <c r="B8" s="2902"/>
      <c r="C8" s="2905"/>
      <c r="D8" s="2943" t="s">
        <v>574</v>
      </c>
      <c r="E8" s="2948"/>
      <c r="F8" s="2948"/>
      <c r="G8" s="2952"/>
      <c r="H8" s="2941"/>
      <c r="I8" s="2914" t="s">
        <v>576</v>
      </c>
      <c r="J8" s="3172"/>
      <c r="K8" s="3172"/>
      <c r="L8" s="3172"/>
      <c r="M8" s="3172"/>
      <c r="N8" s="3172"/>
      <c r="O8" s="3172"/>
      <c r="P8" s="2915"/>
      <c r="Q8" s="2941"/>
    </row>
    <row r="9" spans="1:24" ht="15" customHeight="1" thickBot="1" x14ac:dyDescent="0.2">
      <c r="A9" s="3108"/>
      <c r="B9" s="2902"/>
      <c r="C9" s="2905"/>
      <c r="D9" s="2943" t="s">
        <v>577</v>
      </c>
      <c r="E9" s="2944"/>
      <c r="F9" s="2945" t="s">
        <v>578</v>
      </c>
      <c r="G9" s="2952"/>
      <c r="H9" s="3156"/>
      <c r="I9" s="2943" t="s">
        <v>577</v>
      </c>
      <c r="J9" s="2948"/>
      <c r="K9" s="2948"/>
      <c r="L9" s="2944"/>
      <c r="M9" s="2945" t="s">
        <v>578</v>
      </c>
      <c r="N9" s="2948"/>
      <c r="O9" s="2948"/>
      <c r="P9" s="2952"/>
      <c r="Q9" s="2941"/>
    </row>
    <row r="10" spans="1:24" ht="15" customHeight="1" thickBot="1" x14ac:dyDescent="0.2">
      <c r="A10" s="3108"/>
      <c r="B10" s="2903"/>
      <c r="C10" s="2906"/>
      <c r="D10" s="3075" t="s">
        <v>580</v>
      </c>
      <c r="E10" s="2959"/>
      <c r="F10" s="2958" t="s">
        <v>580</v>
      </c>
      <c r="G10" s="3077"/>
      <c r="H10" s="826" t="s">
        <v>654</v>
      </c>
      <c r="I10" s="3075" t="s">
        <v>583</v>
      </c>
      <c r="J10" s="3076"/>
      <c r="K10" s="3076"/>
      <c r="L10" s="2959"/>
      <c r="M10" s="2958" t="s">
        <v>583</v>
      </c>
      <c r="N10" s="3076"/>
      <c r="O10" s="3076"/>
      <c r="P10" s="3077"/>
      <c r="Q10" s="2942"/>
    </row>
    <row r="11" spans="1:24" ht="15" customHeight="1" x14ac:dyDescent="0.15">
      <c r="A11" s="1364"/>
      <c r="B11" s="827"/>
      <c r="C11" s="784"/>
      <c r="D11" s="3165"/>
      <c r="E11" s="3166"/>
      <c r="F11" s="3167"/>
      <c r="G11" s="3168"/>
      <c r="H11" s="861"/>
      <c r="I11" s="3046" t="str">
        <f>IF(ISERROR(IF(OR(D11,H11)="", "", D11*H11)),"",IF(OR(D11,H11)="", "", D11*H11))</f>
        <v/>
      </c>
      <c r="J11" s="3169"/>
      <c r="K11" s="3169"/>
      <c r="L11" s="3047"/>
      <c r="M11" s="3170" t="str">
        <f>IF(ISERROR(IF(OR(F11,H11)="", "", F11*H11)),"",IF(OR(F11,H11)="", "", F11*H11))</f>
        <v/>
      </c>
      <c r="N11" s="3169"/>
      <c r="O11" s="3169"/>
      <c r="P11" s="3171"/>
      <c r="Q11" s="862"/>
    </row>
    <row r="12" spans="1:24" ht="15" customHeight="1" x14ac:dyDescent="0.15">
      <c r="A12" s="1365"/>
      <c r="B12" s="832"/>
      <c r="C12" s="790"/>
      <c r="D12" s="3149"/>
      <c r="E12" s="3150"/>
      <c r="F12" s="3151"/>
      <c r="G12" s="3152"/>
      <c r="H12" s="863"/>
      <c r="I12" s="3020" t="str">
        <f t="shared" ref="I12:I19" si="0">IF(ISERROR(IF(OR(D12,H12)="", "", D12*H12)),"",IF(OR(D12,H12)="", "", D12*H12))</f>
        <v/>
      </c>
      <c r="J12" s="3153"/>
      <c r="K12" s="3153"/>
      <c r="L12" s="3021"/>
      <c r="M12" s="3154" t="str">
        <f t="shared" ref="M12:M21" si="1">IF(ISERROR(IF(OR(F12,H12)="", "", F12*H12)),"",IF(OR(F12,H12)="", "", F12*H12))</f>
        <v/>
      </c>
      <c r="N12" s="3153"/>
      <c r="O12" s="3153"/>
      <c r="P12" s="3155"/>
      <c r="Q12" s="864"/>
    </row>
    <row r="13" spans="1:24" ht="15" customHeight="1" x14ac:dyDescent="0.15">
      <c r="A13" s="1365"/>
      <c r="B13" s="832"/>
      <c r="C13" s="790"/>
      <c r="D13" s="3149"/>
      <c r="E13" s="3150"/>
      <c r="F13" s="3151"/>
      <c r="G13" s="3152"/>
      <c r="H13" s="863"/>
      <c r="I13" s="3020" t="str">
        <f t="shared" si="0"/>
        <v/>
      </c>
      <c r="J13" s="3153"/>
      <c r="K13" s="3153"/>
      <c r="L13" s="3021"/>
      <c r="M13" s="3154" t="str">
        <f t="shared" si="1"/>
        <v/>
      </c>
      <c r="N13" s="3153"/>
      <c r="O13" s="3153"/>
      <c r="P13" s="3155"/>
      <c r="Q13" s="864"/>
    </row>
    <row r="14" spans="1:24" ht="15" customHeight="1" x14ac:dyDescent="0.15">
      <c r="A14" s="1365"/>
      <c r="B14" s="832"/>
      <c r="C14" s="790"/>
      <c r="D14" s="3149"/>
      <c r="E14" s="3150"/>
      <c r="F14" s="3151"/>
      <c r="G14" s="3152"/>
      <c r="H14" s="863"/>
      <c r="I14" s="3020" t="str">
        <f t="shared" si="0"/>
        <v/>
      </c>
      <c r="J14" s="3153"/>
      <c r="K14" s="3153"/>
      <c r="L14" s="3021"/>
      <c r="M14" s="3154" t="str">
        <f t="shared" si="1"/>
        <v/>
      </c>
      <c r="N14" s="3153"/>
      <c r="O14" s="3153"/>
      <c r="P14" s="3155"/>
      <c r="Q14" s="864"/>
    </row>
    <row r="15" spans="1:24" ht="15" customHeight="1" x14ac:dyDescent="0.15">
      <c r="A15" s="1378" t="s">
        <v>1291</v>
      </c>
      <c r="B15" s="832"/>
      <c r="C15" s="790"/>
      <c r="D15" s="3149"/>
      <c r="E15" s="3150"/>
      <c r="F15" s="3151"/>
      <c r="G15" s="3152"/>
      <c r="H15" s="863"/>
      <c r="I15" s="3020" t="str">
        <f t="shared" si="0"/>
        <v/>
      </c>
      <c r="J15" s="3153"/>
      <c r="K15" s="3153"/>
      <c r="L15" s="3021"/>
      <c r="M15" s="3154" t="str">
        <f t="shared" si="1"/>
        <v/>
      </c>
      <c r="N15" s="3153"/>
      <c r="O15" s="3153"/>
      <c r="P15" s="3155"/>
      <c r="Q15" s="864"/>
    </row>
    <row r="16" spans="1:24" ht="15" customHeight="1" x14ac:dyDescent="0.15">
      <c r="A16" s="1377" t="s">
        <v>1292</v>
      </c>
      <c r="B16" s="832"/>
      <c r="C16" s="790"/>
      <c r="D16" s="3149"/>
      <c r="E16" s="3150"/>
      <c r="F16" s="3151"/>
      <c r="G16" s="3152"/>
      <c r="H16" s="863"/>
      <c r="I16" s="3020" t="str">
        <f t="shared" si="0"/>
        <v/>
      </c>
      <c r="J16" s="3153"/>
      <c r="K16" s="3153"/>
      <c r="L16" s="3021"/>
      <c r="M16" s="3154" t="str">
        <f t="shared" si="1"/>
        <v/>
      </c>
      <c r="N16" s="3153"/>
      <c r="O16" s="3153"/>
      <c r="P16" s="3155"/>
      <c r="Q16" s="864"/>
    </row>
    <row r="17" spans="1:17" ht="15" customHeight="1" x14ac:dyDescent="0.15">
      <c r="A17" s="1471" t="s">
        <v>1293</v>
      </c>
      <c r="B17" s="832"/>
      <c r="C17" s="790"/>
      <c r="D17" s="3149"/>
      <c r="E17" s="3150"/>
      <c r="F17" s="3151"/>
      <c r="G17" s="3152"/>
      <c r="H17" s="863"/>
      <c r="I17" s="3020" t="str">
        <f t="shared" si="0"/>
        <v/>
      </c>
      <c r="J17" s="3153"/>
      <c r="K17" s="3153"/>
      <c r="L17" s="3021"/>
      <c r="M17" s="3154" t="str">
        <f t="shared" si="1"/>
        <v/>
      </c>
      <c r="N17" s="3153"/>
      <c r="O17" s="3153"/>
      <c r="P17" s="3155"/>
      <c r="Q17" s="864"/>
    </row>
    <row r="18" spans="1:17" ht="15" customHeight="1" x14ac:dyDescent="0.15">
      <c r="A18" s="1365"/>
      <c r="B18" s="832"/>
      <c r="C18" s="790"/>
      <c r="D18" s="3149"/>
      <c r="E18" s="3150"/>
      <c r="F18" s="3151"/>
      <c r="G18" s="3152"/>
      <c r="H18" s="863"/>
      <c r="I18" s="3020" t="str">
        <f t="shared" si="0"/>
        <v/>
      </c>
      <c r="J18" s="3153"/>
      <c r="K18" s="3153"/>
      <c r="L18" s="3021"/>
      <c r="M18" s="3154" t="str">
        <f t="shared" si="1"/>
        <v/>
      </c>
      <c r="N18" s="3153"/>
      <c r="O18" s="3153"/>
      <c r="P18" s="3155"/>
      <c r="Q18" s="864"/>
    </row>
    <row r="19" spans="1:17" ht="15" customHeight="1" x14ac:dyDescent="0.15">
      <c r="A19" s="1365"/>
      <c r="B19" s="832"/>
      <c r="C19" s="790"/>
      <c r="D19" s="3149"/>
      <c r="E19" s="3150"/>
      <c r="F19" s="3151"/>
      <c r="G19" s="3152"/>
      <c r="H19" s="863"/>
      <c r="I19" s="3020" t="str">
        <f t="shared" si="0"/>
        <v/>
      </c>
      <c r="J19" s="3153"/>
      <c r="K19" s="3153"/>
      <c r="L19" s="3021"/>
      <c r="M19" s="3154" t="str">
        <f t="shared" si="1"/>
        <v/>
      </c>
      <c r="N19" s="3153"/>
      <c r="O19" s="3153"/>
      <c r="P19" s="3155"/>
      <c r="Q19" s="864"/>
    </row>
    <row r="20" spans="1:17" ht="15" customHeight="1" x14ac:dyDescent="0.15">
      <c r="A20" s="1365"/>
      <c r="B20" s="832"/>
      <c r="C20" s="790"/>
      <c r="D20" s="1076"/>
      <c r="E20" s="1077"/>
      <c r="F20" s="1078"/>
      <c r="G20" s="1079"/>
      <c r="H20" s="863"/>
      <c r="I20" s="3020" t="str">
        <f t="shared" ref="I20" si="2">IF(ISERROR(IF(OR(D20,H20)="", "", D20*H20)),"",IF(OR(D20,H20)="", "", D20*H20))</f>
        <v/>
      </c>
      <c r="J20" s="3153"/>
      <c r="K20" s="3153"/>
      <c r="L20" s="3021"/>
      <c r="M20" s="3154" t="str">
        <f t="shared" ref="M20" si="3">IF(ISERROR(IF(OR(F20,H20)="", "", F20*H20)),"",IF(OR(F20,H20)="", "", F20*H20))</f>
        <v/>
      </c>
      <c r="N20" s="3153"/>
      <c r="O20" s="3153"/>
      <c r="P20" s="3155"/>
      <c r="Q20" s="864"/>
    </row>
    <row r="21" spans="1:17" ht="15" customHeight="1" thickBot="1" x14ac:dyDescent="0.2">
      <c r="A21" s="1365"/>
      <c r="B21" s="836"/>
      <c r="C21" s="837"/>
      <c r="D21" s="3173"/>
      <c r="E21" s="3174"/>
      <c r="F21" s="3175"/>
      <c r="G21" s="3176"/>
      <c r="H21" s="865"/>
      <c r="I21" s="3093" t="str">
        <f>IF(ISERROR(IF(OR(D21,H21)="", "", D21*H21)),"",IF(OR(D21,H21)="", "", D21*H21))</f>
        <v/>
      </c>
      <c r="J21" s="3177"/>
      <c r="K21" s="3177"/>
      <c r="L21" s="3094"/>
      <c r="M21" s="3178" t="str">
        <f t="shared" si="1"/>
        <v/>
      </c>
      <c r="N21" s="3177"/>
      <c r="O21" s="3177"/>
      <c r="P21" s="3179"/>
      <c r="Q21" s="866"/>
    </row>
    <row r="22" spans="1:17" ht="15" customHeight="1" thickBot="1" x14ac:dyDescent="0.2">
      <c r="A22" s="1366"/>
      <c r="B22" s="2832" t="s">
        <v>584</v>
      </c>
      <c r="C22" s="2833"/>
      <c r="D22" s="3184"/>
      <c r="E22" s="3184"/>
      <c r="F22" s="3184"/>
      <c r="G22" s="3185"/>
      <c r="H22" s="1327">
        <f>SUM(H11:H21)</f>
        <v>0</v>
      </c>
      <c r="I22" s="1304" t="s">
        <v>677</v>
      </c>
      <c r="J22" s="3186">
        <f>SUM(I11:L21)</f>
        <v>0</v>
      </c>
      <c r="K22" s="3186"/>
      <c r="L22" s="3187"/>
      <c r="M22" s="1317" t="s">
        <v>586</v>
      </c>
      <c r="N22" s="3186">
        <f>SUM(M11:P21)</f>
        <v>0</v>
      </c>
      <c r="O22" s="3186"/>
      <c r="P22" s="3188"/>
      <c r="Q22" s="804"/>
    </row>
    <row r="23" spans="1:17" ht="15" customHeight="1" thickTop="1" x14ac:dyDescent="0.15">
      <c r="A23" s="1367"/>
      <c r="B23" s="840"/>
      <c r="C23" s="800"/>
      <c r="D23" s="3189"/>
      <c r="E23" s="3190"/>
      <c r="F23" s="3191"/>
      <c r="G23" s="3192"/>
      <c r="H23" s="867"/>
      <c r="I23" s="3098" t="str">
        <f>IF(ISERROR(IF(OR(D23,H23)="", "", D23*H23)),"",IF(OR(D23,H23)="", "", D23*H23))</f>
        <v/>
      </c>
      <c r="J23" s="3193"/>
      <c r="K23" s="3193"/>
      <c r="L23" s="3099"/>
      <c r="M23" s="3194" t="str">
        <f>IF(ISERROR(IF(OR(F23,H23)="", "", F23*H23)),"",IF(OR(F23,H23)="", "", F23*H23))</f>
        <v/>
      </c>
      <c r="N23" s="3193"/>
      <c r="O23" s="3193"/>
      <c r="P23" s="3195"/>
      <c r="Q23" s="868"/>
    </row>
    <row r="24" spans="1:17" ht="15" customHeight="1" x14ac:dyDescent="0.15">
      <c r="A24" s="1365"/>
      <c r="B24" s="832"/>
      <c r="C24" s="790"/>
      <c r="D24" s="3180"/>
      <c r="E24" s="3181"/>
      <c r="F24" s="3182"/>
      <c r="G24" s="3183"/>
      <c r="H24" s="1033"/>
      <c r="I24" s="3020" t="str">
        <f>IF(ISERROR(IF(OR(D24,H24)="", "", D24*H24)),"",IF(OR(D24,H24)="", "", D24*H24))</f>
        <v/>
      </c>
      <c r="J24" s="3153"/>
      <c r="K24" s="3153"/>
      <c r="L24" s="3021"/>
      <c r="M24" s="3154" t="str">
        <f>IF(ISERROR(IF(OR(F24,H24)="", "", F24*H24)),"",IF(OR(F24,H24)="", "", F24*H24))</f>
        <v/>
      </c>
      <c r="N24" s="3153"/>
      <c r="O24" s="3153"/>
      <c r="P24" s="3155"/>
      <c r="Q24" s="864"/>
    </row>
    <row r="25" spans="1:17" ht="15" customHeight="1" x14ac:dyDescent="0.15">
      <c r="A25" s="1365"/>
      <c r="B25" s="832"/>
      <c r="C25" s="790"/>
      <c r="D25" s="1072"/>
      <c r="E25" s="1073"/>
      <c r="F25" s="1074"/>
      <c r="G25" s="1075"/>
      <c r="H25" s="1033"/>
      <c r="I25" s="3020" t="str">
        <f t="shared" ref="I25:I28" si="4">IF(ISERROR(IF(OR(D25,H25)="", "", D25*H25)),"",IF(OR(D25,H25)="", "", D25*H25))</f>
        <v/>
      </c>
      <c r="J25" s="3153"/>
      <c r="K25" s="3153"/>
      <c r="L25" s="3021"/>
      <c r="M25" s="3154" t="str">
        <f t="shared" ref="M25:M28" si="5">IF(ISERROR(IF(OR(F25,H25)="", "", F25*H25)),"",IF(OR(F25,H25)="", "", F25*H25))</f>
        <v/>
      </c>
      <c r="N25" s="3153"/>
      <c r="O25" s="3153"/>
      <c r="P25" s="3155"/>
      <c r="Q25" s="864"/>
    </row>
    <row r="26" spans="1:17" ht="15" customHeight="1" x14ac:dyDescent="0.15">
      <c r="A26" s="1365"/>
      <c r="B26" s="832"/>
      <c r="C26" s="790"/>
      <c r="D26" s="1072"/>
      <c r="E26" s="1073"/>
      <c r="F26" s="1074"/>
      <c r="G26" s="1075"/>
      <c r="H26" s="1033"/>
      <c r="I26" s="3020" t="str">
        <f t="shared" si="4"/>
        <v/>
      </c>
      <c r="J26" s="3153"/>
      <c r="K26" s="3153"/>
      <c r="L26" s="3021"/>
      <c r="M26" s="3154" t="str">
        <f t="shared" si="5"/>
        <v/>
      </c>
      <c r="N26" s="3153"/>
      <c r="O26" s="3153"/>
      <c r="P26" s="3155"/>
      <c r="Q26" s="864"/>
    </row>
    <row r="27" spans="1:17" ht="15" customHeight="1" x14ac:dyDescent="0.15">
      <c r="A27" s="1365"/>
      <c r="B27" s="832"/>
      <c r="C27" s="790"/>
      <c r="D27" s="1072"/>
      <c r="E27" s="1073"/>
      <c r="F27" s="1074"/>
      <c r="G27" s="1075"/>
      <c r="H27" s="1033"/>
      <c r="I27" s="3020" t="str">
        <f t="shared" si="4"/>
        <v/>
      </c>
      <c r="J27" s="3153"/>
      <c r="K27" s="3153"/>
      <c r="L27" s="3021"/>
      <c r="M27" s="3154" t="str">
        <f t="shared" si="5"/>
        <v/>
      </c>
      <c r="N27" s="3153"/>
      <c r="O27" s="3153"/>
      <c r="P27" s="3155"/>
      <c r="Q27" s="864"/>
    </row>
    <row r="28" spans="1:17" ht="15" customHeight="1" x14ac:dyDescent="0.15">
      <c r="A28" s="1365"/>
      <c r="B28" s="832"/>
      <c r="C28" s="790"/>
      <c r="D28" s="1072"/>
      <c r="E28" s="1073"/>
      <c r="F28" s="1074"/>
      <c r="G28" s="1075"/>
      <c r="H28" s="1033"/>
      <c r="I28" s="3020" t="str">
        <f t="shared" si="4"/>
        <v/>
      </c>
      <c r="J28" s="3153"/>
      <c r="K28" s="3153"/>
      <c r="L28" s="3021"/>
      <c r="M28" s="3154" t="str">
        <f t="shared" si="5"/>
        <v/>
      </c>
      <c r="N28" s="3153"/>
      <c r="O28" s="3153"/>
      <c r="P28" s="3155"/>
      <c r="Q28" s="864"/>
    </row>
    <row r="29" spans="1:17" ht="15" customHeight="1" x14ac:dyDescent="0.15">
      <c r="A29" s="1365"/>
      <c r="B29" s="832"/>
      <c r="C29" s="790"/>
      <c r="D29" s="3180"/>
      <c r="E29" s="3181"/>
      <c r="F29" s="3182"/>
      <c r="G29" s="3183"/>
      <c r="H29" s="1033"/>
      <c r="I29" s="3020" t="str">
        <f t="shared" ref="I29:I43" si="6">IF(ISERROR(IF(OR(D29,H29)="", "", D29*H29)),"",IF(OR(D29,H29)="", "", D29*H29))</f>
        <v/>
      </c>
      <c r="J29" s="3153"/>
      <c r="K29" s="3153"/>
      <c r="L29" s="3021"/>
      <c r="M29" s="3154" t="str">
        <f t="shared" ref="M29:M43" si="7">IF(ISERROR(IF(OR(F29,H29)="", "", F29*H29)),"",IF(OR(F29,H29)="", "", F29*H29))</f>
        <v/>
      </c>
      <c r="N29" s="3153"/>
      <c r="O29" s="3153"/>
      <c r="P29" s="3155"/>
      <c r="Q29" s="864"/>
    </row>
    <row r="30" spans="1:17" ht="15" customHeight="1" x14ac:dyDescent="0.15">
      <c r="A30" s="1378" t="s">
        <v>1291</v>
      </c>
      <c r="B30" s="832"/>
      <c r="C30" s="790"/>
      <c r="D30" s="3180"/>
      <c r="E30" s="3181"/>
      <c r="F30" s="3182"/>
      <c r="G30" s="3183"/>
      <c r="H30" s="1033"/>
      <c r="I30" s="3020" t="str">
        <f t="shared" si="6"/>
        <v/>
      </c>
      <c r="J30" s="3153"/>
      <c r="K30" s="3153"/>
      <c r="L30" s="3021"/>
      <c r="M30" s="3154" t="str">
        <f t="shared" si="7"/>
        <v/>
      </c>
      <c r="N30" s="3153"/>
      <c r="O30" s="3153"/>
      <c r="P30" s="3155"/>
      <c r="Q30" s="864"/>
    </row>
    <row r="31" spans="1:17" ht="15" customHeight="1" x14ac:dyDescent="0.15">
      <c r="A31" s="1377" t="s">
        <v>1294</v>
      </c>
      <c r="B31" s="832"/>
      <c r="C31" s="790"/>
      <c r="D31" s="3180"/>
      <c r="E31" s="3181"/>
      <c r="F31" s="3182"/>
      <c r="G31" s="3183"/>
      <c r="H31" s="1033"/>
      <c r="I31" s="3020" t="str">
        <f t="shared" si="6"/>
        <v/>
      </c>
      <c r="J31" s="3153"/>
      <c r="K31" s="3153"/>
      <c r="L31" s="3021"/>
      <c r="M31" s="3154" t="str">
        <f t="shared" si="7"/>
        <v/>
      </c>
      <c r="N31" s="3153"/>
      <c r="O31" s="3153"/>
      <c r="P31" s="3155"/>
      <c r="Q31" s="864"/>
    </row>
    <row r="32" spans="1:17" ht="15" customHeight="1" x14ac:dyDescent="0.15">
      <c r="A32" s="1471" t="s">
        <v>1295</v>
      </c>
      <c r="B32" s="832"/>
      <c r="C32" s="790"/>
      <c r="D32" s="3180"/>
      <c r="E32" s="3181"/>
      <c r="F32" s="3182"/>
      <c r="G32" s="3183"/>
      <c r="H32" s="1033"/>
      <c r="I32" s="3020" t="str">
        <f t="shared" si="6"/>
        <v/>
      </c>
      <c r="J32" s="3153"/>
      <c r="K32" s="3153"/>
      <c r="L32" s="3021"/>
      <c r="M32" s="3154" t="str">
        <f t="shared" si="7"/>
        <v/>
      </c>
      <c r="N32" s="3153"/>
      <c r="O32" s="3153"/>
      <c r="P32" s="3155"/>
      <c r="Q32" s="864"/>
    </row>
    <row r="33" spans="1:17" ht="15" customHeight="1" x14ac:dyDescent="0.15">
      <c r="A33" s="1365"/>
      <c r="B33" s="832"/>
      <c r="C33" s="790"/>
      <c r="D33" s="3180"/>
      <c r="E33" s="3181"/>
      <c r="F33" s="3182"/>
      <c r="G33" s="3183"/>
      <c r="H33" s="1033"/>
      <c r="I33" s="3020" t="str">
        <f t="shared" si="6"/>
        <v/>
      </c>
      <c r="J33" s="3153"/>
      <c r="K33" s="3153"/>
      <c r="L33" s="3021"/>
      <c r="M33" s="3154" t="str">
        <f t="shared" si="7"/>
        <v/>
      </c>
      <c r="N33" s="3153"/>
      <c r="O33" s="3153"/>
      <c r="P33" s="3155"/>
      <c r="Q33" s="864"/>
    </row>
    <row r="34" spans="1:17" ht="15" customHeight="1" x14ac:dyDescent="0.15">
      <c r="A34" s="1365"/>
      <c r="B34" s="832"/>
      <c r="C34" s="790"/>
      <c r="D34" s="3180"/>
      <c r="E34" s="3181"/>
      <c r="F34" s="3182"/>
      <c r="G34" s="3183"/>
      <c r="H34" s="1033"/>
      <c r="I34" s="3020" t="str">
        <f t="shared" si="6"/>
        <v/>
      </c>
      <c r="J34" s="3153"/>
      <c r="K34" s="3153"/>
      <c r="L34" s="3021"/>
      <c r="M34" s="3154" t="str">
        <f t="shared" si="7"/>
        <v/>
      </c>
      <c r="N34" s="3153"/>
      <c r="O34" s="3153"/>
      <c r="P34" s="3155"/>
      <c r="Q34" s="864"/>
    </row>
    <row r="35" spans="1:17" ht="15" customHeight="1" x14ac:dyDescent="0.15">
      <c r="A35" s="1365"/>
      <c r="B35" s="832"/>
      <c r="C35" s="790"/>
      <c r="D35" s="3180"/>
      <c r="E35" s="3181"/>
      <c r="F35" s="3182"/>
      <c r="G35" s="3183"/>
      <c r="H35" s="1033"/>
      <c r="I35" s="3020" t="str">
        <f t="shared" si="6"/>
        <v/>
      </c>
      <c r="J35" s="3153"/>
      <c r="K35" s="3153"/>
      <c r="L35" s="3021"/>
      <c r="M35" s="3154" t="str">
        <f t="shared" si="7"/>
        <v/>
      </c>
      <c r="N35" s="3153"/>
      <c r="O35" s="3153"/>
      <c r="P35" s="3155"/>
      <c r="Q35" s="864"/>
    </row>
    <row r="36" spans="1:17" ht="15" customHeight="1" x14ac:dyDescent="0.15">
      <c r="A36" s="1365"/>
      <c r="B36" s="832"/>
      <c r="C36" s="790"/>
      <c r="D36" s="3180"/>
      <c r="E36" s="3181"/>
      <c r="F36" s="3182"/>
      <c r="G36" s="3183"/>
      <c r="H36" s="1033"/>
      <c r="I36" s="3020" t="str">
        <f t="shared" si="6"/>
        <v/>
      </c>
      <c r="J36" s="3153"/>
      <c r="K36" s="3153"/>
      <c r="L36" s="3021"/>
      <c r="M36" s="3154" t="str">
        <f t="shared" si="7"/>
        <v/>
      </c>
      <c r="N36" s="3153"/>
      <c r="O36" s="3153"/>
      <c r="P36" s="3155"/>
      <c r="Q36" s="864"/>
    </row>
    <row r="37" spans="1:17" ht="15" customHeight="1" x14ac:dyDescent="0.15">
      <c r="A37" s="1365"/>
      <c r="B37" s="832"/>
      <c r="C37" s="790"/>
      <c r="D37" s="3180"/>
      <c r="E37" s="3181"/>
      <c r="F37" s="3182"/>
      <c r="G37" s="3183"/>
      <c r="H37" s="1033"/>
      <c r="I37" s="3020" t="str">
        <f t="shared" si="6"/>
        <v/>
      </c>
      <c r="J37" s="3153"/>
      <c r="K37" s="3153"/>
      <c r="L37" s="3021"/>
      <c r="M37" s="3154" t="str">
        <f t="shared" si="7"/>
        <v/>
      </c>
      <c r="N37" s="3153"/>
      <c r="O37" s="3153"/>
      <c r="P37" s="3155"/>
      <c r="Q37" s="864"/>
    </row>
    <row r="38" spans="1:17" ht="15" customHeight="1" x14ac:dyDescent="0.15">
      <c r="A38" s="1365"/>
      <c r="B38" s="832"/>
      <c r="C38" s="790"/>
      <c r="D38" s="3180"/>
      <c r="E38" s="3181"/>
      <c r="F38" s="3182"/>
      <c r="G38" s="3183"/>
      <c r="H38" s="1033"/>
      <c r="I38" s="3020" t="str">
        <f t="shared" si="6"/>
        <v/>
      </c>
      <c r="J38" s="3153"/>
      <c r="K38" s="3153"/>
      <c r="L38" s="3021"/>
      <c r="M38" s="3154" t="str">
        <f t="shared" si="7"/>
        <v/>
      </c>
      <c r="N38" s="3153"/>
      <c r="O38" s="3153"/>
      <c r="P38" s="3155"/>
      <c r="Q38" s="864"/>
    </row>
    <row r="39" spans="1:17" ht="15" customHeight="1" x14ac:dyDescent="0.15">
      <c r="A39" s="1365"/>
      <c r="B39" s="832"/>
      <c r="C39" s="790"/>
      <c r="D39" s="3180"/>
      <c r="E39" s="3181"/>
      <c r="F39" s="3182"/>
      <c r="G39" s="3183"/>
      <c r="H39" s="1033"/>
      <c r="I39" s="3020" t="str">
        <f t="shared" si="6"/>
        <v/>
      </c>
      <c r="J39" s="3153"/>
      <c r="K39" s="3153"/>
      <c r="L39" s="3021"/>
      <c r="M39" s="3154" t="str">
        <f t="shared" si="7"/>
        <v/>
      </c>
      <c r="N39" s="3153"/>
      <c r="O39" s="3153"/>
      <c r="P39" s="3155"/>
      <c r="Q39" s="864"/>
    </row>
    <row r="40" spans="1:17" ht="15" customHeight="1" x14ac:dyDescent="0.15">
      <c r="A40" s="1365"/>
      <c r="B40" s="832"/>
      <c r="C40" s="790"/>
      <c r="D40" s="3180"/>
      <c r="E40" s="3181"/>
      <c r="F40" s="3182"/>
      <c r="G40" s="3183"/>
      <c r="H40" s="1033"/>
      <c r="I40" s="3020" t="str">
        <f t="shared" si="6"/>
        <v/>
      </c>
      <c r="J40" s="3153"/>
      <c r="K40" s="3153"/>
      <c r="L40" s="3021"/>
      <c r="M40" s="3154" t="str">
        <f t="shared" si="7"/>
        <v/>
      </c>
      <c r="N40" s="3153"/>
      <c r="O40" s="3153"/>
      <c r="P40" s="3155"/>
      <c r="Q40" s="864"/>
    </row>
    <row r="41" spans="1:17" ht="15" customHeight="1" x14ac:dyDescent="0.15">
      <c r="A41" s="1365"/>
      <c r="B41" s="832"/>
      <c r="C41" s="790"/>
      <c r="D41" s="3180"/>
      <c r="E41" s="3181"/>
      <c r="F41" s="3182"/>
      <c r="G41" s="3183"/>
      <c r="H41" s="1033"/>
      <c r="I41" s="3020" t="str">
        <f t="shared" si="6"/>
        <v/>
      </c>
      <c r="J41" s="3153"/>
      <c r="K41" s="3153"/>
      <c r="L41" s="3021"/>
      <c r="M41" s="3154" t="str">
        <f t="shared" si="7"/>
        <v/>
      </c>
      <c r="N41" s="3153"/>
      <c r="O41" s="3153"/>
      <c r="P41" s="3155"/>
      <c r="Q41" s="864"/>
    </row>
    <row r="42" spans="1:17" ht="15" customHeight="1" x14ac:dyDescent="0.15">
      <c r="A42" s="1365"/>
      <c r="B42" s="832"/>
      <c r="C42" s="790"/>
      <c r="D42" s="3180"/>
      <c r="E42" s="3181"/>
      <c r="F42" s="3182"/>
      <c r="G42" s="3183"/>
      <c r="H42" s="1033"/>
      <c r="I42" s="3020" t="str">
        <f t="shared" si="6"/>
        <v/>
      </c>
      <c r="J42" s="3153"/>
      <c r="K42" s="3153"/>
      <c r="L42" s="3021"/>
      <c r="M42" s="3154" t="str">
        <f t="shared" si="7"/>
        <v/>
      </c>
      <c r="N42" s="3153"/>
      <c r="O42" s="3153"/>
      <c r="P42" s="3155"/>
      <c r="Q42" s="864"/>
    </row>
    <row r="43" spans="1:17" ht="15" customHeight="1" thickBot="1" x14ac:dyDescent="0.2">
      <c r="A43" s="1365"/>
      <c r="B43" s="832"/>
      <c r="C43" s="790"/>
      <c r="D43" s="3202"/>
      <c r="E43" s="3203"/>
      <c r="F43" s="3204"/>
      <c r="G43" s="3205"/>
      <c r="H43" s="1033"/>
      <c r="I43" s="3093" t="str">
        <f t="shared" si="6"/>
        <v/>
      </c>
      <c r="J43" s="3177"/>
      <c r="K43" s="3177"/>
      <c r="L43" s="3094"/>
      <c r="M43" s="3178" t="str">
        <f t="shared" si="7"/>
        <v/>
      </c>
      <c r="N43" s="3177"/>
      <c r="O43" s="3177"/>
      <c r="P43" s="3179"/>
      <c r="Q43" s="864"/>
    </row>
    <row r="44" spans="1:17" ht="15" customHeight="1" thickBot="1" x14ac:dyDescent="0.2">
      <c r="A44" s="1365"/>
      <c r="B44" s="2840" t="s">
        <v>584</v>
      </c>
      <c r="C44" s="2923"/>
      <c r="D44" s="2923"/>
      <c r="E44" s="2923"/>
      <c r="F44" s="2923"/>
      <c r="G44" s="3196"/>
      <c r="H44" s="1336">
        <f>SUM(H23:H43)</f>
        <v>0</v>
      </c>
      <c r="I44" s="1009" t="s">
        <v>587</v>
      </c>
      <c r="J44" s="3197">
        <f>SUM(I23:L43)</f>
        <v>0</v>
      </c>
      <c r="K44" s="3197"/>
      <c r="L44" s="3198"/>
      <c r="M44" s="1316" t="s">
        <v>588</v>
      </c>
      <c r="N44" s="3197">
        <f>SUM(M23:P43)</f>
        <v>0</v>
      </c>
      <c r="O44" s="3197"/>
      <c r="P44" s="3199"/>
      <c r="Q44" s="803"/>
    </row>
    <row r="45" spans="1:17" ht="21.75" customHeight="1" thickBot="1" x14ac:dyDescent="0.2">
      <c r="A45" s="2887" t="s">
        <v>1440</v>
      </c>
      <c r="B45" s="2888"/>
      <c r="C45" s="2888"/>
      <c r="D45" s="2888"/>
      <c r="E45" s="2888"/>
      <c r="F45" s="2888"/>
      <c r="G45" s="2889"/>
      <c r="H45" s="1287" t="s">
        <v>577</v>
      </c>
      <c r="I45" s="3069" t="s">
        <v>678</v>
      </c>
      <c r="J45" s="2869"/>
      <c r="K45" s="2869"/>
      <c r="L45" s="2869"/>
      <c r="M45" s="3200">
        <f>J22+J44</f>
        <v>0</v>
      </c>
      <c r="N45" s="3200"/>
      <c r="O45" s="3200"/>
      <c r="P45" s="3201"/>
      <c r="Q45" s="869"/>
    </row>
    <row r="46" spans="1:17" ht="21.75" customHeight="1" thickBot="1" x14ac:dyDescent="0.2">
      <c r="A46" s="2920" t="s">
        <v>1435</v>
      </c>
      <c r="B46" s="2921"/>
      <c r="C46" s="2921"/>
      <c r="D46" s="2921"/>
      <c r="E46" s="2921"/>
      <c r="F46" s="2921"/>
      <c r="G46" s="2922"/>
      <c r="H46" s="1288" t="s">
        <v>577</v>
      </c>
      <c r="I46" s="3206" t="s">
        <v>679</v>
      </c>
      <c r="J46" s="3207"/>
      <c r="K46" s="3207"/>
      <c r="L46" s="3207"/>
      <c r="M46" s="3208">
        <f>IF(ISERROR(J44/M45),0,J44/M45)</f>
        <v>0</v>
      </c>
      <c r="N46" s="3208"/>
      <c r="O46" s="3208"/>
      <c r="P46" s="3209"/>
      <c r="Q46" s="870"/>
    </row>
    <row r="47" spans="1:17" ht="15" customHeight="1" x14ac:dyDescent="0.15">
      <c r="A47" s="776"/>
      <c r="B47" s="776"/>
      <c r="C47" s="776"/>
      <c r="D47" s="776"/>
      <c r="E47" s="776"/>
      <c r="F47" s="776"/>
      <c r="G47" s="776"/>
      <c r="H47" s="814"/>
      <c r="I47" s="814"/>
      <c r="J47" s="776"/>
      <c r="K47" s="776"/>
      <c r="L47" s="776"/>
      <c r="M47" s="776"/>
      <c r="N47" s="776"/>
      <c r="O47" s="776"/>
      <c r="P47" s="776"/>
      <c r="Q47" s="776"/>
    </row>
    <row r="48" spans="1:17" ht="15" customHeight="1" thickBot="1" x14ac:dyDescent="0.2">
      <c r="A48" s="776"/>
      <c r="B48" s="776"/>
      <c r="C48" s="776"/>
      <c r="D48" s="776"/>
      <c r="E48" s="776"/>
      <c r="F48" s="776"/>
      <c r="G48" s="776"/>
      <c r="H48" s="814"/>
      <c r="I48" s="814"/>
      <c r="J48" s="776"/>
      <c r="K48" s="776"/>
      <c r="L48" s="776"/>
      <c r="M48" s="776"/>
      <c r="N48" s="776"/>
      <c r="O48" s="776"/>
      <c r="P48" s="776"/>
      <c r="Q48" s="776"/>
    </row>
    <row r="49" spans="1:17" ht="24.95" customHeight="1" thickBot="1" x14ac:dyDescent="0.2">
      <c r="A49" s="2928" t="s">
        <v>621</v>
      </c>
      <c r="B49" s="2929"/>
      <c r="C49" s="2930"/>
      <c r="D49" s="1692" t="str">
        <f>A4</f>
        <v>空調設備・二次側設備</v>
      </c>
      <c r="E49" s="814"/>
      <c r="F49" s="814"/>
      <c r="G49" s="776"/>
      <c r="H49" s="814"/>
      <c r="I49" s="814"/>
      <c r="J49" s="776"/>
      <c r="K49" s="776"/>
      <c r="L49" s="776"/>
      <c r="M49" s="776"/>
      <c r="N49" s="776"/>
      <c r="O49" s="776"/>
      <c r="P49" s="776"/>
      <c r="Q49" s="776"/>
    </row>
    <row r="50" spans="1:17" ht="15" customHeight="1" thickBot="1" x14ac:dyDescent="0.2">
      <c r="A50" s="3108" t="s">
        <v>646</v>
      </c>
      <c r="B50" s="2901" t="s">
        <v>566</v>
      </c>
      <c r="C50" s="2904" t="s">
        <v>567</v>
      </c>
      <c r="D50" s="2907" t="s">
        <v>568</v>
      </c>
      <c r="E50" s="2908"/>
      <c r="F50" s="2908"/>
      <c r="G50" s="2908"/>
      <c r="H50" s="2940" t="s">
        <v>569</v>
      </c>
      <c r="I50" s="3157" t="s">
        <v>571</v>
      </c>
      <c r="J50" s="3158"/>
      <c r="K50" s="3158"/>
      <c r="L50" s="3158"/>
      <c r="M50" s="3158"/>
      <c r="N50" s="3158"/>
      <c r="O50" s="3158"/>
      <c r="P50" s="3068"/>
      <c r="Q50" s="2940" t="s">
        <v>572</v>
      </c>
    </row>
    <row r="51" spans="1:17" ht="15" customHeight="1" thickBot="1" x14ac:dyDescent="0.2">
      <c r="A51" s="3108"/>
      <c r="B51" s="2902"/>
      <c r="C51" s="2905"/>
      <c r="D51" s="2943" t="s">
        <v>574</v>
      </c>
      <c r="E51" s="2948"/>
      <c r="F51" s="2948"/>
      <c r="G51" s="2952"/>
      <c r="H51" s="2941"/>
      <c r="I51" s="2914" t="s">
        <v>576</v>
      </c>
      <c r="J51" s="3172"/>
      <c r="K51" s="3172"/>
      <c r="L51" s="3172"/>
      <c r="M51" s="3172"/>
      <c r="N51" s="3172"/>
      <c r="O51" s="3172"/>
      <c r="P51" s="2915"/>
      <c r="Q51" s="2941"/>
    </row>
    <row r="52" spans="1:17" ht="15" customHeight="1" thickBot="1" x14ac:dyDescent="0.2">
      <c r="A52" s="3108"/>
      <c r="B52" s="2902"/>
      <c r="C52" s="2905"/>
      <c r="D52" s="2943" t="s">
        <v>577</v>
      </c>
      <c r="E52" s="2944"/>
      <c r="F52" s="2945" t="s">
        <v>578</v>
      </c>
      <c r="G52" s="2952"/>
      <c r="H52" s="3156"/>
      <c r="I52" s="2943" t="s">
        <v>577</v>
      </c>
      <c r="J52" s="2948"/>
      <c r="K52" s="2948"/>
      <c r="L52" s="2944"/>
      <c r="M52" s="2945" t="s">
        <v>578</v>
      </c>
      <c r="N52" s="2948"/>
      <c r="O52" s="2948"/>
      <c r="P52" s="2952"/>
      <c r="Q52" s="2941"/>
    </row>
    <row r="53" spans="1:17" ht="15" customHeight="1" thickBot="1" x14ac:dyDescent="0.2">
      <c r="A53" s="2898"/>
      <c r="B53" s="2902"/>
      <c r="C53" s="2905"/>
      <c r="D53" s="2953" t="s">
        <v>580</v>
      </c>
      <c r="E53" s="2954"/>
      <c r="F53" s="2955" t="s">
        <v>580</v>
      </c>
      <c r="G53" s="3045"/>
      <c r="H53" s="871" t="s">
        <v>654</v>
      </c>
      <c r="I53" s="2953" t="s">
        <v>583</v>
      </c>
      <c r="J53" s="3044"/>
      <c r="K53" s="3044"/>
      <c r="L53" s="2954"/>
      <c r="M53" s="2955" t="s">
        <v>583</v>
      </c>
      <c r="N53" s="3044"/>
      <c r="O53" s="3044"/>
      <c r="P53" s="3045"/>
      <c r="Q53" s="2941"/>
    </row>
    <row r="54" spans="1:17" ht="15" customHeight="1" x14ac:dyDescent="0.15">
      <c r="A54" s="1364"/>
      <c r="B54" s="872"/>
      <c r="C54" s="851"/>
      <c r="D54" s="3165"/>
      <c r="E54" s="3166"/>
      <c r="F54" s="3167"/>
      <c r="G54" s="3168"/>
      <c r="H54" s="873"/>
      <c r="I54" s="3046" t="str">
        <f>IF(ISERROR(IF(OR(D54,H54)="", "", D54*H54)),"",IF(OR(D54,H54)="", "", D54*H54))</f>
        <v/>
      </c>
      <c r="J54" s="3169"/>
      <c r="K54" s="3169"/>
      <c r="L54" s="3047"/>
      <c r="M54" s="3170" t="str">
        <f>IF(ISERROR(IF(OR(F54,H54)="", "", F54*H54)),"",IF(OR(F54,H54)="", "", F54*H54))</f>
        <v/>
      </c>
      <c r="N54" s="3169"/>
      <c r="O54" s="3169"/>
      <c r="P54" s="3171"/>
      <c r="Q54" s="874"/>
    </row>
    <row r="55" spans="1:17" ht="15" customHeight="1" x14ac:dyDescent="0.15">
      <c r="A55" s="1365"/>
      <c r="B55" s="832"/>
      <c r="C55" s="790"/>
      <c r="D55" s="3180"/>
      <c r="E55" s="3181"/>
      <c r="F55" s="3182"/>
      <c r="G55" s="3183"/>
      <c r="H55" s="796"/>
      <c r="I55" s="3020" t="str">
        <f>IF(ISERROR(IF(OR(D55,H55)="", "", D55*H55)),"",IF(OR(D55,H55)="", "", D55*H55))</f>
        <v/>
      </c>
      <c r="J55" s="3153"/>
      <c r="K55" s="3153"/>
      <c r="L55" s="3021"/>
      <c r="M55" s="3154" t="str">
        <f>IF(ISERROR(IF(OR(F55,H55)="", "", F55*H55)),"",IF(OR(F55,H55)="", "", F55*H55))</f>
        <v/>
      </c>
      <c r="N55" s="3153"/>
      <c r="O55" s="3153"/>
      <c r="P55" s="3155"/>
      <c r="Q55" s="864"/>
    </row>
    <row r="56" spans="1:17" ht="15" customHeight="1" x14ac:dyDescent="0.15">
      <c r="A56" s="1365"/>
      <c r="B56" s="832"/>
      <c r="C56" s="790"/>
      <c r="D56" s="3180"/>
      <c r="E56" s="3181"/>
      <c r="F56" s="3182"/>
      <c r="G56" s="3183"/>
      <c r="H56" s="796"/>
      <c r="I56" s="3020" t="str">
        <f t="shared" ref="I56:I79" si="8">IF(ISERROR(IF(OR(D56,H56)="", "", D56*H56)),"",IF(OR(D56,H56)="", "", D56*H56))</f>
        <v/>
      </c>
      <c r="J56" s="3153"/>
      <c r="K56" s="3153"/>
      <c r="L56" s="3021"/>
      <c r="M56" s="3154" t="str">
        <f t="shared" ref="M56:M79" si="9">IF(ISERROR(IF(OR(F56,H56)="", "", F56*H56)),"",IF(OR(F56,H56)="", "", F56*H56))</f>
        <v/>
      </c>
      <c r="N56" s="3153"/>
      <c r="O56" s="3153"/>
      <c r="P56" s="3155"/>
      <c r="Q56" s="864"/>
    </row>
    <row r="57" spans="1:17" ht="15" customHeight="1" x14ac:dyDescent="0.15">
      <c r="A57" s="1365"/>
      <c r="B57" s="832"/>
      <c r="C57" s="790"/>
      <c r="D57" s="3180"/>
      <c r="E57" s="3181"/>
      <c r="F57" s="3182"/>
      <c r="G57" s="3183"/>
      <c r="H57" s="796"/>
      <c r="I57" s="3020" t="str">
        <f t="shared" si="8"/>
        <v/>
      </c>
      <c r="J57" s="3153"/>
      <c r="K57" s="3153"/>
      <c r="L57" s="3021"/>
      <c r="M57" s="3154" t="str">
        <f t="shared" si="9"/>
        <v/>
      </c>
      <c r="N57" s="3153"/>
      <c r="O57" s="3153"/>
      <c r="P57" s="3155"/>
      <c r="Q57" s="864"/>
    </row>
    <row r="58" spans="1:17" ht="15" customHeight="1" x14ac:dyDescent="0.15">
      <c r="A58" s="1365"/>
      <c r="B58" s="832"/>
      <c r="C58" s="790"/>
      <c r="D58" s="3180"/>
      <c r="E58" s="3181"/>
      <c r="F58" s="3182"/>
      <c r="G58" s="3183"/>
      <c r="H58" s="796"/>
      <c r="I58" s="3020" t="str">
        <f t="shared" si="8"/>
        <v/>
      </c>
      <c r="J58" s="3153"/>
      <c r="K58" s="3153"/>
      <c r="L58" s="3021"/>
      <c r="M58" s="3154" t="str">
        <f t="shared" si="9"/>
        <v/>
      </c>
      <c r="N58" s="3153"/>
      <c r="O58" s="3153"/>
      <c r="P58" s="3155"/>
      <c r="Q58" s="864"/>
    </row>
    <row r="59" spans="1:17" ht="15" customHeight="1" x14ac:dyDescent="0.15">
      <c r="A59" s="1365"/>
      <c r="B59" s="832"/>
      <c r="C59" s="790"/>
      <c r="D59" s="3180"/>
      <c r="E59" s="3181"/>
      <c r="F59" s="3182"/>
      <c r="G59" s="3183"/>
      <c r="H59" s="796"/>
      <c r="I59" s="3020" t="str">
        <f t="shared" si="8"/>
        <v/>
      </c>
      <c r="J59" s="3153"/>
      <c r="K59" s="3153"/>
      <c r="L59" s="3021"/>
      <c r="M59" s="3154" t="str">
        <f t="shared" si="9"/>
        <v/>
      </c>
      <c r="N59" s="3153"/>
      <c r="O59" s="3153"/>
      <c r="P59" s="3155"/>
      <c r="Q59" s="864"/>
    </row>
    <row r="60" spans="1:17" ht="15" customHeight="1" x14ac:dyDescent="0.15">
      <c r="A60" s="1365"/>
      <c r="B60" s="832"/>
      <c r="C60" s="790"/>
      <c r="D60" s="3180"/>
      <c r="E60" s="3181"/>
      <c r="F60" s="3182"/>
      <c r="G60" s="3183"/>
      <c r="H60" s="796"/>
      <c r="I60" s="3020" t="str">
        <f t="shared" si="8"/>
        <v/>
      </c>
      <c r="J60" s="3153"/>
      <c r="K60" s="3153"/>
      <c r="L60" s="3021"/>
      <c r="M60" s="3154" t="str">
        <f t="shared" si="9"/>
        <v/>
      </c>
      <c r="N60" s="3153"/>
      <c r="O60" s="3153"/>
      <c r="P60" s="3155"/>
      <c r="Q60" s="864"/>
    </row>
    <row r="61" spans="1:17" ht="15" customHeight="1" x14ac:dyDescent="0.15">
      <c r="A61" s="1365"/>
      <c r="B61" s="832"/>
      <c r="C61" s="790"/>
      <c r="D61" s="3180"/>
      <c r="E61" s="3181"/>
      <c r="F61" s="3182"/>
      <c r="G61" s="3183"/>
      <c r="H61" s="796"/>
      <c r="I61" s="3020" t="str">
        <f t="shared" si="8"/>
        <v/>
      </c>
      <c r="J61" s="3153"/>
      <c r="K61" s="3153"/>
      <c r="L61" s="3021"/>
      <c r="M61" s="3154" t="str">
        <f t="shared" si="9"/>
        <v/>
      </c>
      <c r="N61" s="3153"/>
      <c r="O61" s="3153"/>
      <c r="P61" s="3155"/>
      <c r="Q61" s="864"/>
    </row>
    <row r="62" spans="1:17" ht="15" customHeight="1" x14ac:dyDescent="0.15">
      <c r="A62" s="1365"/>
      <c r="B62" s="832"/>
      <c r="C62" s="790"/>
      <c r="D62" s="3180"/>
      <c r="E62" s="3181"/>
      <c r="F62" s="3182"/>
      <c r="G62" s="3183"/>
      <c r="H62" s="796"/>
      <c r="I62" s="3020" t="str">
        <f t="shared" si="8"/>
        <v/>
      </c>
      <c r="J62" s="3153"/>
      <c r="K62" s="3153"/>
      <c r="L62" s="3021"/>
      <c r="M62" s="3154" t="str">
        <f t="shared" si="9"/>
        <v/>
      </c>
      <c r="N62" s="3153"/>
      <c r="O62" s="3153"/>
      <c r="P62" s="3155"/>
      <c r="Q62" s="864"/>
    </row>
    <row r="63" spans="1:17" ht="15" customHeight="1" x14ac:dyDescent="0.15">
      <c r="A63" s="1378"/>
      <c r="B63" s="832"/>
      <c r="C63" s="790"/>
      <c r="D63" s="3180"/>
      <c r="E63" s="3181"/>
      <c r="F63" s="3182"/>
      <c r="G63" s="3183"/>
      <c r="H63" s="796"/>
      <c r="I63" s="3020" t="str">
        <f t="shared" si="8"/>
        <v/>
      </c>
      <c r="J63" s="3153"/>
      <c r="K63" s="3153"/>
      <c r="L63" s="3021"/>
      <c r="M63" s="3154" t="str">
        <f t="shared" si="9"/>
        <v/>
      </c>
      <c r="N63" s="3153"/>
      <c r="O63" s="3153"/>
      <c r="P63" s="3155"/>
      <c r="Q63" s="864"/>
    </row>
    <row r="64" spans="1:17" ht="15" customHeight="1" x14ac:dyDescent="0.15">
      <c r="A64" s="1378" t="s">
        <v>1291</v>
      </c>
      <c r="B64" s="832"/>
      <c r="C64" s="790"/>
      <c r="D64" s="3180"/>
      <c r="E64" s="3181"/>
      <c r="F64" s="3182"/>
      <c r="G64" s="3183"/>
      <c r="H64" s="796"/>
      <c r="I64" s="3020" t="str">
        <f t="shared" si="8"/>
        <v/>
      </c>
      <c r="J64" s="3153"/>
      <c r="K64" s="3153"/>
      <c r="L64" s="3021"/>
      <c r="M64" s="3154" t="str">
        <f t="shared" si="9"/>
        <v/>
      </c>
      <c r="N64" s="3153"/>
      <c r="O64" s="3153"/>
      <c r="P64" s="3155"/>
      <c r="Q64" s="864"/>
    </row>
    <row r="65" spans="1:17" ht="15" customHeight="1" x14ac:dyDescent="0.15">
      <c r="A65" s="1377" t="s">
        <v>1294</v>
      </c>
      <c r="B65" s="832"/>
      <c r="C65" s="790"/>
      <c r="D65" s="3180"/>
      <c r="E65" s="3181"/>
      <c r="F65" s="3182"/>
      <c r="G65" s="3183"/>
      <c r="H65" s="796"/>
      <c r="I65" s="3020" t="str">
        <f t="shared" si="8"/>
        <v/>
      </c>
      <c r="J65" s="3153"/>
      <c r="K65" s="3153"/>
      <c r="L65" s="3021"/>
      <c r="M65" s="3154" t="str">
        <f t="shared" si="9"/>
        <v/>
      </c>
      <c r="N65" s="3153"/>
      <c r="O65" s="3153"/>
      <c r="P65" s="3155"/>
      <c r="Q65" s="864"/>
    </row>
    <row r="66" spans="1:17" ht="15" customHeight="1" x14ac:dyDescent="0.15">
      <c r="A66" s="1471" t="s">
        <v>1295</v>
      </c>
      <c r="B66" s="832"/>
      <c r="C66" s="790"/>
      <c r="D66" s="3180"/>
      <c r="E66" s="3181"/>
      <c r="F66" s="3182"/>
      <c r="G66" s="3183"/>
      <c r="H66" s="796"/>
      <c r="I66" s="3020" t="str">
        <f t="shared" si="8"/>
        <v/>
      </c>
      <c r="J66" s="3153"/>
      <c r="K66" s="3153"/>
      <c r="L66" s="3021"/>
      <c r="M66" s="3154" t="str">
        <f t="shared" si="9"/>
        <v/>
      </c>
      <c r="N66" s="3153"/>
      <c r="O66" s="3153"/>
      <c r="P66" s="3155"/>
      <c r="Q66" s="864"/>
    </row>
    <row r="67" spans="1:17" ht="15" customHeight="1" x14ac:dyDescent="0.15">
      <c r="A67" s="1365"/>
      <c r="B67" s="832"/>
      <c r="C67" s="790"/>
      <c r="D67" s="3180"/>
      <c r="E67" s="3181"/>
      <c r="F67" s="3182"/>
      <c r="G67" s="3183"/>
      <c r="H67" s="796"/>
      <c r="I67" s="3020" t="str">
        <f t="shared" si="8"/>
        <v/>
      </c>
      <c r="J67" s="3153"/>
      <c r="K67" s="3153"/>
      <c r="L67" s="3021"/>
      <c r="M67" s="3154" t="str">
        <f t="shared" si="9"/>
        <v/>
      </c>
      <c r="N67" s="3153"/>
      <c r="O67" s="3153"/>
      <c r="P67" s="3155"/>
      <c r="Q67" s="864"/>
    </row>
    <row r="68" spans="1:17" ht="15" customHeight="1" x14ac:dyDescent="0.15">
      <c r="A68" s="1365"/>
      <c r="B68" s="832"/>
      <c r="C68" s="790"/>
      <c r="D68" s="3180"/>
      <c r="E68" s="3181"/>
      <c r="F68" s="3182"/>
      <c r="G68" s="3183"/>
      <c r="H68" s="796"/>
      <c r="I68" s="3020" t="str">
        <f t="shared" si="8"/>
        <v/>
      </c>
      <c r="J68" s="3153"/>
      <c r="K68" s="3153"/>
      <c r="L68" s="3021"/>
      <c r="M68" s="3154" t="str">
        <f t="shared" si="9"/>
        <v/>
      </c>
      <c r="N68" s="3153"/>
      <c r="O68" s="3153"/>
      <c r="P68" s="3155"/>
      <c r="Q68" s="864"/>
    </row>
    <row r="69" spans="1:17" ht="15" customHeight="1" x14ac:dyDescent="0.15">
      <c r="A69" s="1365"/>
      <c r="B69" s="832"/>
      <c r="C69" s="790"/>
      <c r="D69" s="3180"/>
      <c r="E69" s="3181"/>
      <c r="F69" s="3182"/>
      <c r="G69" s="3183"/>
      <c r="H69" s="796"/>
      <c r="I69" s="3020" t="str">
        <f t="shared" si="8"/>
        <v/>
      </c>
      <c r="J69" s="3153"/>
      <c r="K69" s="3153"/>
      <c r="L69" s="3021"/>
      <c r="M69" s="3154" t="str">
        <f t="shared" si="9"/>
        <v/>
      </c>
      <c r="N69" s="3153"/>
      <c r="O69" s="3153"/>
      <c r="P69" s="3155"/>
      <c r="Q69" s="864"/>
    </row>
    <row r="70" spans="1:17" ht="15" customHeight="1" x14ac:dyDescent="0.15">
      <c r="A70" s="1365"/>
      <c r="B70" s="832"/>
      <c r="C70" s="790"/>
      <c r="D70" s="3180"/>
      <c r="E70" s="3181"/>
      <c r="F70" s="3182"/>
      <c r="G70" s="3183"/>
      <c r="H70" s="796"/>
      <c r="I70" s="3020" t="str">
        <f t="shared" si="8"/>
        <v/>
      </c>
      <c r="J70" s="3153"/>
      <c r="K70" s="3153"/>
      <c r="L70" s="3021"/>
      <c r="M70" s="3154" t="str">
        <f t="shared" si="9"/>
        <v/>
      </c>
      <c r="N70" s="3153"/>
      <c r="O70" s="3153"/>
      <c r="P70" s="3155"/>
      <c r="Q70" s="864"/>
    </row>
    <row r="71" spans="1:17" ht="15" customHeight="1" x14ac:dyDescent="0.15">
      <c r="A71" s="1365"/>
      <c r="B71" s="832"/>
      <c r="C71" s="790"/>
      <c r="D71" s="3180"/>
      <c r="E71" s="3181"/>
      <c r="F71" s="3182"/>
      <c r="G71" s="3183"/>
      <c r="H71" s="796"/>
      <c r="I71" s="3020" t="str">
        <f t="shared" si="8"/>
        <v/>
      </c>
      <c r="J71" s="3153"/>
      <c r="K71" s="3153"/>
      <c r="L71" s="3021"/>
      <c r="M71" s="3154" t="str">
        <f t="shared" si="9"/>
        <v/>
      </c>
      <c r="N71" s="3153"/>
      <c r="O71" s="3153"/>
      <c r="P71" s="3155"/>
      <c r="Q71" s="864"/>
    </row>
    <row r="72" spans="1:17" ht="15" customHeight="1" x14ac:dyDescent="0.15">
      <c r="A72" s="1365"/>
      <c r="B72" s="832"/>
      <c r="C72" s="790"/>
      <c r="D72" s="3180"/>
      <c r="E72" s="3181"/>
      <c r="F72" s="3182"/>
      <c r="G72" s="3183"/>
      <c r="H72" s="796"/>
      <c r="I72" s="3020" t="str">
        <f t="shared" si="8"/>
        <v/>
      </c>
      <c r="J72" s="3153"/>
      <c r="K72" s="3153"/>
      <c r="L72" s="3021"/>
      <c r="M72" s="3154" t="str">
        <f t="shared" si="9"/>
        <v/>
      </c>
      <c r="N72" s="3153"/>
      <c r="O72" s="3153"/>
      <c r="P72" s="3155"/>
      <c r="Q72" s="864"/>
    </row>
    <row r="73" spans="1:17" ht="15" customHeight="1" x14ac:dyDescent="0.15">
      <c r="A73" s="1365"/>
      <c r="B73" s="832"/>
      <c r="C73" s="790"/>
      <c r="D73" s="3180"/>
      <c r="E73" s="3181"/>
      <c r="F73" s="3182"/>
      <c r="G73" s="3183"/>
      <c r="H73" s="796"/>
      <c r="I73" s="3020" t="str">
        <f t="shared" si="8"/>
        <v/>
      </c>
      <c r="J73" s="3153"/>
      <c r="K73" s="3153"/>
      <c r="L73" s="3021"/>
      <c r="M73" s="3154" t="str">
        <f t="shared" si="9"/>
        <v/>
      </c>
      <c r="N73" s="3153"/>
      <c r="O73" s="3153"/>
      <c r="P73" s="3155"/>
      <c r="Q73" s="864"/>
    </row>
    <row r="74" spans="1:17" ht="15" customHeight="1" x14ac:dyDescent="0.15">
      <c r="A74" s="1365"/>
      <c r="B74" s="832"/>
      <c r="C74" s="790"/>
      <c r="D74" s="3180"/>
      <c r="E74" s="3181"/>
      <c r="F74" s="3182"/>
      <c r="G74" s="3183"/>
      <c r="H74" s="796"/>
      <c r="I74" s="3020" t="str">
        <f t="shared" si="8"/>
        <v/>
      </c>
      <c r="J74" s="3153"/>
      <c r="K74" s="3153"/>
      <c r="L74" s="3021"/>
      <c r="M74" s="3154" t="str">
        <f t="shared" si="9"/>
        <v/>
      </c>
      <c r="N74" s="3153"/>
      <c r="O74" s="3153"/>
      <c r="P74" s="3155"/>
      <c r="Q74" s="864"/>
    </row>
    <row r="75" spans="1:17" ht="15" customHeight="1" x14ac:dyDescent="0.15">
      <c r="A75" s="1365"/>
      <c r="B75" s="832"/>
      <c r="C75" s="790"/>
      <c r="D75" s="3180"/>
      <c r="E75" s="3181"/>
      <c r="F75" s="3182"/>
      <c r="G75" s="3183"/>
      <c r="H75" s="796"/>
      <c r="I75" s="3020" t="str">
        <f t="shared" si="8"/>
        <v/>
      </c>
      <c r="J75" s="3153"/>
      <c r="K75" s="3153"/>
      <c r="L75" s="3021"/>
      <c r="M75" s="3154" t="str">
        <f t="shared" si="9"/>
        <v/>
      </c>
      <c r="N75" s="3153"/>
      <c r="O75" s="3153"/>
      <c r="P75" s="3155"/>
      <c r="Q75" s="864"/>
    </row>
    <row r="76" spans="1:17" ht="15" customHeight="1" x14ac:dyDescent="0.15">
      <c r="A76" s="1365"/>
      <c r="B76" s="832"/>
      <c r="C76" s="790"/>
      <c r="D76" s="3180"/>
      <c r="E76" s="3181"/>
      <c r="F76" s="3182"/>
      <c r="G76" s="3183"/>
      <c r="H76" s="796"/>
      <c r="I76" s="3020" t="str">
        <f t="shared" si="8"/>
        <v/>
      </c>
      <c r="J76" s="3153"/>
      <c r="K76" s="3153"/>
      <c r="L76" s="3021"/>
      <c r="M76" s="3154" t="str">
        <f t="shared" si="9"/>
        <v/>
      </c>
      <c r="N76" s="3153"/>
      <c r="O76" s="3153"/>
      <c r="P76" s="3155"/>
      <c r="Q76" s="864"/>
    </row>
    <row r="77" spans="1:17" ht="15" customHeight="1" x14ac:dyDescent="0.15">
      <c r="A77" s="1365"/>
      <c r="B77" s="832"/>
      <c r="C77" s="790"/>
      <c r="D77" s="3180"/>
      <c r="E77" s="3181"/>
      <c r="F77" s="3182"/>
      <c r="G77" s="3183"/>
      <c r="H77" s="796"/>
      <c r="I77" s="3020" t="str">
        <f t="shared" si="8"/>
        <v/>
      </c>
      <c r="J77" s="3153"/>
      <c r="K77" s="3153"/>
      <c r="L77" s="3021"/>
      <c r="M77" s="3154" t="str">
        <f t="shared" si="9"/>
        <v/>
      </c>
      <c r="N77" s="3153"/>
      <c r="O77" s="3153"/>
      <c r="P77" s="3155"/>
      <c r="Q77" s="864"/>
    </row>
    <row r="78" spans="1:17" ht="15" customHeight="1" x14ac:dyDescent="0.15">
      <c r="A78" s="1365"/>
      <c r="B78" s="832"/>
      <c r="C78" s="790"/>
      <c r="D78" s="3180"/>
      <c r="E78" s="3181"/>
      <c r="F78" s="3182"/>
      <c r="G78" s="3183"/>
      <c r="H78" s="796"/>
      <c r="I78" s="3020" t="str">
        <f t="shared" si="8"/>
        <v/>
      </c>
      <c r="J78" s="3153"/>
      <c r="K78" s="3153"/>
      <c r="L78" s="3021"/>
      <c r="M78" s="3154" t="str">
        <f t="shared" si="9"/>
        <v/>
      </c>
      <c r="N78" s="3153"/>
      <c r="O78" s="3153"/>
      <c r="P78" s="3155"/>
      <c r="Q78" s="864"/>
    </row>
    <row r="79" spans="1:17" ht="15" customHeight="1" x14ac:dyDescent="0.15">
      <c r="A79" s="1365"/>
      <c r="B79" s="832"/>
      <c r="C79" s="790"/>
      <c r="D79" s="3180"/>
      <c r="E79" s="3181"/>
      <c r="F79" s="3182"/>
      <c r="G79" s="3183"/>
      <c r="H79" s="796"/>
      <c r="I79" s="3020" t="str">
        <f t="shared" si="8"/>
        <v/>
      </c>
      <c r="J79" s="3153"/>
      <c r="K79" s="3153"/>
      <c r="L79" s="3021"/>
      <c r="M79" s="3154" t="str">
        <f t="shared" si="9"/>
        <v/>
      </c>
      <c r="N79" s="3153"/>
      <c r="O79" s="3153"/>
      <c r="P79" s="3155"/>
      <c r="Q79" s="864"/>
    </row>
    <row r="80" spans="1:17" ht="15" customHeight="1" thickBot="1" x14ac:dyDescent="0.2">
      <c r="A80" s="1365"/>
      <c r="B80" s="832"/>
      <c r="C80" s="790"/>
      <c r="D80" s="3202"/>
      <c r="E80" s="3203"/>
      <c r="F80" s="3204"/>
      <c r="G80" s="3205"/>
      <c r="H80" s="796"/>
      <c r="I80" s="3093" t="str">
        <f>IF(ISERROR(IF(OR(D80,H80)="", "", D80*H80)),"",IF(OR(D80,H80)="", "", D80*H80))</f>
        <v/>
      </c>
      <c r="J80" s="3177"/>
      <c r="K80" s="3177"/>
      <c r="L80" s="3094"/>
      <c r="M80" s="3178" t="str">
        <f>IF(ISERROR(IF(OR(F80,H80)="", "", F80*H80)),"",IF(OR(F80,H80)="", "", F80*H80))</f>
        <v/>
      </c>
      <c r="N80" s="3177"/>
      <c r="O80" s="3177"/>
      <c r="P80" s="3179"/>
      <c r="Q80" s="864"/>
    </row>
    <row r="81" spans="1:17" ht="15" customHeight="1" thickBot="1" x14ac:dyDescent="0.2">
      <c r="A81" s="1365"/>
      <c r="B81" s="2840" t="s">
        <v>584</v>
      </c>
      <c r="C81" s="2923"/>
      <c r="D81" s="2923"/>
      <c r="E81" s="2923"/>
      <c r="F81" s="2923"/>
      <c r="G81" s="3196"/>
      <c r="H81" s="1327">
        <f>SUM(H54:H80)</f>
        <v>0</v>
      </c>
      <c r="I81" s="1009" t="s">
        <v>680</v>
      </c>
      <c r="J81" s="3197">
        <f>SUM(I54:L80)</f>
        <v>0</v>
      </c>
      <c r="K81" s="3197"/>
      <c r="L81" s="3198"/>
      <c r="M81" s="1316" t="s">
        <v>681</v>
      </c>
      <c r="N81" s="3197">
        <f>SUM(M54:P80)</f>
        <v>0</v>
      </c>
      <c r="O81" s="3197"/>
      <c r="P81" s="3199"/>
      <c r="Q81" s="803"/>
    </row>
    <row r="82" spans="1:17" ht="21.75" customHeight="1" thickBot="1" x14ac:dyDescent="0.2">
      <c r="A82" s="2920" t="s">
        <v>1436</v>
      </c>
      <c r="B82" s="2921"/>
      <c r="C82" s="2921"/>
      <c r="D82" s="2921"/>
      <c r="E82" s="2921"/>
      <c r="F82" s="2921"/>
      <c r="G82" s="2921"/>
      <c r="H82" s="2922"/>
      <c r="I82" s="3206" t="s">
        <v>682</v>
      </c>
      <c r="J82" s="3207"/>
      <c r="K82" s="3207"/>
      <c r="L82" s="3207"/>
      <c r="M82" s="3208">
        <f>IF(ISERROR((1-(J81/J44))),0,(1-(J81/J44)))</f>
        <v>0</v>
      </c>
      <c r="N82" s="3208"/>
      <c r="O82" s="3208"/>
      <c r="P82" s="3209"/>
      <c r="Q82" s="870"/>
    </row>
    <row r="83" spans="1:17" ht="21.75" customHeight="1" thickBot="1" x14ac:dyDescent="0.2">
      <c r="A83" s="2920" t="s">
        <v>1437</v>
      </c>
      <c r="B83" s="2921"/>
      <c r="C83" s="2921"/>
      <c r="D83" s="2921"/>
      <c r="E83" s="2921"/>
      <c r="F83" s="2921"/>
      <c r="G83" s="2921"/>
      <c r="H83" s="2922"/>
      <c r="I83" s="3206" t="s">
        <v>683</v>
      </c>
      <c r="J83" s="3207"/>
      <c r="K83" s="3207"/>
      <c r="L83" s="3207"/>
      <c r="M83" s="3208">
        <f>IF(G4="その他(上記用途区分以外)",L5/100*M46*M82,L4*M46*M82)</f>
        <v>0</v>
      </c>
      <c r="N83" s="3208"/>
      <c r="O83" s="3208"/>
      <c r="P83" s="3209"/>
      <c r="Q83" s="870"/>
    </row>
    <row r="84" spans="1:17" ht="15" customHeight="1" x14ac:dyDescent="0.15">
      <c r="A84" s="776"/>
      <c r="B84" s="776"/>
      <c r="C84" s="776"/>
      <c r="D84" s="776"/>
      <c r="E84" s="776"/>
      <c r="F84" s="776"/>
      <c r="G84" s="776"/>
      <c r="H84" s="776"/>
      <c r="I84" s="776"/>
      <c r="J84" s="776"/>
      <c r="K84" s="776"/>
      <c r="L84" s="776"/>
      <c r="M84" s="776"/>
      <c r="N84" s="776"/>
      <c r="O84" s="776"/>
      <c r="P84" s="776"/>
      <c r="Q84" s="776"/>
    </row>
  </sheetData>
  <sheetProtection algorithmName="SHA-512" hashValue="R+3QdQ1imKwtJN5OAqtzDMYHtCcHS7pN+M3ziUyxp7Pbo7jP1YTbJm/1Mvm74vrfhOChGk3vx4JMWIQv2lrigA==" saltValue="NHYKpjoI+XDVpxOhHiIWiQ==" spinCount="100000" sheet="1" formatCells="0" formatColumns="0" formatRows="0" insertColumns="0" insertRows="0" deleteColumns="0" deleteRows="0" sort="0" autoFilter="0"/>
  <mergeCells count="291">
    <mergeCell ref="A2:C2"/>
    <mergeCell ref="P2:Q2"/>
    <mergeCell ref="D2:O2"/>
    <mergeCell ref="A1:Q1"/>
    <mergeCell ref="A83:H83"/>
    <mergeCell ref="I83:L83"/>
    <mergeCell ref="M83:P83"/>
    <mergeCell ref="B81:G81"/>
    <mergeCell ref="J81:L81"/>
    <mergeCell ref="N81:P81"/>
    <mergeCell ref="A82:H82"/>
    <mergeCell ref="I82:L82"/>
    <mergeCell ref="M82:P82"/>
    <mergeCell ref="D80:E80"/>
    <mergeCell ref="F80:G80"/>
    <mergeCell ref="I80:L80"/>
    <mergeCell ref="M80:P80"/>
    <mergeCell ref="D78:E78"/>
    <mergeCell ref="F78:G78"/>
    <mergeCell ref="I78:L78"/>
    <mergeCell ref="M78:P78"/>
    <mergeCell ref="D79:E79"/>
    <mergeCell ref="F79:G79"/>
    <mergeCell ref="I79:L79"/>
    <mergeCell ref="M79:P79"/>
    <mergeCell ref="D76:E76"/>
    <mergeCell ref="F76:G76"/>
    <mergeCell ref="I76:L76"/>
    <mergeCell ref="M76:P76"/>
    <mergeCell ref="D77:E77"/>
    <mergeCell ref="F77:G77"/>
    <mergeCell ref="I77:L77"/>
    <mergeCell ref="M77:P77"/>
    <mergeCell ref="D75:E75"/>
    <mergeCell ref="F75:G75"/>
    <mergeCell ref="I75:L75"/>
    <mergeCell ref="M75:P75"/>
    <mergeCell ref="D74:E74"/>
    <mergeCell ref="F74:G74"/>
    <mergeCell ref="I74:L74"/>
    <mergeCell ref="M74:P74"/>
    <mergeCell ref="D73:E73"/>
    <mergeCell ref="F73:G73"/>
    <mergeCell ref="I73:L73"/>
    <mergeCell ref="M73:P73"/>
    <mergeCell ref="D71:E71"/>
    <mergeCell ref="F71:G71"/>
    <mergeCell ref="I71:L71"/>
    <mergeCell ref="M71:P71"/>
    <mergeCell ref="D72:E72"/>
    <mergeCell ref="F72:G72"/>
    <mergeCell ref="I72:L72"/>
    <mergeCell ref="M72:P72"/>
    <mergeCell ref="D69:E69"/>
    <mergeCell ref="F69:G69"/>
    <mergeCell ref="I69:L69"/>
    <mergeCell ref="M69:P69"/>
    <mergeCell ref="D70:E70"/>
    <mergeCell ref="F70:G70"/>
    <mergeCell ref="I70:L70"/>
    <mergeCell ref="M70:P70"/>
    <mergeCell ref="D67:E67"/>
    <mergeCell ref="F67:G67"/>
    <mergeCell ref="I67:L67"/>
    <mergeCell ref="M67:P67"/>
    <mergeCell ref="D68:E68"/>
    <mergeCell ref="F68:G68"/>
    <mergeCell ref="I68:L68"/>
    <mergeCell ref="M68:P68"/>
    <mergeCell ref="F63:G63"/>
    <mergeCell ref="I63:L63"/>
    <mergeCell ref="M63:P63"/>
    <mergeCell ref="M61:P61"/>
    <mergeCell ref="D65:E65"/>
    <mergeCell ref="F65:G65"/>
    <mergeCell ref="I65:L65"/>
    <mergeCell ref="M65:P65"/>
    <mergeCell ref="D66:E66"/>
    <mergeCell ref="F66:G66"/>
    <mergeCell ref="I66:L66"/>
    <mergeCell ref="M66:P66"/>
    <mergeCell ref="D64:E64"/>
    <mergeCell ref="F64:G64"/>
    <mergeCell ref="I64:L64"/>
    <mergeCell ref="M64:P64"/>
    <mergeCell ref="D62:E62"/>
    <mergeCell ref="F62:G62"/>
    <mergeCell ref="I62:L62"/>
    <mergeCell ref="M62:P62"/>
    <mergeCell ref="D63:E63"/>
    <mergeCell ref="I59:L59"/>
    <mergeCell ref="M59:P59"/>
    <mergeCell ref="D54:E54"/>
    <mergeCell ref="F54:G54"/>
    <mergeCell ref="I54:L54"/>
    <mergeCell ref="M54:P54"/>
    <mergeCell ref="D55:E55"/>
    <mergeCell ref="F55:G55"/>
    <mergeCell ref="I55:L55"/>
    <mergeCell ref="M55:P55"/>
    <mergeCell ref="D56:E56"/>
    <mergeCell ref="F56:G56"/>
    <mergeCell ref="I56:L56"/>
    <mergeCell ref="M56:P56"/>
    <mergeCell ref="D57:E57"/>
    <mergeCell ref="F57:G57"/>
    <mergeCell ref="I57:L57"/>
    <mergeCell ref="M57:P57"/>
    <mergeCell ref="D60:E60"/>
    <mergeCell ref="F60:G60"/>
    <mergeCell ref="I60:L60"/>
    <mergeCell ref="M60:P60"/>
    <mergeCell ref="D61:E61"/>
    <mergeCell ref="F61:G61"/>
    <mergeCell ref="I61:L61"/>
    <mergeCell ref="Q50:Q53"/>
    <mergeCell ref="D51:G51"/>
    <mergeCell ref="I51:P51"/>
    <mergeCell ref="D52:E52"/>
    <mergeCell ref="F52:G52"/>
    <mergeCell ref="I52:L52"/>
    <mergeCell ref="M52:P52"/>
    <mergeCell ref="D53:E53"/>
    <mergeCell ref="F53:G53"/>
    <mergeCell ref="I53:L53"/>
    <mergeCell ref="M53:P53"/>
    <mergeCell ref="D58:E58"/>
    <mergeCell ref="F58:G58"/>
    <mergeCell ref="I58:L58"/>
    <mergeCell ref="M58:P58"/>
    <mergeCell ref="D59:E59"/>
    <mergeCell ref="F59:G59"/>
    <mergeCell ref="A46:G46"/>
    <mergeCell ref="I46:L46"/>
    <mergeCell ref="M46:P46"/>
    <mergeCell ref="A49:C49"/>
    <mergeCell ref="A50:A53"/>
    <mergeCell ref="B50:B53"/>
    <mergeCell ref="C50:C53"/>
    <mergeCell ref="D50:G50"/>
    <mergeCell ref="H50:H52"/>
    <mergeCell ref="I50:P50"/>
    <mergeCell ref="B44:G44"/>
    <mergeCell ref="J44:L44"/>
    <mergeCell ref="N44:P44"/>
    <mergeCell ref="A45:G45"/>
    <mergeCell ref="I45:L45"/>
    <mergeCell ref="M45:P45"/>
    <mergeCell ref="D42:E42"/>
    <mergeCell ref="F42:G42"/>
    <mergeCell ref="I42:L42"/>
    <mergeCell ref="M42:P42"/>
    <mergeCell ref="D43:E43"/>
    <mergeCell ref="F43:G43"/>
    <mergeCell ref="I43:L43"/>
    <mergeCell ref="M43:P43"/>
    <mergeCell ref="D40:E40"/>
    <mergeCell ref="F40:G40"/>
    <mergeCell ref="I40:L40"/>
    <mergeCell ref="M40:P40"/>
    <mergeCell ref="D41:E41"/>
    <mergeCell ref="F41:G41"/>
    <mergeCell ref="I41:L41"/>
    <mergeCell ref="M41:P41"/>
    <mergeCell ref="D38:E38"/>
    <mergeCell ref="F38:G38"/>
    <mergeCell ref="I38:L38"/>
    <mergeCell ref="M38:P38"/>
    <mergeCell ref="D39:E39"/>
    <mergeCell ref="F39:G39"/>
    <mergeCell ref="I39:L39"/>
    <mergeCell ref="M39:P39"/>
    <mergeCell ref="D37:E37"/>
    <mergeCell ref="F37:G37"/>
    <mergeCell ref="I37:L37"/>
    <mergeCell ref="M37:P37"/>
    <mergeCell ref="D34:E34"/>
    <mergeCell ref="F34:G34"/>
    <mergeCell ref="I34:L34"/>
    <mergeCell ref="M34:P34"/>
    <mergeCell ref="D35:E35"/>
    <mergeCell ref="F35:G35"/>
    <mergeCell ref="I35:L35"/>
    <mergeCell ref="M35:P35"/>
    <mergeCell ref="D30:E30"/>
    <mergeCell ref="F30:G30"/>
    <mergeCell ref="I30:L30"/>
    <mergeCell ref="M30:P30"/>
    <mergeCell ref="D31:E31"/>
    <mergeCell ref="F31:G31"/>
    <mergeCell ref="I31:L31"/>
    <mergeCell ref="M31:P31"/>
    <mergeCell ref="D36:E36"/>
    <mergeCell ref="F36:G36"/>
    <mergeCell ref="I36:L36"/>
    <mergeCell ref="M36:P36"/>
    <mergeCell ref="D32:E32"/>
    <mergeCell ref="F32:G32"/>
    <mergeCell ref="I32:L32"/>
    <mergeCell ref="M32:P32"/>
    <mergeCell ref="D33:E33"/>
    <mergeCell ref="F33:G33"/>
    <mergeCell ref="I33:L33"/>
    <mergeCell ref="M33:P33"/>
    <mergeCell ref="D29:E29"/>
    <mergeCell ref="F29:G29"/>
    <mergeCell ref="I29:L29"/>
    <mergeCell ref="M29:P29"/>
    <mergeCell ref="B22:G22"/>
    <mergeCell ref="J22:L22"/>
    <mergeCell ref="N22:P22"/>
    <mergeCell ref="D23:E23"/>
    <mergeCell ref="F23:G23"/>
    <mergeCell ref="I23:L23"/>
    <mergeCell ref="M23:P23"/>
    <mergeCell ref="D24:E24"/>
    <mergeCell ref="F24:G24"/>
    <mergeCell ref="I24:L24"/>
    <mergeCell ref="M24:P24"/>
    <mergeCell ref="I25:L25"/>
    <mergeCell ref="M25:P25"/>
    <mergeCell ref="I26:L26"/>
    <mergeCell ref="M26:P26"/>
    <mergeCell ref="I27:L27"/>
    <mergeCell ref="M27:P27"/>
    <mergeCell ref="I28:L28"/>
    <mergeCell ref="M28:P28"/>
    <mergeCell ref="D21:E21"/>
    <mergeCell ref="F21:G21"/>
    <mergeCell ref="I21:L21"/>
    <mergeCell ref="M21:P21"/>
    <mergeCell ref="D18:E18"/>
    <mergeCell ref="F18:G18"/>
    <mergeCell ref="I18:L18"/>
    <mergeCell ref="M18:P18"/>
    <mergeCell ref="D19:E19"/>
    <mergeCell ref="F19:G19"/>
    <mergeCell ref="I19:L19"/>
    <mergeCell ref="M19:P19"/>
    <mergeCell ref="I20:L20"/>
    <mergeCell ref="M20:P20"/>
    <mergeCell ref="Q7:Q10"/>
    <mergeCell ref="D8:G8"/>
    <mergeCell ref="I8:P8"/>
    <mergeCell ref="D9:E9"/>
    <mergeCell ref="F9:G9"/>
    <mergeCell ref="I9:L9"/>
    <mergeCell ref="M9:P9"/>
    <mergeCell ref="D10:E10"/>
    <mergeCell ref="F10:G10"/>
    <mergeCell ref="I10:L10"/>
    <mergeCell ref="G4:K4"/>
    <mergeCell ref="L4:M4"/>
    <mergeCell ref="G5:K5"/>
    <mergeCell ref="A6:C6"/>
    <mergeCell ref="A4:F5"/>
    <mergeCell ref="M17:P17"/>
    <mergeCell ref="D14:E14"/>
    <mergeCell ref="F14:G14"/>
    <mergeCell ref="I14:L14"/>
    <mergeCell ref="M13:P13"/>
    <mergeCell ref="D11:E11"/>
    <mergeCell ref="F11:G11"/>
    <mergeCell ref="I11:L11"/>
    <mergeCell ref="M11:P11"/>
    <mergeCell ref="D12:E12"/>
    <mergeCell ref="F12:G12"/>
    <mergeCell ref="I12:L12"/>
    <mergeCell ref="M12:P12"/>
    <mergeCell ref="D13:E13"/>
    <mergeCell ref="F13:G13"/>
    <mergeCell ref="I13:L13"/>
    <mergeCell ref="M14:P14"/>
    <mergeCell ref="D15:E15"/>
    <mergeCell ref="F15:G15"/>
    <mergeCell ref="D16:E16"/>
    <mergeCell ref="F16:G16"/>
    <mergeCell ref="I16:L16"/>
    <mergeCell ref="M16:P16"/>
    <mergeCell ref="D17:E17"/>
    <mergeCell ref="F17:G17"/>
    <mergeCell ref="I17:L17"/>
    <mergeCell ref="A7:A10"/>
    <mergeCell ref="B7:B10"/>
    <mergeCell ref="C7:C10"/>
    <mergeCell ref="D7:G7"/>
    <mergeCell ref="H7:H9"/>
    <mergeCell ref="I7:P7"/>
    <mergeCell ref="M10:P10"/>
    <mergeCell ref="I15:L15"/>
    <mergeCell ref="M15:P15"/>
  </mergeCells>
  <phoneticPr fontId="2"/>
  <conditionalFormatting sqref="L5">
    <cfRule type="expression" dxfId="11" priority="1" stopIfTrue="1">
      <formula>G4="その他(上記用途区分以外)"</formula>
    </cfRule>
  </conditionalFormatting>
  <dataValidations count="1">
    <dataValidation type="list" allowBlank="1" showInputMessage="1" showErrorMessage="1" sqref="G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orientation="portrait" r:id="rId1"/>
  <headerFooter alignWithMargins="0">
    <oddHeader>&amp;R&amp;14参考様式１－５④ 空調_二次側</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codeName="Sheet28">
    <tabColor rgb="FF99FF99"/>
    <pageSetUpPr fitToPage="1"/>
  </sheetPr>
  <dimension ref="A1:X84"/>
  <sheetViews>
    <sheetView showGridLines="0" view="pageBreakPreview" zoomScaleNormal="100" zoomScaleSheetLayoutView="100" workbookViewId="0">
      <selection sqref="A1:N1"/>
    </sheetView>
  </sheetViews>
  <sheetFormatPr defaultColWidth="9.5703125" defaultRowHeight="13.5" x14ac:dyDescent="0.15"/>
  <cols>
    <col min="1" max="1" width="10.7109375" style="774" customWidth="1"/>
    <col min="2" max="2" width="10.140625" style="774" customWidth="1"/>
    <col min="3" max="3" width="25" style="774" customWidth="1"/>
    <col min="4" max="6" width="14" style="774" customWidth="1"/>
    <col min="7" max="7" width="12.140625" style="774" customWidth="1"/>
    <col min="8" max="8" width="2.140625" style="774" customWidth="1"/>
    <col min="9" max="9" width="14.42578125" style="774" customWidth="1"/>
    <col min="10" max="10" width="2.140625" style="774" customWidth="1"/>
    <col min="11" max="11" width="11.7109375" style="774" customWidth="1"/>
    <col min="12" max="12" width="2.140625" style="774" customWidth="1"/>
    <col min="13" max="13" width="11.7109375" style="774" customWidth="1"/>
    <col min="14" max="14" width="17.140625" style="774" customWidth="1"/>
    <col min="15" max="15" width="9.5703125" style="875"/>
    <col min="16" max="16" width="12.140625" style="774" hidden="1" customWidth="1"/>
    <col min="17" max="17" width="17.7109375" style="774" hidden="1" customWidth="1"/>
    <col min="18" max="18" width="9.5703125" style="1080"/>
    <col min="19" max="16384" width="9.5703125" style="774"/>
  </cols>
  <sheetData>
    <row r="1" spans="1:24" s="206" customFormat="1" ht="24.95" customHeight="1" thickBot="1" x14ac:dyDescent="0.2">
      <c r="A1" s="3212" t="s">
        <v>1288</v>
      </c>
      <c r="B1" s="3212"/>
      <c r="C1" s="3212"/>
      <c r="D1" s="3212"/>
      <c r="E1" s="3212"/>
      <c r="F1" s="3212"/>
      <c r="G1" s="3212"/>
      <c r="H1" s="3212"/>
      <c r="I1" s="3212"/>
      <c r="J1" s="3212"/>
      <c r="K1" s="3212"/>
      <c r="L1" s="3212"/>
      <c r="M1" s="3212"/>
      <c r="N1" s="3212"/>
      <c r="O1" s="1262"/>
      <c r="P1" s="1262"/>
      <c r="Q1" s="1262"/>
      <c r="R1" s="1262"/>
      <c r="S1" s="1262"/>
      <c r="T1" s="1262"/>
      <c r="U1" s="1262"/>
      <c r="V1" s="1262"/>
      <c r="W1" s="1262"/>
      <c r="X1" s="1262"/>
    </row>
    <row r="2" spans="1:24" s="172" customFormat="1" ht="30" customHeight="1" thickBot="1" x14ac:dyDescent="0.2">
      <c r="A2" s="2990" t="s">
        <v>326</v>
      </c>
      <c r="B2" s="2992"/>
      <c r="C2" s="2994" t="str">
        <f>IF('参考様式1-1'!D3="","",'参考様式1-1'!D3)</f>
        <v/>
      </c>
      <c r="D2" s="2994"/>
      <c r="E2" s="2994"/>
      <c r="F2" s="2994"/>
      <c r="G2" s="2994"/>
      <c r="H2" s="2994"/>
      <c r="I2" s="2994"/>
      <c r="J2" s="2995"/>
      <c r="K2" s="2990" t="str">
        <f>'参考様式1-1'!M3</f>
        <v>１棟目／計１棟</v>
      </c>
      <c r="L2" s="2991"/>
      <c r="M2" s="2991"/>
      <c r="N2" s="2992"/>
      <c r="O2" s="182"/>
      <c r="P2" s="182"/>
      <c r="Q2" s="182"/>
      <c r="R2" s="182"/>
      <c r="S2" s="182"/>
      <c r="T2" s="182"/>
      <c r="U2" s="182"/>
      <c r="V2" s="182"/>
      <c r="W2" s="182"/>
      <c r="X2" s="182"/>
    </row>
    <row r="3" spans="1:24" ht="15" customHeight="1" thickBot="1" x14ac:dyDescent="0.2"/>
    <row r="4" spans="1:24" ht="15" customHeight="1" thickBot="1" x14ac:dyDescent="0.2">
      <c r="A4" s="3124" t="s">
        <v>684</v>
      </c>
      <c r="B4" s="3125"/>
      <c r="C4" s="3125"/>
      <c r="D4" s="3125"/>
      <c r="E4" s="3125"/>
      <c r="F4" s="3126"/>
      <c r="G4" s="2808" t="s">
        <v>685</v>
      </c>
      <c r="H4" s="2809"/>
      <c r="I4" s="2809"/>
      <c r="J4" s="2810"/>
      <c r="K4" s="2811">
        <f>IF(OR(G4="物販店",G4="飲食店",G4="集会所"),0.1,IF(G4="病院",0.4,IF(G4="ホテル",0.3,"-")))</f>
        <v>0.1</v>
      </c>
      <c r="L4" s="2813"/>
    </row>
    <row r="5" spans="1:24" ht="15" customHeight="1" thickBot="1" x14ac:dyDescent="0.2">
      <c r="A5" s="3127"/>
      <c r="B5" s="3128"/>
      <c r="C5" s="3128"/>
      <c r="D5" s="3128"/>
      <c r="E5" s="3128"/>
      <c r="F5" s="3129"/>
      <c r="G5" s="2783" t="s">
        <v>562</v>
      </c>
      <c r="H5" s="2784"/>
      <c r="I5" s="2784"/>
      <c r="J5" s="2785"/>
      <c r="K5" s="876"/>
      <c r="L5" s="821" t="s">
        <v>563</v>
      </c>
    </row>
    <row r="6" spans="1:24" ht="24.95" customHeight="1" thickBot="1" x14ac:dyDescent="0.2">
      <c r="A6" s="2788" t="s">
        <v>564</v>
      </c>
      <c r="B6" s="2789"/>
      <c r="C6" s="2790"/>
      <c r="D6" s="814"/>
      <c r="E6" s="814"/>
      <c r="F6" s="814"/>
      <c r="G6" s="776"/>
      <c r="H6" s="776"/>
      <c r="I6" s="776"/>
      <c r="J6" s="776"/>
      <c r="K6" s="776"/>
      <c r="L6" s="776"/>
      <c r="M6" s="776"/>
      <c r="N6" s="776"/>
    </row>
    <row r="7" spans="1:24" ht="15" customHeight="1" thickBot="1" x14ac:dyDescent="0.2">
      <c r="A7" s="3108" t="s">
        <v>646</v>
      </c>
      <c r="B7" s="2901" t="s">
        <v>566</v>
      </c>
      <c r="C7" s="3217" t="s">
        <v>567</v>
      </c>
      <c r="D7" s="2907" t="s">
        <v>568</v>
      </c>
      <c r="E7" s="2908"/>
      <c r="F7" s="2908"/>
      <c r="G7" s="2940" t="s">
        <v>569</v>
      </c>
      <c r="H7" s="2910" t="s">
        <v>570</v>
      </c>
      <c r="I7" s="2917"/>
      <c r="J7" s="3067" t="s">
        <v>571</v>
      </c>
      <c r="K7" s="3158"/>
      <c r="L7" s="3158"/>
      <c r="M7" s="3068"/>
      <c r="N7" s="2940" t="s">
        <v>572</v>
      </c>
    </row>
    <row r="8" spans="1:24" ht="15" customHeight="1" thickBot="1" x14ac:dyDescent="0.2">
      <c r="A8" s="3108"/>
      <c r="B8" s="2902"/>
      <c r="C8" s="3218"/>
      <c r="D8" s="1011" t="s">
        <v>573</v>
      </c>
      <c r="E8" s="1012" t="s">
        <v>574</v>
      </c>
      <c r="F8" s="1013" t="s">
        <v>686</v>
      </c>
      <c r="G8" s="2941"/>
      <c r="H8" s="2914"/>
      <c r="I8" s="3220"/>
      <c r="J8" s="3213" t="s">
        <v>576</v>
      </c>
      <c r="K8" s="3214"/>
      <c r="L8" s="2949" t="str">
        <f>VLOOKUP(F8,$P$8:$Q$10,2,FALSE)</f>
        <v>燃料消費量(灯油)</v>
      </c>
      <c r="M8" s="2951"/>
      <c r="N8" s="2941"/>
      <c r="P8" s="774" t="s">
        <v>1099</v>
      </c>
      <c r="Q8" s="774" t="s">
        <v>1102</v>
      </c>
    </row>
    <row r="9" spans="1:24" ht="15" customHeight="1" thickBot="1" x14ac:dyDescent="0.2">
      <c r="A9" s="3108"/>
      <c r="B9" s="2903"/>
      <c r="C9" s="3219"/>
      <c r="D9" s="780" t="s">
        <v>579</v>
      </c>
      <c r="E9" s="781" t="s">
        <v>579</v>
      </c>
      <c r="F9" s="877" t="s">
        <v>1107</v>
      </c>
      <c r="G9" s="826" t="s">
        <v>654</v>
      </c>
      <c r="H9" s="3075" t="s">
        <v>579</v>
      </c>
      <c r="I9" s="2959"/>
      <c r="J9" s="2958" t="s">
        <v>583</v>
      </c>
      <c r="K9" s="2959"/>
      <c r="L9" s="3215" t="str">
        <f>VLOOKUP(F9,$P$13:$Q$16,2,FALSE)</f>
        <v>kcal/h</v>
      </c>
      <c r="M9" s="3216"/>
      <c r="N9" s="2942"/>
      <c r="P9" s="774" t="s">
        <v>1100</v>
      </c>
      <c r="Q9" s="774" t="s">
        <v>1103</v>
      </c>
    </row>
    <row r="10" spans="1:24" ht="15" customHeight="1" x14ac:dyDescent="0.15">
      <c r="A10" s="1364"/>
      <c r="B10" s="783"/>
      <c r="C10" s="784"/>
      <c r="D10" s="878"/>
      <c r="E10" s="879"/>
      <c r="F10" s="879"/>
      <c r="G10" s="880"/>
      <c r="H10" s="3046" t="str">
        <f>IF(ISERROR(IF(OR(D10,G10)="", "", D10*G10)),"",IF(OR(D10,G10)="", "", D10*G10))</f>
        <v/>
      </c>
      <c r="I10" s="3047"/>
      <c r="J10" s="3170" t="str">
        <f>IF(ISERROR(IF(OR(E10,G10)="", "", E10*G10)),"",IF(OR(E10,G10)="", "", E10*G10))</f>
        <v/>
      </c>
      <c r="K10" s="3047"/>
      <c r="L10" s="3170" t="str">
        <f>IF(ISERROR(IF(OR(F10,G10)="", "", F10*G10)),"",IF(OR(F10,G10)="", "", F10*G10))</f>
        <v/>
      </c>
      <c r="M10" s="3171"/>
      <c r="N10" s="881"/>
      <c r="P10" s="774" t="s">
        <v>1101</v>
      </c>
      <c r="Q10" s="774" t="s">
        <v>1104</v>
      </c>
    </row>
    <row r="11" spans="1:24" ht="15" customHeight="1" x14ac:dyDescent="0.15">
      <c r="A11" s="1365"/>
      <c r="B11" s="789"/>
      <c r="C11" s="790"/>
      <c r="D11" s="791"/>
      <c r="E11" s="792"/>
      <c r="F11" s="792"/>
      <c r="G11" s="882"/>
      <c r="H11" s="3020" t="str">
        <f>IF(ISERROR(IF(OR(D11,G11)="", "", D11*G11)),"",IF(OR(D11,G11)="", "", D11*G11))</f>
        <v/>
      </c>
      <c r="I11" s="3021"/>
      <c r="J11" s="3154" t="str">
        <f>IF(ISERROR(IF(OR(E11,G11)="", "", E11*G11)),"",IF(OR(E11,G11)="", "", E11*G11))</f>
        <v/>
      </c>
      <c r="K11" s="3021"/>
      <c r="L11" s="3154" t="str">
        <f>IF(ISERROR(IF(OR(F11,G11)="", "", F11*G11)),"",IF(OR(F11,G11)="", "", F11*G11))</f>
        <v/>
      </c>
      <c r="M11" s="3155"/>
      <c r="N11" s="796"/>
    </row>
    <row r="12" spans="1:24" ht="15" customHeight="1" x14ac:dyDescent="0.15">
      <c r="A12" s="1365"/>
      <c r="B12" s="789"/>
      <c r="C12" s="790"/>
      <c r="D12" s="791"/>
      <c r="E12" s="792"/>
      <c r="F12" s="792"/>
      <c r="G12" s="882"/>
      <c r="H12" s="3020" t="str">
        <f>IF(ISERROR(IF(OR(D12,G12)="", "", D12*G12)),"",IF(OR(D12,G12)="", "", D12*G12))</f>
        <v/>
      </c>
      <c r="I12" s="3021"/>
      <c r="J12" s="3154" t="str">
        <f>IF(ISERROR(IF(OR(E12,G12)="", "", E12*G12)),"",IF(OR(E12,G12)="", "", E12*G12))</f>
        <v/>
      </c>
      <c r="K12" s="3021"/>
      <c r="L12" s="3154" t="str">
        <f>IF(ISERROR(IF(OR(F12,G12)="", "", F12*G12)),"",IF(OR(F12,G12)="", "", F12*G12))</f>
        <v/>
      </c>
      <c r="M12" s="3155"/>
      <c r="N12" s="796"/>
    </row>
    <row r="13" spans="1:24" ht="15" customHeight="1" x14ac:dyDescent="0.15">
      <c r="A13" s="1365"/>
      <c r="B13" s="789"/>
      <c r="C13" s="790"/>
      <c r="D13" s="791"/>
      <c r="E13" s="792"/>
      <c r="F13" s="792"/>
      <c r="G13" s="882"/>
      <c r="H13" s="3020" t="str">
        <f>IF(ISERROR(IF(OR(D13,G13)="", "", D13*G13)),"",IF(OR(D13,G13)="", "", D13*G13))</f>
        <v/>
      </c>
      <c r="I13" s="3021"/>
      <c r="J13" s="3154" t="str">
        <f>IF(ISERROR(IF(OR(E13,G13)="", "", E13*G13)),"",IF(OR(E13,G13)="", "", E13*G13))</f>
        <v/>
      </c>
      <c r="K13" s="3021"/>
      <c r="L13" s="3154" t="str">
        <f>IF(ISERROR(IF(OR(F13,G13)="", "", F13*G13)),"",IF(OR(F13,G13)="", "", F13*G13))</f>
        <v/>
      </c>
      <c r="M13" s="3155"/>
      <c r="N13" s="796"/>
      <c r="P13" s="774" t="s">
        <v>1106</v>
      </c>
      <c r="Q13" s="774" t="s">
        <v>1111</v>
      </c>
    </row>
    <row r="14" spans="1:24" ht="15" customHeight="1" x14ac:dyDescent="0.15">
      <c r="A14" s="1365"/>
      <c r="B14" s="789"/>
      <c r="C14" s="790"/>
      <c r="D14" s="791"/>
      <c r="E14" s="792"/>
      <c r="F14" s="792"/>
      <c r="G14" s="882"/>
      <c r="H14" s="3020" t="str">
        <f>IF(ISERROR(IF(OR(D14,G14)="", "", D14*G14)),"",IF(OR(D14,G14)="", "", D14*G14))</f>
        <v/>
      </c>
      <c r="I14" s="3021"/>
      <c r="J14" s="3154" t="str">
        <f>IF(ISERROR(IF(OR(E14,G14)="", "", E14*G14)),"",IF(OR(E14,G14)="", "", E14*G14))</f>
        <v/>
      </c>
      <c r="K14" s="3021"/>
      <c r="L14" s="3154" t="str">
        <f>IF(ISERROR(IF(OR(F14,G14)="", "", F14*G14)),"",IF(OR(F14,G14)="", "", F14*G14))</f>
        <v/>
      </c>
      <c r="M14" s="3155"/>
      <c r="N14" s="796"/>
      <c r="P14" s="774" t="s">
        <v>1107</v>
      </c>
      <c r="Q14" s="774" t="s">
        <v>1109</v>
      </c>
    </row>
    <row r="15" spans="1:24" ht="15" customHeight="1" x14ac:dyDescent="0.15">
      <c r="A15" s="1378" t="s">
        <v>1291</v>
      </c>
      <c r="B15" s="789"/>
      <c r="C15" s="790"/>
      <c r="D15" s="791"/>
      <c r="E15" s="792"/>
      <c r="F15" s="792"/>
      <c r="G15" s="882"/>
      <c r="H15" s="3020" t="str">
        <f t="shared" ref="H15:H21" si="0">IF(ISERROR(IF(OR(D15,G15)="", "", D15*G15)),"",IF(OR(D15,G15)="", "", D15*G15))</f>
        <v/>
      </c>
      <c r="I15" s="3021"/>
      <c r="J15" s="3154" t="str">
        <f t="shared" ref="J15:J24" si="1">IF(ISERROR(IF(OR(E15,G15)="", "", E15*G15)),"",IF(OR(E15,G15)="", "", E15*G15))</f>
        <v/>
      </c>
      <c r="K15" s="3021"/>
      <c r="L15" s="3154" t="str">
        <f t="shared" ref="L15:L24" si="2">IF(ISERROR(IF(OR(F15,G15)="", "", F15*G15)),"",IF(OR(F15,G15)="", "", F15*G15))</f>
        <v/>
      </c>
      <c r="M15" s="3155"/>
      <c r="N15" s="796"/>
      <c r="P15" s="774" t="s">
        <v>1108</v>
      </c>
      <c r="Q15" s="774" t="s">
        <v>1110</v>
      </c>
    </row>
    <row r="16" spans="1:24" ht="15" customHeight="1" x14ac:dyDescent="0.15">
      <c r="A16" s="1377" t="s">
        <v>1292</v>
      </c>
      <c r="B16" s="789"/>
      <c r="C16" s="790"/>
      <c r="D16" s="791"/>
      <c r="E16" s="792"/>
      <c r="F16" s="792"/>
      <c r="G16" s="882"/>
      <c r="H16" s="3020" t="str">
        <f t="shared" si="0"/>
        <v/>
      </c>
      <c r="I16" s="3021"/>
      <c r="J16" s="3154" t="str">
        <f t="shared" si="1"/>
        <v/>
      </c>
      <c r="K16" s="3021"/>
      <c r="L16" s="3154" t="str">
        <f t="shared" si="2"/>
        <v/>
      </c>
      <c r="M16" s="3155"/>
      <c r="N16" s="796"/>
      <c r="P16" s="774" t="s">
        <v>1094</v>
      </c>
      <c r="Q16" s="774" t="s">
        <v>1095</v>
      </c>
    </row>
    <row r="17" spans="1:14" ht="15" customHeight="1" x14ac:dyDescent="0.15">
      <c r="A17" s="1471" t="s">
        <v>1293</v>
      </c>
      <c r="B17" s="789"/>
      <c r="C17" s="790"/>
      <c r="D17" s="791"/>
      <c r="E17" s="792"/>
      <c r="F17" s="792"/>
      <c r="G17" s="882"/>
      <c r="H17" s="3020" t="str">
        <f t="shared" si="0"/>
        <v/>
      </c>
      <c r="I17" s="3021"/>
      <c r="J17" s="3154" t="str">
        <f t="shared" si="1"/>
        <v/>
      </c>
      <c r="K17" s="3021"/>
      <c r="L17" s="3154" t="str">
        <f t="shared" si="2"/>
        <v/>
      </c>
      <c r="M17" s="3155"/>
      <c r="N17" s="796"/>
    </row>
    <row r="18" spans="1:14" ht="15" customHeight="1" x14ac:dyDescent="0.15">
      <c r="A18" s="1365"/>
      <c r="B18" s="789"/>
      <c r="C18" s="790"/>
      <c r="D18" s="791"/>
      <c r="E18" s="792"/>
      <c r="F18" s="792"/>
      <c r="G18" s="882"/>
      <c r="H18" s="3020" t="str">
        <f t="shared" si="0"/>
        <v/>
      </c>
      <c r="I18" s="3021"/>
      <c r="J18" s="3154" t="str">
        <f t="shared" si="1"/>
        <v/>
      </c>
      <c r="K18" s="3021"/>
      <c r="L18" s="3154" t="str">
        <f t="shared" si="2"/>
        <v/>
      </c>
      <c r="M18" s="3155"/>
      <c r="N18" s="796"/>
    </row>
    <row r="19" spans="1:14" ht="15" customHeight="1" x14ac:dyDescent="0.15">
      <c r="A19" s="1365"/>
      <c r="B19" s="789"/>
      <c r="C19" s="790"/>
      <c r="D19" s="791"/>
      <c r="E19" s="792"/>
      <c r="F19" s="792"/>
      <c r="G19" s="882"/>
      <c r="H19" s="3020" t="str">
        <f t="shared" si="0"/>
        <v/>
      </c>
      <c r="I19" s="3021"/>
      <c r="J19" s="3154" t="str">
        <f t="shared" si="1"/>
        <v/>
      </c>
      <c r="K19" s="3021"/>
      <c r="L19" s="3154" t="str">
        <f t="shared" si="2"/>
        <v/>
      </c>
      <c r="M19" s="3155"/>
      <c r="N19" s="796"/>
    </row>
    <row r="20" spans="1:14" ht="15" customHeight="1" x14ac:dyDescent="0.15">
      <c r="A20" s="1365"/>
      <c r="B20" s="789"/>
      <c r="C20" s="790"/>
      <c r="D20" s="791"/>
      <c r="E20" s="792"/>
      <c r="F20" s="792"/>
      <c r="G20" s="882"/>
      <c r="H20" s="3020" t="str">
        <f t="shared" si="0"/>
        <v/>
      </c>
      <c r="I20" s="3021"/>
      <c r="J20" s="3154" t="str">
        <f t="shared" si="1"/>
        <v/>
      </c>
      <c r="K20" s="3021"/>
      <c r="L20" s="3154" t="str">
        <f t="shared" si="2"/>
        <v/>
      </c>
      <c r="M20" s="3155"/>
      <c r="N20" s="796"/>
    </row>
    <row r="21" spans="1:14" ht="15" customHeight="1" x14ac:dyDescent="0.15">
      <c r="A21" s="1365"/>
      <c r="B21" s="789"/>
      <c r="C21" s="790"/>
      <c r="D21" s="791"/>
      <c r="E21" s="792"/>
      <c r="F21" s="792"/>
      <c r="G21" s="882"/>
      <c r="H21" s="3020" t="str">
        <f t="shared" si="0"/>
        <v/>
      </c>
      <c r="I21" s="3021"/>
      <c r="J21" s="3154" t="str">
        <f t="shared" si="1"/>
        <v/>
      </c>
      <c r="K21" s="3021"/>
      <c r="L21" s="3154" t="str">
        <f t="shared" si="2"/>
        <v/>
      </c>
      <c r="M21" s="3155"/>
      <c r="N21" s="796"/>
    </row>
    <row r="22" spans="1:14" ht="15" customHeight="1" x14ac:dyDescent="0.15">
      <c r="A22" s="1365"/>
      <c r="B22" s="789"/>
      <c r="C22" s="790"/>
      <c r="D22" s="883"/>
      <c r="E22" s="884"/>
      <c r="F22" s="884"/>
      <c r="G22" s="885"/>
      <c r="H22" s="3020" t="str">
        <f>IF(ISERROR(IF(OR(D22,G22)="", "", D22*G22)),"",IF(OR(D22,G22)="", "", D22*G22))</f>
        <v/>
      </c>
      <c r="I22" s="3021"/>
      <c r="J22" s="3154" t="str">
        <f>IF(ISERROR(IF(OR(E22,G22)="", "", E22*G22)),"",IF(OR(E22,G22)="", "", E22*G22))</f>
        <v/>
      </c>
      <c r="K22" s="3021"/>
      <c r="L22" s="3154" t="str">
        <f>IF(ISERROR(IF(OR(F22,G22)="", "", F22*G22)),"",IF(OR(F22,G22)="", "", F22*G22))</f>
        <v/>
      </c>
      <c r="M22" s="3155"/>
      <c r="N22" s="796"/>
    </row>
    <row r="23" spans="1:14" ht="15" customHeight="1" x14ac:dyDescent="0.15">
      <c r="A23" s="1365"/>
      <c r="B23" s="789"/>
      <c r="C23" s="790"/>
      <c r="D23" s="883"/>
      <c r="E23" s="884"/>
      <c r="F23" s="884"/>
      <c r="G23" s="885"/>
      <c r="H23" s="3020" t="str">
        <f>IF(ISERROR(IF(OR(D23,G23)="", "", D23*G23)),"",IF(OR(D23,G23)="", "", D23*G23))</f>
        <v/>
      </c>
      <c r="I23" s="3021"/>
      <c r="J23" s="3154" t="str">
        <f>IF(ISERROR(IF(OR(E23,G23)="", "", E23*G23)),"",IF(OR(E23,G23)="", "", E23*G23))</f>
        <v/>
      </c>
      <c r="K23" s="3021"/>
      <c r="L23" s="3154" t="str">
        <f>IF(ISERROR(IF(OR(F23,G23)="", "", F23*G23)),"",IF(OR(F23,G23)="", "", F23*G23))</f>
        <v/>
      </c>
      <c r="M23" s="3155"/>
      <c r="N23" s="796"/>
    </row>
    <row r="24" spans="1:14" ht="15" customHeight="1" thickBot="1" x14ac:dyDescent="0.2">
      <c r="A24" s="1365"/>
      <c r="B24" s="789"/>
      <c r="C24" s="790"/>
      <c r="D24" s="886"/>
      <c r="E24" s="887"/>
      <c r="F24" s="887"/>
      <c r="G24" s="888"/>
      <c r="H24" s="3020" t="str">
        <f>IF(ISERROR(IF(OR(D24,G24)="", "", D24*G24)),"",IF(OR(D24,G24)="", "", D24*G24))</f>
        <v/>
      </c>
      <c r="I24" s="3021"/>
      <c r="J24" s="3178" t="str">
        <f t="shared" si="1"/>
        <v/>
      </c>
      <c r="K24" s="3094"/>
      <c r="L24" s="3178" t="str">
        <f t="shared" si="2"/>
        <v/>
      </c>
      <c r="M24" s="3179"/>
      <c r="N24" s="796"/>
    </row>
    <row r="25" spans="1:14" ht="15" customHeight="1" thickBot="1" x14ac:dyDescent="0.2">
      <c r="A25" s="1366"/>
      <c r="B25" s="2832" t="s">
        <v>584</v>
      </c>
      <c r="C25" s="2833"/>
      <c r="D25" s="2833"/>
      <c r="E25" s="2833"/>
      <c r="F25" s="2834"/>
      <c r="G25" s="1342">
        <f>SUM(G10:G24)</f>
        <v>0</v>
      </c>
      <c r="H25" s="1305" t="s">
        <v>677</v>
      </c>
      <c r="I25" s="1337">
        <f>SUM(H10:I24)</f>
        <v>0</v>
      </c>
      <c r="J25" s="1310" t="s">
        <v>687</v>
      </c>
      <c r="K25" s="1338">
        <f>SUM(J10:K24)</f>
        <v>0</v>
      </c>
      <c r="L25" s="1310" t="s">
        <v>688</v>
      </c>
      <c r="M25" s="1339">
        <f>SUM(L10:M24)</f>
        <v>0</v>
      </c>
      <c r="N25" s="798"/>
    </row>
    <row r="26" spans="1:14" ht="15" customHeight="1" thickTop="1" x14ac:dyDescent="0.15">
      <c r="A26" s="1367"/>
      <c r="B26" s="783"/>
      <c r="C26" s="784"/>
      <c r="D26" s="878"/>
      <c r="E26" s="879"/>
      <c r="F26" s="879"/>
      <c r="G26" s="880"/>
      <c r="H26" s="3098" t="str">
        <f>IF(ISERROR(IF(OR(D26,G26)="", "", D26*G26)),"",IF(OR(D26,G26)="", "", D26*G26))</f>
        <v/>
      </c>
      <c r="I26" s="3099"/>
      <c r="J26" s="3194" t="str">
        <f>IF(ISERROR(IF(OR(E26,G26)="", "", E26*G26)),"",IF(OR(E26,G26)="", "", E26*G26))</f>
        <v/>
      </c>
      <c r="K26" s="3099"/>
      <c r="L26" s="3194" t="str">
        <f>IF(ISERROR(IF(OR(F26,G26)="", "", F26*G26)),"",IF(OR(F26,G26)="", "", F26*G26))</f>
        <v/>
      </c>
      <c r="M26" s="3195"/>
      <c r="N26" s="881"/>
    </row>
    <row r="27" spans="1:14" ht="15" customHeight="1" x14ac:dyDescent="0.15">
      <c r="A27" s="1365"/>
      <c r="B27" s="789"/>
      <c r="C27" s="790"/>
      <c r="D27" s="791"/>
      <c r="E27" s="792"/>
      <c r="F27" s="792"/>
      <c r="G27" s="882"/>
      <c r="H27" s="3020" t="str">
        <f t="shared" ref="H27:H39" si="3">IF(ISERROR(IF(OR(D27,G27)="", "", D27*G27)),"",IF(OR(D27,G27)="", "", D27*G27))</f>
        <v/>
      </c>
      <c r="I27" s="3021"/>
      <c r="J27" s="3154" t="str">
        <f t="shared" ref="J27:J40" si="4">IF(ISERROR(IF(OR(E27,G27)="", "", E27*G27)),"",IF(OR(E27,G27)="", "", E27*G27))</f>
        <v/>
      </c>
      <c r="K27" s="3021"/>
      <c r="L27" s="3154" t="str">
        <f t="shared" ref="L27:L39" si="5">IF(ISERROR(IF(OR(F27,G27)="", "", F27*G27)),"",IF(OR(F27,G27)="", "", F27*G27))</f>
        <v/>
      </c>
      <c r="M27" s="3155"/>
      <c r="N27" s="796"/>
    </row>
    <row r="28" spans="1:14" ht="15" customHeight="1" x14ac:dyDescent="0.15">
      <c r="A28" s="1365"/>
      <c r="B28" s="789"/>
      <c r="C28" s="790"/>
      <c r="D28" s="791"/>
      <c r="E28" s="792"/>
      <c r="F28" s="792"/>
      <c r="G28" s="882"/>
      <c r="H28" s="3020" t="str">
        <f>IF(ISERROR(IF(OR(D28,G28)="", "", D28*G28)),"",IF(OR(D28,G28)="", "", D28*G28))</f>
        <v/>
      </c>
      <c r="I28" s="3021"/>
      <c r="J28" s="3154" t="str">
        <f>IF(ISERROR(IF(OR(E28,G28)="", "", E28*G28)),"",IF(OR(E28,G28)="", "", E28*G28))</f>
        <v/>
      </c>
      <c r="K28" s="3021"/>
      <c r="L28" s="3154" t="str">
        <f>IF(ISERROR(IF(OR(F28,G28)="", "", F28*G28)),"",IF(OR(F28,G28)="", "", F28*G28))</f>
        <v/>
      </c>
      <c r="M28" s="3155"/>
      <c r="N28" s="796"/>
    </row>
    <row r="29" spans="1:14" ht="15" customHeight="1" x14ac:dyDescent="0.15">
      <c r="A29" s="1365"/>
      <c r="B29" s="789"/>
      <c r="C29" s="790"/>
      <c r="D29" s="791"/>
      <c r="E29" s="792"/>
      <c r="F29" s="792"/>
      <c r="G29" s="882"/>
      <c r="H29" s="3020" t="str">
        <f>IF(ISERROR(IF(OR(D29,G29)="", "", D29*G29)),"",IF(OR(D29,G29)="", "", D29*G29))</f>
        <v/>
      </c>
      <c r="I29" s="3021"/>
      <c r="J29" s="3154" t="str">
        <f>IF(ISERROR(IF(OR(E29,G29)="", "", E29*G29)),"",IF(OR(E29,G29)="", "", E29*G29))</f>
        <v/>
      </c>
      <c r="K29" s="3021"/>
      <c r="L29" s="3154" t="str">
        <f>IF(ISERROR(IF(OR(F29,G29)="", "", F29*G29)),"",IF(OR(F29,G29)="", "", F29*G29))</f>
        <v/>
      </c>
      <c r="M29" s="3155"/>
      <c r="N29" s="796"/>
    </row>
    <row r="30" spans="1:14" ht="15" customHeight="1" x14ac:dyDescent="0.15">
      <c r="A30" s="1365"/>
      <c r="B30" s="789"/>
      <c r="C30" s="790"/>
      <c r="D30" s="791"/>
      <c r="E30" s="792"/>
      <c r="F30" s="792"/>
      <c r="G30" s="882"/>
      <c r="H30" s="3020" t="str">
        <f>IF(ISERROR(IF(OR(D30,G30)="", "", D30*G30)),"",IF(OR(D30,G30)="", "", D30*G30))</f>
        <v/>
      </c>
      <c r="I30" s="3021"/>
      <c r="J30" s="3154" t="str">
        <f>IF(ISERROR(IF(OR(E30,G30)="", "", E30*G30)),"",IF(OR(E30,G30)="", "", E30*G30))</f>
        <v/>
      </c>
      <c r="K30" s="3021"/>
      <c r="L30" s="3154" t="str">
        <f>IF(ISERROR(IF(OR(F30,G30)="", "", F30*G30)),"",IF(OR(F30,G30)="", "", F30*G30))</f>
        <v/>
      </c>
      <c r="M30" s="3155"/>
      <c r="N30" s="796"/>
    </row>
    <row r="31" spans="1:14" ht="15" customHeight="1" x14ac:dyDescent="0.15">
      <c r="A31" s="1378" t="s">
        <v>1291</v>
      </c>
      <c r="B31" s="789"/>
      <c r="C31" s="790"/>
      <c r="D31" s="791"/>
      <c r="E31" s="792"/>
      <c r="F31" s="792"/>
      <c r="G31" s="882"/>
      <c r="H31" s="3020" t="str">
        <f t="shared" si="3"/>
        <v/>
      </c>
      <c r="I31" s="3021"/>
      <c r="J31" s="3154" t="str">
        <f t="shared" si="4"/>
        <v/>
      </c>
      <c r="K31" s="3021"/>
      <c r="L31" s="3154" t="str">
        <f t="shared" si="5"/>
        <v/>
      </c>
      <c r="M31" s="3155"/>
      <c r="N31" s="796"/>
    </row>
    <row r="32" spans="1:14" ht="15" customHeight="1" x14ac:dyDescent="0.15">
      <c r="A32" s="1377" t="s">
        <v>1294</v>
      </c>
      <c r="B32" s="789"/>
      <c r="C32" s="790"/>
      <c r="D32" s="791"/>
      <c r="E32" s="792"/>
      <c r="F32" s="792"/>
      <c r="G32" s="882"/>
      <c r="H32" s="3020" t="str">
        <f t="shared" si="3"/>
        <v/>
      </c>
      <c r="I32" s="3021"/>
      <c r="J32" s="3154" t="str">
        <f t="shared" si="4"/>
        <v/>
      </c>
      <c r="K32" s="3021"/>
      <c r="L32" s="3154" t="str">
        <f t="shared" si="5"/>
        <v/>
      </c>
      <c r="M32" s="3155"/>
      <c r="N32" s="796"/>
    </row>
    <row r="33" spans="1:14" ht="15" customHeight="1" x14ac:dyDescent="0.15">
      <c r="A33" s="1471" t="s">
        <v>1295</v>
      </c>
      <c r="B33" s="789"/>
      <c r="C33" s="790"/>
      <c r="D33" s="791"/>
      <c r="E33" s="792"/>
      <c r="F33" s="792"/>
      <c r="G33" s="882"/>
      <c r="H33" s="3020" t="str">
        <f t="shared" si="3"/>
        <v/>
      </c>
      <c r="I33" s="3021"/>
      <c r="J33" s="3154" t="str">
        <f t="shared" si="4"/>
        <v/>
      </c>
      <c r="K33" s="3021"/>
      <c r="L33" s="3154" t="str">
        <f t="shared" si="5"/>
        <v/>
      </c>
      <c r="M33" s="3155"/>
      <c r="N33" s="796"/>
    </row>
    <row r="34" spans="1:14" ht="15" customHeight="1" x14ac:dyDescent="0.15">
      <c r="A34" s="1365"/>
      <c r="B34" s="789"/>
      <c r="C34" s="790"/>
      <c r="D34" s="791"/>
      <c r="E34" s="792"/>
      <c r="F34" s="792"/>
      <c r="G34" s="882"/>
      <c r="H34" s="3020" t="str">
        <f t="shared" si="3"/>
        <v/>
      </c>
      <c r="I34" s="3021"/>
      <c r="J34" s="3154" t="str">
        <f t="shared" si="4"/>
        <v/>
      </c>
      <c r="K34" s="3021"/>
      <c r="L34" s="3154" t="str">
        <f t="shared" si="5"/>
        <v/>
      </c>
      <c r="M34" s="3155"/>
      <c r="N34" s="796"/>
    </row>
    <row r="35" spans="1:14" ht="15" customHeight="1" x14ac:dyDescent="0.15">
      <c r="A35" s="1365"/>
      <c r="B35" s="789"/>
      <c r="C35" s="790"/>
      <c r="D35" s="791"/>
      <c r="E35" s="792"/>
      <c r="F35" s="792"/>
      <c r="G35" s="882"/>
      <c r="H35" s="3020" t="str">
        <f t="shared" si="3"/>
        <v/>
      </c>
      <c r="I35" s="3021"/>
      <c r="J35" s="3154" t="str">
        <f t="shared" si="4"/>
        <v/>
      </c>
      <c r="K35" s="3021"/>
      <c r="L35" s="3154" t="str">
        <f t="shared" si="5"/>
        <v/>
      </c>
      <c r="M35" s="3155"/>
      <c r="N35" s="796"/>
    </row>
    <row r="36" spans="1:14" ht="15" customHeight="1" x14ac:dyDescent="0.15">
      <c r="A36" s="1365"/>
      <c r="B36" s="789"/>
      <c r="C36" s="790"/>
      <c r="D36" s="791"/>
      <c r="E36" s="792"/>
      <c r="F36" s="792"/>
      <c r="G36" s="882"/>
      <c r="H36" s="3020" t="str">
        <f t="shared" si="3"/>
        <v/>
      </c>
      <c r="I36" s="3021"/>
      <c r="J36" s="3154" t="str">
        <f t="shared" si="4"/>
        <v/>
      </c>
      <c r="K36" s="3021"/>
      <c r="L36" s="3154" t="str">
        <f t="shared" si="5"/>
        <v/>
      </c>
      <c r="M36" s="3155"/>
      <c r="N36" s="796"/>
    </row>
    <row r="37" spans="1:14" ht="15" customHeight="1" x14ac:dyDescent="0.15">
      <c r="A37" s="1365"/>
      <c r="B37" s="789"/>
      <c r="C37" s="790"/>
      <c r="D37" s="791"/>
      <c r="E37" s="792"/>
      <c r="F37" s="792"/>
      <c r="G37" s="882"/>
      <c r="H37" s="3020" t="str">
        <f>IF(ISERROR(IF(OR(D37,G37)="", "", D37*G37)),"",IF(OR(D37,G37)="", "", D37*G37))</f>
        <v/>
      </c>
      <c r="I37" s="3021"/>
      <c r="J37" s="3154" t="str">
        <f>IF(ISERROR(IF(OR(E37,G37)="", "", E37*G37)),"",IF(OR(E37,G37)="", "", E37*G37))</f>
        <v/>
      </c>
      <c r="K37" s="3021"/>
      <c r="L37" s="3154" t="str">
        <f>IF(ISERROR(IF(OR(F37,G37)="", "", F37*G37)),"",IF(OR(F37,G37)="", "", F37*G37))</f>
        <v/>
      </c>
      <c r="M37" s="3155"/>
      <c r="N37" s="796"/>
    </row>
    <row r="38" spans="1:14" ht="15" customHeight="1" x14ac:dyDescent="0.15">
      <c r="A38" s="1365"/>
      <c r="B38" s="789"/>
      <c r="C38" s="790"/>
      <c r="D38" s="791"/>
      <c r="E38" s="792"/>
      <c r="F38" s="792"/>
      <c r="G38" s="882"/>
      <c r="H38" s="3020" t="str">
        <f>IF(ISERROR(IF(OR(D38,G38)="", "", D38*G38)),"",IF(OR(D38,G38)="", "", D38*G38))</f>
        <v/>
      </c>
      <c r="I38" s="3021"/>
      <c r="J38" s="3154" t="str">
        <f>IF(ISERROR(IF(OR(E38,G38)="", "", E38*G38)),"",IF(OR(E38,G38)="", "", E38*G38))</f>
        <v/>
      </c>
      <c r="K38" s="3021"/>
      <c r="L38" s="3154" t="str">
        <f>IF(ISERROR(IF(OR(F38,G38)="", "", F38*G38)),"",IF(OR(F38,G38)="", "", F38*G38))</f>
        <v/>
      </c>
      <c r="M38" s="3155"/>
      <c r="N38" s="796"/>
    </row>
    <row r="39" spans="1:14" ht="15" customHeight="1" x14ac:dyDescent="0.15">
      <c r="A39" s="1365"/>
      <c r="B39" s="789"/>
      <c r="C39" s="790"/>
      <c r="D39" s="791"/>
      <c r="E39" s="792"/>
      <c r="F39" s="792"/>
      <c r="G39" s="882"/>
      <c r="H39" s="3020" t="str">
        <f t="shared" si="3"/>
        <v/>
      </c>
      <c r="I39" s="3021"/>
      <c r="J39" s="3154" t="str">
        <f t="shared" si="4"/>
        <v/>
      </c>
      <c r="K39" s="3021"/>
      <c r="L39" s="3154" t="str">
        <f t="shared" si="5"/>
        <v/>
      </c>
      <c r="M39" s="3155"/>
      <c r="N39" s="796"/>
    </row>
    <row r="40" spans="1:14" ht="15" customHeight="1" thickBot="1" x14ac:dyDescent="0.2">
      <c r="A40" s="1365"/>
      <c r="B40" s="789"/>
      <c r="C40" s="790"/>
      <c r="D40" s="886"/>
      <c r="E40" s="887"/>
      <c r="F40" s="887"/>
      <c r="G40" s="888"/>
      <c r="H40" s="3093" t="str">
        <f>IF(ISERROR(IF(OR(D40,G40)="", "", D40*G40)),"",IF(OR(D40,G40)="", "", D40*G40))</f>
        <v/>
      </c>
      <c r="I40" s="3094"/>
      <c r="J40" s="3178" t="str">
        <f t="shared" si="4"/>
        <v/>
      </c>
      <c r="K40" s="3094"/>
      <c r="L40" s="3178" t="str">
        <f>IF(ISERROR(IF(OR(F40,G40)="", "", F40*G40)),"",IF(OR(F40,G40)="", "", F40*G40))</f>
        <v/>
      </c>
      <c r="M40" s="3179"/>
      <c r="N40" s="796"/>
    </row>
    <row r="41" spans="1:14" ht="15" customHeight="1" thickBot="1" x14ac:dyDescent="0.2">
      <c r="A41" s="1365"/>
      <c r="B41" s="2923" t="s">
        <v>584</v>
      </c>
      <c r="C41" s="2923"/>
      <c r="D41" s="2923"/>
      <c r="E41" s="2923"/>
      <c r="F41" s="3196"/>
      <c r="G41" s="1342">
        <f>SUM(G26:G40)</f>
        <v>0</v>
      </c>
      <c r="H41" s="1009" t="s">
        <v>689</v>
      </c>
      <c r="I41" s="1340">
        <f>SUM(H26:I40)</f>
        <v>0</v>
      </c>
      <c r="J41" s="1316" t="s">
        <v>690</v>
      </c>
      <c r="K41" s="1323">
        <f>SUM(J26:K40)</f>
        <v>0</v>
      </c>
      <c r="L41" s="1316" t="s">
        <v>691</v>
      </c>
      <c r="M41" s="1341">
        <f>SUM(L26:M40)</f>
        <v>0</v>
      </c>
      <c r="N41" s="803"/>
    </row>
    <row r="42" spans="1:14" ht="15" customHeight="1" x14ac:dyDescent="0.15">
      <c r="A42" s="1365"/>
      <c r="B42" s="3227" t="s">
        <v>1081</v>
      </c>
      <c r="C42" s="3227"/>
      <c r="D42" s="3227"/>
      <c r="E42" s="3227"/>
      <c r="F42" s="3228"/>
      <c r="G42" s="3233" t="s">
        <v>597</v>
      </c>
      <c r="H42" s="3080" t="s">
        <v>692</v>
      </c>
      <c r="I42" s="2856"/>
      <c r="J42" s="2857" t="s">
        <v>693</v>
      </c>
      <c r="K42" s="2856"/>
      <c r="L42" s="2870" t="s">
        <v>694</v>
      </c>
      <c r="M42" s="2872"/>
      <c r="N42" s="1034"/>
    </row>
    <row r="43" spans="1:14" ht="15" customHeight="1" thickBot="1" x14ac:dyDescent="0.2">
      <c r="A43" s="1365"/>
      <c r="B43" s="3229"/>
      <c r="C43" s="3229"/>
      <c r="D43" s="3229"/>
      <c r="E43" s="3229"/>
      <c r="F43" s="3230"/>
      <c r="G43" s="3234"/>
      <c r="H43" s="1289" t="s">
        <v>591</v>
      </c>
      <c r="I43" s="847">
        <f>I41*3.6</f>
        <v>0</v>
      </c>
      <c r="J43" s="1290" t="s">
        <v>592</v>
      </c>
      <c r="K43" s="847">
        <f>K41*9.76</f>
        <v>0</v>
      </c>
      <c r="L43" s="1290" t="s">
        <v>593</v>
      </c>
      <c r="M43" s="889">
        <f>M41*$N49</f>
        <v>0</v>
      </c>
      <c r="N43" s="1035"/>
    </row>
    <row r="44" spans="1:14" ht="15" customHeight="1" thickBot="1" x14ac:dyDescent="0.2">
      <c r="A44" s="1365"/>
      <c r="B44" s="3229"/>
      <c r="C44" s="3229"/>
      <c r="D44" s="3229"/>
      <c r="E44" s="3229"/>
      <c r="F44" s="3230"/>
      <c r="G44" s="3235"/>
      <c r="H44" s="3236" t="s">
        <v>608</v>
      </c>
      <c r="I44" s="3237"/>
      <c r="J44" s="890"/>
      <c r="K44" s="891" t="s">
        <v>695</v>
      </c>
      <c r="L44" s="3238">
        <f>SUM(K43,M43)</f>
        <v>0</v>
      </c>
      <c r="M44" s="3239"/>
      <c r="N44" s="1034"/>
    </row>
    <row r="45" spans="1:14" ht="15" customHeight="1" thickBot="1" x14ac:dyDescent="0.2">
      <c r="A45" s="1473"/>
      <c r="B45" s="3231"/>
      <c r="C45" s="3231"/>
      <c r="D45" s="3231"/>
      <c r="E45" s="3231"/>
      <c r="F45" s="3232"/>
      <c r="G45" s="3240" t="s">
        <v>696</v>
      </c>
      <c r="H45" s="3241"/>
      <c r="I45" s="3242"/>
      <c r="J45" s="1291"/>
      <c r="K45" s="1291" t="s">
        <v>697</v>
      </c>
      <c r="L45" s="3243">
        <f>IF(ISERROR(I43/L44),0,I43/L44)</f>
        <v>0</v>
      </c>
      <c r="M45" s="3244"/>
      <c r="N45" s="1034"/>
    </row>
    <row r="46" spans="1:14" ht="21.75" customHeight="1" x14ac:dyDescent="0.15">
      <c r="A46" s="2893" t="s">
        <v>615</v>
      </c>
      <c r="B46" s="2894"/>
      <c r="C46" s="2894"/>
      <c r="D46" s="2894"/>
      <c r="E46" s="2894"/>
      <c r="F46" s="2894"/>
      <c r="G46" s="3221"/>
      <c r="H46" s="1292"/>
      <c r="I46" s="3222" t="s">
        <v>698</v>
      </c>
      <c r="J46" s="3222"/>
      <c r="K46" s="3222"/>
      <c r="L46" s="3223">
        <f>SUM(I25,I41)</f>
        <v>0</v>
      </c>
      <c r="M46" s="3224"/>
      <c r="N46" s="869"/>
    </row>
    <row r="47" spans="1:14" ht="21.75" customHeight="1" thickBot="1" x14ac:dyDescent="0.2">
      <c r="A47" s="2896" t="s">
        <v>618</v>
      </c>
      <c r="B47" s="2897"/>
      <c r="C47" s="2897"/>
      <c r="D47" s="2897"/>
      <c r="E47" s="2897"/>
      <c r="F47" s="2897"/>
      <c r="G47" s="3225"/>
      <c r="H47" s="1293"/>
      <c r="I47" s="3226" t="s">
        <v>699</v>
      </c>
      <c r="J47" s="3226"/>
      <c r="K47" s="3226"/>
      <c r="L47" s="3073">
        <f>IF(ISERROR(IF(OR(I41,L46)=0, 0, I41/L46)),0,IF(OR(I41,L46)=0, 0, I41/L46))</f>
        <v>0</v>
      </c>
      <c r="M47" s="3074"/>
      <c r="N47" s="1035"/>
    </row>
    <row r="48" spans="1:14" ht="15" customHeight="1" x14ac:dyDescent="0.15">
      <c r="A48" s="814"/>
      <c r="B48" s="814"/>
      <c r="C48" s="814"/>
      <c r="D48" s="814"/>
      <c r="E48" s="814"/>
      <c r="F48" s="814"/>
      <c r="G48" s="814"/>
      <c r="H48" s="1070"/>
      <c r="I48" s="1070"/>
      <c r="J48" s="1070"/>
      <c r="K48" s="1070"/>
      <c r="L48" s="1071"/>
      <c r="M48" s="1071"/>
      <c r="N48" s="776"/>
    </row>
    <row r="49" spans="1:14" ht="15" customHeight="1" x14ac:dyDescent="0.15">
      <c r="A49" s="776"/>
      <c r="B49" s="776"/>
      <c r="C49" s="776"/>
      <c r="D49" s="776"/>
      <c r="E49" s="776"/>
      <c r="F49" s="776"/>
      <c r="G49" s="814"/>
      <c r="H49" s="814"/>
      <c r="I49" s="776"/>
      <c r="J49" s="2997" t="s">
        <v>1087</v>
      </c>
      <c r="K49" s="2997"/>
      <c r="L49" s="776"/>
      <c r="M49" s="3266" t="s">
        <v>1086</v>
      </c>
      <c r="N49" s="3268"/>
    </row>
    <row r="50" spans="1:14" ht="15" customHeight="1" thickBot="1" x14ac:dyDescent="0.2">
      <c r="A50" s="776"/>
      <c r="B50" s="776"/>
      <c r="C50" s="776"/>
      <c r="D50" s="776"/>
      <c r="E50" s="776"/>
      <c r="F50" s="776"/>
      <c r="G50" s="814"/>
      <c r="H50" s="814"/>
      <c r="I50" s="776"/>
      <c r="J50" s="2997"/>
      <c r="K50" s="2997"/>
      <c r="L50" s="776"/>
      <c r="M50" s="3267"/>
      <c r="N50" s="3269"/>
    </row>
    <row r="51" spans="1:14" ht="24.95" customHeight="1" thickBot="1" x14ac:dyDescent="0.2">
      <c r="A51" s="2928" t="s">
        <v>621</v>
      </c>
      <c r="B51" s="2929"/>
      <c r="C51" s="2930"/>
      <c r="D51" s="814"/>
      <c r="E51" s="814"/>
      <c r="F51" s="814"/>
      <c r="G51" s="814"/>
      <c r="H51" s="814"/>
      <c r="I51" s="776"/>
      <c r="J51" s="776"/>
      <c r="K51" s="776"/>
      <c r="L51" s="776"/>
      <c r="M51" s="776"/>
      <c r="N51" s="776"/>
    </row>
    <row r="52" spans="1:14" ht="15" customHeight="1" thickBot="1" x14ac:dyDescent="0.2">
      <c r="A52" s="3108" t="s">
        <v>646</v>
      </c>
      <c r="B52" s="3059" t="s">
        <v>566</v>
      </c>
      <c r="C52" s="3217" t="s">
        <v>567</v>
      </c>
      <c r="D52" s="2907" t="s">
        <v>568</v>
      </c>
      <c r="E52" s="2908"/>
      <c r="F52" s="2908"/>
      <c r="G52" s="2940" t="s">
        <v>569</v>
      </c>
      <c r="H52" s="2910" t="s">
        <v>570</v>
      </c>
      <c r="I52" s="2917"/>
      <c r="J52" s="3067" t="s">
        <v>571</v>
      </c>
      <c r="K52" s="3158"/>
      <c r="L52" s="3158"/>
      <c r="M52" s="3068"/>
      <c r="N52" s="2940" t="s">
        <v>572</v>
      </c>
    </row>
    <row r="53" spans="1:14" ht="15" customHeight="1" thickBot="1" x14ac:dyDescent="0.2">
      <c r="A53" s="3108"/>
      <c r="B53" s="3060"/>
      <c r="C53" s="3218"/>
      <c r="D53" s="1011" t="s">
        <v>573</v>
      </c>
      <c r="E53" s="1012" t="s">
        <v>574</v>
      </c>
      <c r="F53" s="1013" t="s">
        <v>686</v>
      </c>
      <c r="G53" s="2941"/>
      <c r="H53" s="2914"/>
      <c r="I53" s="3220"/>
      <c r="J53" s="3245" t="s">
        <v>576</v>
      </c>
      <c r="K53" s="3220"/>
      <c r="L53" s="2949" t="str">
        <f>VLOOKUP(F53,$P$8:$Q$10,2,FALSE)</f>
        <v>燃料消費量(灯油)</v>
      </c>
      <c r="M53" s="2951"/>
      <c r="N53" s="2941"/>
    </row>
    <row r="54" spans="1:14" ht="15" customHeight="1" thickBot="1" x14ac:dyDescent="0.2">
      <c r="A54" s="3108"/>
      <c r="B54" s="3246"/>
      <c r="C54" s="3219"/>
      <c r="D54" s="780" t="s">
        <v>579</v>
      </c>
      <c r="E54" s="781" t="s">
        <v>579</v>
      </c>
      <c r="F54" s="877" t="s">
        <v>1107</v>
      </c>
      <c r="G54" s="826" t="s">
        <v>654</v>
      </c>
      <c r="H54" s="3075" t="s">
        <v>579</v>
      </c>
      <c r="I54" s="2959"/>
      <c r="J54" s="2958" t="s">
        <v>583</v>
      </c>
      <c r="K54" s="2959"/>
      <c r="L54" s="3215" t="str">
        <f>VLOOKUP(F54,$P$13:$Q$16,2,FALSE)</f>
        <v>kcal/h</v>
      </c>
      <c r="M54" s="3216"/>
      <c r="N54" s="2942"/>
    </row>
    <row r="55" spans="1:14" ht="15" customHeight="1" x14ac:dyDescent="0.15">
      <c r="A55" s="1364"/>
      <c r="B55" s="783"/>
      <c r="C55" s="784"/>
      <c r="D55" s="878"/>
      <c r="E55" s="879"/>
      <c r="F55" s="879"/>
      <c r="G55" s="880"/>
      <c r="H55" s="3255" t="str">
        <f>IF(ISERROR(IF(OR(D55,G55)="", "", D55*G55)),"",IF(OR(D55,G55)="", "", D55*G55))</f>
        <v/>
      </c>
      <c r="I55" s="3256"/>
      <c r="J55" s="3247" t="str">
        <f>IF(ISERROR(IF(OR(E55,G55)="", "", E55*G55)),"",IF(OR(E55,G55)="", "", E55*G55))</f>
        <v/>
      </c>
      <c r="K55" s="3256"/>
      <c r="L55" s="3247" t="str">
        <f>IF(ISERROR(IF(OR(F55,G55)="", "", F55*G55)),"",IF(OR(F55,G55)="", "", F55*G55))</f>
        <v/>
      </c>
      <c r="M55" s="3248"/>
      <c r="N55" s="881"/>
    </row>
    <row r="56" spans="1:14" ht="15" customHeight="1" x14ac:dyDescent="0.15">
      <c r="A56" s="1365"/>
      <c r="B56" s="789"/>
      <c r="C56" s="790"/>
      <c r="D56" s="791"/>
      <c r="E56" s="792"/>
      <c r="F56" s="792"/>
      <c r="G56" s="882"/>
      <c r="H56" s="3249" t="str">
        <f t="shared" ref="H56:H74" si="6">IF(ISERROR(IF(OR(D56,G56)="", "", D56*G56)),"",IF(OR(D56,G56)="", "", D56*G56))</f>
        <v/>
      </c>
      <c r="I56" s="3250"/>
      <c r="J56" s="3251" t="str">
        <f t="shared" ref="J56:J74" si="7">IF(ISERROR(IF(OR(E56,G56)="", "", E56*G56)),"",IF(OR(E56,G56)="", "", E56*G56))</f>
        <v/>
      </c>
      <c r="K56" s="3250"/>
      <c r="L56" s="3251" t="str">
        <f t="shared" ref="L56:L74" si="8">IF(ISERROR(IF(OR(F56,G56)="", "", F56*G56)),"",IF(OR(F56,G56)="", "", F56*G56))</f>
        <v/>
      </c>
      <c r="M56" s="3252"/>
      <c r="N56" s="796"/>
    </row>
    <row r="57" spans="1:14" ht="15" customHeight="1" x14ac:dyDescent="0.15">
      <c r="A57" s="1365"/>
      <c r="B57" s="789"/>
      <c r="C57" s="790"/>
      <c r="D57" s="791"/>
      <c r="E57" s="792"/>
      <c r="F57" s="792"/>
      <c r="G57" s="882"/>
      <c r="H57" s="3249" t="str">
        <f t="shared" si="6"/>
        <v/>
      </c>
      <c r="I57" s="3250"/>
      <c r="J57" s="3251" t="str">
        <f t="shared" si="7"/>
        <v/>
      </c>
      <c r="K57" s="3250"/>
      <c r="L57" s="3251" t="str">
        <f t="shared" si="8"/>
        <v/>
      </c>
      <c r="M57" s="3252"/>
      <c r="N57" s="796"/>
    </row>
    <row r="58" spans="1:14" ht="15" customHeight="1" x14ac:dyDescent="0.15">
      <c r="A58" s="1365"/>
      <c r="B58" s="789"/>
      <c r="C58" s="790"/>
      <c r="D58" s="791"/>
      <c r="E58" s="792"/>
      <c r="F58" s="792"/>
      <c r="G58" s="882"/>
      <c r="H58" s="3249" t="str">
        <f t="shared" si="6"/>
        <v/>
      </c>
      <c r="I58" s="3250"/>
      <c r="J58" s="3251" t="str">
        <f t="shared" si="7"/>
        <v/>
      </c>
      <c r="K58" s="3250"/>
      <c r="L58" s="3251" t="str">
        <f t="shared" si="8"/>
        <v/>
      </c>
      <c r="M58" s="3252"/>
      <c r="N58" s="796"/>
    </row>
    <row r="59" spans="1:14" ht="15" customHeight="1" x14ac:dyDescent="0.15">
      <c r="A59" s="1365"/>
      <c r="B59" s="789"/>
      <c r="C59" s="790"/>
      <c r="D59" s="791"/>
      <c r="E59" s="792"/>
      <c r="F59" s="792"/>
      <c r="G59" s="882"/>
      <c r="H59" s="3249" t="str">
        <f t="shared" si="6"/>
        <v/>
      </c>
      <c r="I59" s="3250"/>
      <c r="J59" s="3251" t="str">
        <f t="shared" si="7"/>
        <v/>
      </c>
      <c r="K59" s="3250"/>
      <c r="L59" s="3251" t="str">
        <f t="shared" si="8"/>
        <v/>
      </c>
      <c r="M59" s="3252"/>
      <c r="N59" s="796"/>
    </row>
    <row r="60" spans="1:14" ht="15" customHeight="1" x14ac:dyDescent="0.15">
      <c r="A60" s="1365"/>
      <c r="B60" s="789"/>
      <c r="C60" s="790"/>
      <c r="D60" s="791"/>
      <c r="E60" s="792"/>
      <c r="F60" s="792"/>
      <c r="G60" s="882"/>
      <c r="H60" s="3249" t="str">
        <f t="shared" si="6"/>
        <v/>
      </c>
      <c r="I60" s="3250"/>
      <c r="J60" s="3251" t="str">
        <f t="shared" si="7"/>
        <v/>
      </c>
      <c r="K60" s="3250"/>
      <c r="L60" s="3251" t="str">
        <f t="shared" si="8"/>
        <v/>
      </c>
      <c r="M60" s="3252"/>
      <c r="N60" s="796"/>
    </row>
    <row r="61" spans="1:14" ht="15" customHeight="1" x14ac:dyDescent="0.15">
      <c r="A61" s="1365"/>
      <c r="B61" s="789"/>
      <c r="C61" s="790"/>
      <c r="D61" s="791"/>
      <c r="E61" s="792"/>
      <c r="F61" s="792"/>
      <c r="G61" s="882"/>
      <c r="H61" s="3249" t="str">
        <f t="shared" si="6"/>
        <v/>
      </c>
      <c r="I61" s="3250"/>
      <c r="J61" s="3251" t="str">
        <f t="shared" si="7"/>
        <v/>
      </c>
      <c r="K61" s="3250"/>
      <c r="L61" s="3251" t="str">
        <f t="shared" si="8"/>
        <v/>
      </c>
      <c r="M61" s="3252"/>
      <c r="N61" s="796"/>
    </row>
    <row r="62" spans="1:14" ht="15" customHeight="1" x14ac:dyDescent="0.15">
      <c r="A62" s="1365"/>
      <c r="B62" s="789"/>
      <c r="C62" s="790"/>
      <c r="D62" s="791"/>
      <c r="E62" s="792"/>
      <c r="F62" s="792"/>
      <c r="G62" s="882"/>
      <c r="H62" s="3249" t="str">
        <f t="shared" si="6"/>
        <v/>
      </c>
      <c r="I62" s="3250"/>
      <c r="J62" s="3251" t="str">
        <f t="shared" si="7"/>
        <v/>
      </c>
      <c r="K62" s="3250"/>
      <c r="L62" s="3251" t="str">
        <f t="shared" si="8"/>
        <v/>
      </c>
      <c r="M62" s="3252"/>
      <c r="N62" s="796"/>
    </row>
    <row r="63" spans="1:14" ht="15" customHeight="1" x14ac:dyDescent="0.15">
      <c r="A63" s="1378" t="s">
        <v>1291</v>
      </c>
      <c r="B63" s="789"/>
      <c r="C63" s="790"/>
      <c r="D63" s="791"/>
      <c r="E63" s="792"/>
      <c r="F63" s="792"/>
      <c r="G63" s="882"/>
      <c r="H63" s="3249" t="str">
        <f t="shared" si="6"/>
        <v/>
      </c>
      <c r="I63" s="3250"/>
      <c r="J63" s="3251" t="str">
        <f t="shared" si="7"/>
        <v/>
      </c>
      <c r="K63" s="3250"/>
      <c r="L63" s="3251" t="str">
        <f t="shared" si="8"/>
        <v/>
      </c>
      <c r="M63" s="3252"/>
      <c r="N63" s="796"/>
    </row>
    <row r="64" spans="1:14" ht="15" customHeight="1" x14ac:dyDescent="0.15">
      <c r="A64" s="1377" t="s">
        <v>1294</v>
      </c>
      <c r="B64" s="789"/>
      <c r="C64" s="790"/>
      <c r="D64" s="791"/>
      <c r="E64" s="792"/>
      <c r="F64" s="792"/>
      <c r="G64" s="882"/>
      <c r="H64" s="3249" t="str">
        <f t="shared" si="6"/>
        <v/>
      </c>
      <c r="I64" s="3250"/>
      <c r="J64" s="3251" t="str">
        <f t="shared" si="7"/>
        <v/>
      </c>
      <c r="K64" s="3250"/>
      <c r="L64" s="3251" t="str">
        <f t="shared" si="8"/>
        <v/>
      </c>
      <c r="M64" s="3252"/>
      <c r="N64" s="796"/>
    </row>
    <row r="65" spans="1:14" ht="15" customHeight="1" x14ac:dyDescent="0.15">
      <c r="A65" s="1471" t="s">
        <v>1295</v>
      </c>
      <c r="B65" s="789"/>
      <c r="C65" s="790"/>
      <c r="D65" s="791"/>
      <c r="E65" s="792"/>
      <c r="F65" s="792"/>
      <c r="G65" s="882"/>
      <c r="H65" s="3249" t="str">
        <f t="shared" si="6"/>
        <v/>
      </c>
      <c r="I65" s="3250"/>
      <c r="J65" s="3251" t="str">
        <f t="shared" si="7"/>
        <v/>
      </c>
      <c r="K65" s="3250"/>
      <c r="L65" s="3251" t="str">
        <f t="shared" si="8"/>
        <v/>
      </c>
      <c r="M65" s="3252"/>
      <c r="N65" s="796"/>
    </row>
    <row r="66" spans="1:14" ht="15" customHeight="1" x14ac:dyDescent="0.15">
      <c r="A66" s="1365"/>
      <c r="B66" s="789"/>
      <c r="C66" s="790"/>
      <c r="D66" s="791"/>
      <c r="E66" s="792"/>
      <c r="F66" s="792"/>
      <c r="G66" s="882"/>
      <c r="H66" s="3249" t="str">
        <f t="shared" si="6"/>
        <v/>
      </c>
      <c r="I66" s="3250"/>
      <c r="J66" s="3251" t="str">
        <f t="shared" si="7"/>
        <v/>
      </c>
      <c r="K66" s="3250"/>
      <c r="L66" s="3251" t="str">
        <f t="shared" si="8"/>
        <v/>
      </c>
      <c r="M66" s="3252"/>
      <c r="N66" s="796"/>
    </row>
    <row r="67" spans="1:14" ht="15" customHeight="1" x14ac:dyDescent="0.15">
      <c r="A67" s="1365"/>
      <c r="B67" s="789"/>
      <c r="C67" s="790"/>
      <c r="D67" s="791"/>
      <c r="E67" s="792"/>
      <c r="F67" s="792"/>
      <c r="G67" s="882"/>
      <c r="H67" s="3249" t="str">
        <f t="shared" si="6"/>
        <v/>
      </c>
      <c r="I67" s="3250"/>
      <c r="J67" s="3251" t="str">
        <f t="shared" si="7"/>
        <v/>
      </c>
      <c r="K67" s="3250"/>
      <c r="L67" s="3251" t="str">
        <f t="shared" si="8"/>
        <v/>
      </c>
      <c r="M67" s="3252"/>
      <c r="N67" s="796"/>
    </row>
    <row r="68" spans="1:14" ht="15" customHeight="1" x14ac:dyDescent="0.15">
      <c r="A68" s="1365"/>
      <c r="B68" s="789"/>
      <c r="C68" s="790"/>
      <c r="D68" s="791"/>
      <c r="E68" s="792"/>
      <c r="F68" s="792"/>
      <c r="G68" s="882"/>
      <c r="H68" s="3249" t="str">
        <f t="shared" si="6"/>
        <v/>
      </c>
      <c r="I68" s="3250"/>
      <c r="J68" s="3251" t="str">
        <f t="shared" si="7"/>
        <v/>
      </c>
      <c r="K68" s="3250"/>
      <c r="L68" s="3251" t="str">
        <f t="shared" si="8"/>
        <v/>
      </c>
      <c r="M68" s="3252"/>
      <c r="N68" s="796"/>
    </row>
    <row r="69" spans="1:14" ht="15" customHeight="1" x14ac:dyDescent="0.15">
      <c r="A69" s="1365"/>
      <c r="B69" s="789"/>
      <c r="C69" s="790"/>
      <c r="D69" s="791"/>
      <c r="E69" s="792"/>
      <c r="F69" s="792"/>
      <c r="G69" s="882"/>
      <c r="H69" s="3249" t="str">
        <f t="shared" si="6"/>
        <v/>
      </c>
      <c r="I69" s="3250"/>
      <c r="J69" s="3251" t="str">
        <f t="shared" si="7"/>
        <v/>
      </c>
      <c r="K69" s="3250"/>
      <c r="L69" s="3251" t="str">
        <f t="shared" si="8"/>
        <v/>
      </c>
      <c r="M69" s="3252"/>
      <c r="N69" s="796"/>
    </row>
    <row r="70" spans="1:14" ht="15" customHeight="1" x14ac:dyDescent="0.15">
      <c r="A70" s="1365"/>
      <c r="B70" s="789"/>
      <c r="C70" s="790"/>
      <c r="D70" s="791"/>
      <c r="E70" s="792"/>
      <c r="F70" s="792"/>
      <c r="G70" s="882"/>
      <c r="H70" s="3249" t="str">
        <f t="shared" si="6"/>
        <v/>
      </c>
      <c r="I70" s="3250"/>
      <c r="J70" s="3251" t="str">
        <f t="shared" si="7"/>
        <v/>
      </c>
      <c r="K70" s="3250"/>
      <c r="L70" s="3251" t="str">
        <f t="shared" si="8"/>
        <v/>
      </c>
      <c r="M70" s="3252"/>
      <c r="N70" s="796"/>
    </row>
    <row r="71" spans="1:14" ht="15" customHeight="1" x14ac:dyDescent="0.15">
      <c r="A71" s="1365"/>
      <c r="B71" s="789"/>
      <c r="C71" s="790"/>
      <c r="D71" s="791"/>
      <c r="E71" s="792"/>
      <c r="F71" s="792"/>
      <c r="G71" s="882"/>
      <c r="H71" s="3249" t="str">
        <f>IF(ISERROR(IF(OR(D71,G71)="", "", D71*G71)),"",IF(OR(D71,G71)="", "", D71*G71))</f>
        <v/>
      </c>
      <c r="I71" s="3250"/>
      <c r="J71" s="3251" t="str">
        <f>IF(ISERROR(IF(OR(E71,G71)="", "", E71*G71)),"",IF(OR(E71,G71)="", "", E71*G71))</f>
        <v/>
      </c>
      <c r="K71" s="3250"/>
      <c r="L71" s="3251" t="str">
        <f>IF(ISERROR(IF(OR(F71,G71)="", "", F71*G71)),"",IF(OR(F71,G71)="", "", F71*G71))</f>
        <v/>
      </c>
      <c r="M71" s="3252"/>
      <c r="N71" s="796"/>
    </row>
    <row r="72" spans="1:14" ht="15" customHeight="1" x14ac:dyDescent="0.15">
      <c r="A72" s="1365"/>
      <c r="B72" s="789"/>
      <c r="C72" s="790"/>
      <c r="D72" s="791"/>
      <c r="E72" s="792"/>
      <c r="F72" s="792"/>
      <c r="G72" s="882"/>
      <c r="H72" s="3249" t="str">
        <f>IF(ISERROR(IF(OR(D72,G72)="", "", D72*G72)),"",IF(OR(D72,G72)="", "", D72*G72))</f>
        <v/>
      </c>
      <c r="I72" s="3250"/>
      <c r="J72" s="3251" t="str">
        <f>IF(ISERROR(IF(OR(E72,G72)="", "", E72*G72)),"",IF(OR(E72,G72)="", "", E72*G72))</f>
        <v/>
      </c>
      <c r="K72" s="3250"/>
      <c r="L72" s="3251" t="str">
        <f>IF(ISERROR(IF(OR(F72,G72)="", "", F72*G72)),"",IF(OR(F72,G72)="", "", F72*G72))</f>
        <v/>
      </c>
      <c r="M72" s="3252"/>
      <c r="N72" s="796"/>
    </row>
    <row r="73" spans="1:14" ht="15" customHeight="1" x14ac:dyDescent="0.15">
      <c r="A73" s="1365"/>
      <c r="B73" s="789"/>
      <c r="C73" s="790"/>
      <c r="D73" s="791"/>
      <c r="E73" s="792"/>
      <c r="F73" s="792"/>
      <c r="G73" s="882"/>
      <c r="H73" s="3249" t="str">
        <f t="shared" si="6"/>
        <v/>
      </c>
      <c r="I73" s="3250"/>
      <c r="J73" s="3251" t="str">
        <f t="shared" si="7"/>
        <v/>
      </c>
      <c r="K73" s="3250"/>
      <c r="L73" s="3251" t="str">
        <f t="shared" si="8"/>
        <v/>
      </c>
      <c r="M73" s="3252"/>
      <c r="N73" s="796"/>
    </row>
    <row r="74" spans="1:14" ht="15" customHeight="1" thickBot="1" x14ac:dyDescent="0.2">
      <c r="A74" s="1365"/>
      <c r="B74" s="789"/>
      <c r="C74" s="790"/>
      <c r="D74" s="886"/>
      <c r="E74" s="887"/>
      <c r="F74" s="887"/>
      <c r="G74" s="888"/>
      <c r="H74" s="3259" t="str">
        <f t="shared" si="6"/>
        <v/>
      </c>
      <c r="I74" s="3260"/>
      <c r="J74" s="3261" t="str">
        <f t="shared" si="7"/>
        <v/>
      </c>
      <c r="K74" s="3260"/>
      <c r="L74" s="3261" t="str">
        <f t="shared" si="8"/>
        <v/>
      </c>
      <c r="M74" s="3262"/>
      <c r="N74" s="796"/>
    </row>
    <row r="75" spans="1:14" ht="15" customHeight="1" thickBot="1" x14ac:dyDescent="0.2">
      <c r="A75" s="1365"/>
      <c r="B75" s="2840" t="s">
        <v>584</v>
      </c>
      <c r="C75" s="2923"/>
      <c r="D75" s="2923"/>
      <c r="E75" s="2923"/>
      <c r="F75" s="3196"/>
      <c r="G75" s="1346">
        <f>SUM(G55:G74)</f>
        <v>0</v>
      </c>
      <c r="H75" s="1009" t="s">
        <v>700</v>
      </c>
      <c r="I75" s="1343">
        <f>SUM(H55:I74)</f>
        <v>0</v>
      </c>
      <c r="J75" s="1316" t="s">
        <v>701</v>
      </c>
      <c r="K75" s="1344">
        <f>SUM(J55:K74)</f>
        <v>0</v>
      </c>
      <c r="L75" s="1316" t="s">
        <v>702</v>
      </c>
      <c r="M75" s="1345">
        <f>SUM(L55:M74)</f>
        <v>0</v>
      </c>
      <c r="N75" s="803"/>
    </row>
    <row r="76" spans="1:14" ht="15" customHeight="1" x14ac:dyDescent="0.15">
      <c r="A76" s="1365"/>
      <c r="B76" s="3263" t="s">
        <v>1009</v>
      </c>
      <c r="C76" s="3263"/>
      <c r="D76" s="3263"/>
      <c r="E76" s="3263"/>
      <c r="F76" s="3263"/>
      <c r="G76" s="3265" t="s">
        <v>597</v>
      </c>
      <c r="H76" s="2855" t="s">
        <v>703</v>
      </c>
      <c r="I76" s="2856"/>
      <c r="J76" s="2857" t="s">
        <v>704</v>
      </c>
      <c r="K76" s="2856"/>
      <c r="L76" s="2870" t="s">
        <v>705</v>
      </c>
      <c r="M76" s="2872"/>
      <c r="N76" s="1034"/>
    </row>
    <row r="77" spans="1:14" ht="15" customHeight="1" thickBot="1" x14ac:dyDescent="0.2">
      <c r="A77" s="1365"/>
      <c r="B77" s="3263"/>
      <c r="C77" s="3263"/>
      <c r="D77" s="3263"/>
      <c r="E77" s="3263"/>
      <c r="F77" s="3263"/>
      <c r="G77" s="3265"/>
      <c r="H77" s="1289" t="s">
        <v>669</v>
      </c>
      <c r="I77" s="892">
        <f>I75*3.6</f>
        <v>0</v>
      </c>
      <c r="J77" s="1290" t="s">
        <v>672</v>
      </c>
      <c r="K77" s="892">
        <f>K75*9.76</f>
        <v>0</v>
      </c>
      <c r="L77" s="1290" t="s">
        <v>673</v>
      </c>
      <c r="M77" s="893">
        <f>M75*$N83</f>
        <v>0</v>
      </c>
      <c r="N77" s="1035"/>
    </row>
    <row r="78" spans="1:14" ht="15" customHeight="1" thickBot="1" x14ac:dyDescent="0.2">
      <c r="A78" s="1365"/>
      <c r="B78" s="3263"/>
      <c r="C78" s="3263"/>
      <c r="D78" s="3263"/>
      <c r="E78" s="3263"/>
      <c r="F78" s="3263"/>
      <c r="G78" s="3079"/>
      <c r="H78" s="3253" t="s">
        <v>608</v>
      </c>
      <c r="I78" s="3254"/>
      <c r="J78" s="1294"/>
      <c r="K78" s="1295" t="s">
        <v>706</v>
      </c>
      <c r="L78" s="3257">
        <f>SUM(K77,M77)</f>
        <v>0</v>
      </c>
      <c r="M78" s="3258"/>
      <c r="N78" s="803"/>
    </row>
    <row r="79" spans="1:14" ht="15" customHeight="1" thickBot="1" x14ac:dyDescent="0.2">
      <c r="A79" s="1473"/>
      <c r="B79" s="3264"/>
      <c r="C79" s="3264"/>
      <c r="D79" s="3264"/>
      <c r="E79" s="3264"/>
      <c r="F79" s="3264"/>
      <c r="G79" s="3240" t="s">
        <v>707</v>
      </c>
      <c r="H79" s="3241"/>
      <c r="I79" s="3242"/>
      <c r="J79" s="1286"/>
      <c r="K79" s="1286" t="s">
        <v>708</v>
      </c>
      <c r="L79" s="3257">
        <f>IF(ISERROR(I77/L78),0,I77/L78)</f>
        <v>0</v>
      </c>
      <c r="M79" s="3258"/>
      <c r="N79" s="803"/>
    </row>
    <row r="80" spans="1:14" ht="21.75" customHeight="1" thickBot="1" x14ac:dyDescent="0.2">
      <c r="A80" s="2893" t="s">
        <v>709</v>
      </c>
      <c r="B80" s="2894"/>
      <c r="C80" s="2894"/>
      <c r="D80" s="2894"/>
      <c r="E80" s="2894"/>
      <c r="F80" s="2894"/>
      <c r="G80" s="2895"/>
      <c r="H80" s="1291"/>
      <c r="I80" s="3207" t="s">
        <v>710</v>
      </c>
      <c r="J80" s="3207"/>
      <c r="K80" s="3207"/>
      <c r="L80" s="3002">
        <f>IF(ISERROR(1-(L45/L79)),0,1-(L45/L79))</f>
        <v>0</v>
      </c>
      <c r="M80" s="3003"/>
      <c r="N80" s="803"/>
    </row>
    <row r="81" spans="1:14" ht="21.75" customHeight="1" thickBot="1" x14ac:dyDescent="0.2">
      <c r="A81" s="3272" t="s">
        <v>711</v>
      </c>
      <c r="B81" s="3273"/>
      <c r="C81" s="3273"/>
      <c r="D81" s="3273"/>
      <c r="E81" s="3273"/>
      <c r="F81" s="3273"/>
      <c r="G81" s="3274"/>
      <c r="H81" s="1296"/>
      <c r="I81" s="2925" t="s">
        <v>712</v>
      </c>
      <c r="J81" s="2925"/>
      <c r="K81" s="2925"/>
      <c r="L81" s="3002">
        <f>IF(G4="その他(上記用途区分以外)",K5/100*L47*L80,K4*L47*L80)</f>
        <v>0</v>
      </c>
      <c r="M81" s="3003"/>
      <c r="N81" s="1035"/>
    </row>
    <row r="82" spans="1:14" ht="15" customHeight="1" x14ac:dyDescent="0.15">
      <c r="A82" s="776"/>
      <c r="B82" s="776"/>
      <c r="C82" s="776"/>
      <c r="D82" s="776"/>
      <c r="E82" s="776"/>
      <c r="F82" s="776"/>
      <c r="G82" s="776"/>
      <c r="H82" s="776"/>
      <c r="I82" s="776"/>
      <c r="J82" s="776"/>
      <c r="K82" s="776"/>
      <c r="L82" s="776"/>
      <c r="M82" s="776"/>
      <c r="N82" s="776"/>
    </row>
    <row r="83" spans="1:14" ht="15.75" customHeight="1" x14ac:dyDescent="0.15">
      <c r="J83" s="2997" t="s">
        <v>1087</v>
      </c>
      <c r="K83" s="2997"/>
      <c r="M83" s="3270" t="s">
        <v>1086</v>
      </c>
      <c r="N83" s="3268"/>
    </row>
    <row r="84" spans="1:14" ht="15.75" customHeight="1" x14ac:dyDescent="0.15">
      <c r="J84" s="2997"/>
      <c r="K84" s="2997"/>
      <c r="M84" s="3271"/>
      <c r="N84" s="3269"/>
    </row>
  </sheetData>
  <sheetProtection algorithmName="SHA-512" hashValue="jmPXxb8lBZJAPmei3Rq9Mm/isDZ1kgZygrGygA0lfsPHX5s6o2ogml2yqKp2hGru/8vdgKdve4QtHGY87KUkmQ==" saltValue="heGVzP8j8bLQ6KfvrBKFAw==" spinCount="100000" sheet="1" formatCells="0" formatColumns="0" formatRows="0" insertColumns="0" insertRows="0" deleteColumns="0" deleteRows="0" sort="0" autoFilter="0" pivotTables="0"/>
  <mergeCells count="225">
    <mergeCell ref="A2:B2"/>
    <mergeCell ref="C2:J2"/>
    <mergeCell ref="K2:N2"/>
    <mergeCell ref="A1:N1"/>
    <mergeCell ref="A4:F5"/>
    <mergeCell ref="J83:K84"/>
    <mergeCell ref="M49:M50"/>
    <mergeCell ref="N49:N50"/>
    <mergeCell ref="M83:M84"/>
    <mergeCell ref="N83:N84"/>
    <mergeCell ref="J76:K76"/>
    <mergeCell ref="L76:M76"/>
    <mergeCell ref="J57:K57"/>
    <mergeCell ref="L57:M57"/>
    <mergeCell ref="N52:N54"/>
    <mergeCell ref="J32:K32"/>
    <mergeCell ref="L32:M32"/>
    <mergeCell ref="L28:M28"/>
    <mergeCell ref="J12:K12"/>
    <mergeCell ref="L12:M12"/>
    <mergeCell ref="N7:N9"/>
    <mergeCell ref="A81:G81"/>
    <mergeCell ref="I81:K81"/>
    <mergeCell ref="L81:M81"/>
    <mergeCell ref="A80:G80"/>
    <mergeCell ref="I80:K80"/>
    <mergeCell ref="L80:M80"/>
    <mergeCell ref="J73:K73"/>
    <mergeCell ref="L73:M73"/>
    <mergeCell ref="H70:I70"/>
    <mergeCell ref="J70:K70"/>
    <mergeCell ref="L70:M70"/>
    <mergeCell ref="H71:I71"/>
    <mergeCell ref="J71:K71"/>
    <mergeCell ref="L71:M71"/>
    <mergeCell ref="L78:M78"/>
    <mergeCell ref="G79:I79"/>
    <mergeCell ref="L79:M79"/>
    <mergeCell ref="H74:I74"/>
    <mergeCell ref="J74:K74"/>
    <mergeCell ref="L74:M74"/>
    <mergeCell ref="B75:F75"/>
    <mergeCell ref="B76:F79"/>
    <mergeCell ref="G76:G78"/>
    <mergeCell ref="H76:I76"/>
    <mergeCell ref="H55:I55"/>
    <mergeCell ref="J55:K55"/>
    <mergeCell ref="H68:I68"/>
    <mergeCell ref="J68:K68"/>
    <mergeCell ref="L68:M68"/>
    <mergeCell ref="H58:I58"/>
    <mergeCell ref="J58:K58"/>
    <mergeCell ref="L58:M58"/>
    <mergeCell ref="H59:I59"/>
    <mergeCell ref="J59:K59"/>
    <mergeCell ref="L59:M59"/>
    <mergeCell ref="J64:K64"/>
    <mergeCell ref="L64:M64"/>
    <mergeCell ref="H65:I65"/>
    <mergeCell ref="J65:K65"/>
    <mergeCell ref="L65:M65"/>
    <mergeCell ref="H62:I62"/>
    <mergeCell ref="J62:K62"/>
    <mergeCell ref="L62:M62"/>
    <mergeCell ref="H63:I63"/>
    <mergeCell ref="J63:K63"/>
    <mergeCell ref="L63:M63"/>
    <mergeCell ref="H60:I60"/>
    <mergeCell ref="J60:K60"/>
    <mergeCell ref="L55:M55"/>
    <mergeCell ref="H56:I56"/>
    <mergeCell ref="J56:K56"/>
    <mergeCell ref="L56:M56"/>
    <mergeCell ref="H57:I57"/>
    <mergeCell ref="H78:I78"/>
    <mergeCell ref="H72:I72"/>
    <mergeCell ref="J72:K72"/>
    <mergeCell ref="L72:M72"/>
    <mergeCell ref="H73:I73"/>
    <mergeCell ref="H69:I69"/>
    <mergeCell ref="J69:K69"/>
    <mergeCell ref="L69:M69"/>
    <mergeCell ref="L60:M60"/>
    <mergeCell ref="H61:I61"/>
    <mergeCell ref="J61:K61"/>
    <mergeCell ref="L61:M61"/>
    <mergeCell ref="H66:I66"/>
    <mergeCell ref="J66:K66"/>
    <mergeCell ref="L66:M66"/>
    <mergeCell ref="H67:I67"/>
    <mergeCell ref="J67:K67"/>
    <mergeCell ref="L67:M67"/>
    <mergeCell ref="H64:I64"/>
    <mergeCell ref="H52:I53"/>
    <mergeCell ref="J52:M52"/>
    <mergeCell ref="J53:K53"/>
    <mergeCell ref="L53:M53"/>
    <mergeCell ref="H54:I54"/>
    <mergeCell ref="J54:K54"/>
    <mergeCell ref="L54:M54"/>
    <mergeCell ref="A51:C51"/>
    <mergeCell ref="A52:A54"/>
    <mergeCell ref="B52:B54"/>
    <mergeCell ref="C52:C54"/>
    <mergeCell ref="D52:F52"/>
    <mergeCell ref="G52:G53"/>
    <mergeCell ref="A46:G46"/>
    <mergeCell ref="I46:K46"/>
    <mergeCell ref="L46:M46"/>
    <mergeCell ref="A47:G47"/>
    <mergeCell ref="I47:K47"/>
    <mergeCell ref="L47:M47"/>
    <mergeCell ref="J49:K50"/>
    <mergeCell ref="B41:F41"/>
    <mergeCell ref="B42:F45"/>
    <mergeCell ref="G42:G44"/>
    <mergeCell ref="H42:I42"/>
    <mergeCell ref="J42:K42"/>
    <mergeCell ref="L42:M42"/>
    <mergeCell ref="H44:I44"/>
    <mergeCell ref="L44:M44"/>
    <mergeCell ref="G45:I45"/>
    <mergeCell ref="L45:M45"/>
    <mergeCell ref="H39:I39"/>
    <mergeCell ref="J39:K39"/>
    <mergeCell ref="L39:M39"/>
    <mergeCell ref="H36:I36"/>
    <mergeCell ref="J36:K36"/>
    <mergeCell ref="L36:M36"/>
    <mergeCell ref="H40:I40"/>
    <mergeCell ref="J40:K40"/>
    <mergeCell ref="L40:M40"/>
    <mergeCell ref="H37:I37"/>
    <mergeCell ref="J37:K37"/>
    <mergeCell ref="L37:M37"/>
    <mergeCell ref="H38:I38"/>
    <mergeCell ref="J38:K38"/>
    <mergeCell ref="L38:M38"/>
    <mergeCell ref="B25:F25"/>
    <mergeCell ref="H26:I26"/>
    <mergeCell ref="J26:K26"/>
    <mergeCell ref="L26:M26"/>
    <mergeCell ref="H27:I27"/>
    <mergeCell ref="J27:K27"/>
    <mergeCell ref="L27:M27"/>
    <mergeCell ref="H28:I28"/>
    <mergeCell ref="J28:K28"/>
    <mergeCell ref="H35:I35"/>
    <mergeCell ref="J35:K35"/>
    <mergeCell ref="L35:M35"/>
    <mergeCell ref="H31:I31"/>
    <mergeCell ref="J31:K31"/>
    <mergeCell ref="L31:M31"/>
    <mergeCell ref="H32:I32"/>
    <mergeCell ref="H23:I23"/>
    <mergeCell ref="J23:K23"/>
    <mergeCell ref="L23:M23"/>
    <mergeCell ref="H24:I24"/>
    <mergeCell ref="J24:K24"/>
    <mergeCell ref="L24:M24"/>
    <mergeCell ref="H29:I29"/>
    <mergeCell ref="J29:K29"/>
    <mergeCell ref="L29:M29"/>
    <mergeCell ref="H30:I30"/>
    <mergeCell ref="H33:I33"/>
    <mergeCell ref="J33:K33"/>
    <mergeCell ref="L33:M33"/>
    <mergeCell ref="H34:I34"/>
    <mergeCell ref="J34:K34"/>
    <mergeCell ref="L34:M34"/>
    <mergeCell ref="J30:K30"/>
    <mergeCell ref="L30:M30"/>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H15:I15"/>
    <mergeCell ref="J15:K15"/>
    <mergeCell ref="L15:M15"/>
    <mergeCell ref="H16:I16"/>
    <mergeCell ref="J16:K16"/>
    <mergeCell ref="L16:M16"/>
    <mergeCell ref="A6:C6"/>
    <mergeCell ref="J7:M7"/>
    <mergeCell ref="J8:K8"/>
    <mergeCell ref="L8:M8"/>
    <mergeCell ref="H9:I9"/>
    <mergeCell ref="J9:K9"/>
    <mergeCell ref="L9:M9"/>
    <mergeCell ref="A7:A9"/>
    <mergeCell ref="B7:B9"/>
    <mergeCell ref="C7:C9"/>
    <mergeCell ref="D7:F7"/>
    <mergeCell ref="G7:G8"/>
    <mergeCell ref="H7:I8"/>
    <mergeCell ref="G4:J4"/>
    <mergeCell ref="K4:L4"/>
    <mergeCell ref="G5:J5"/>
    <mergeCell ref="H13:I13"/>
    <mergeCell ref="J13:K13"/>
    <mergeCell ref="L13:M13"/>
    <mergeCell ref="H14:I14"/>
    <mergeCell ref="J14:K14"/>
    <mergeCell ref="L14:M14"/>
    <mergeCell ref="H10:I10"/>
    <mergeCell ref="J10:K10"/>
    <mergeCell ref="L10:M10"/>
    <mergeCell ref="H11:I11"/>
    <mergeCell ref="J11:K11"/>
    <mergeCell ref="L11:M11"/>
    <mergeCell ref="H12:I12"/>
  </mergeCells>
  <phoneticPr fontId="2"/>
  <conditionalFormatting sqref="K5">
    <cfRule type="expression" dxfId="10" priority="1" stopIfTrue="1">
      <formula>G4="その他(上記用途区分以外)"</formula>
    </cfRule>
  </conditionalFormatting>
  <dataValidations count="3">
    <dataValidation type="list" allowBlank="1" showInputMessage="1" showErrorMessage="1" sqref="G4:J4" xr:uid="{975335EB-AB01-436E-982F-A1931AC522C5}">
      <formula1>"物販店,飲食店,集会所,病院,ホテル,その他(上記用途区分以外)"</formula1>
    </dataValidation>
    <dataValidation type="list" allowBlank="1" showInputMessage="1" showErrorMessage="1" sqref="F53 F8" xr:uid="{14D429C6-CB85-414C-A9ED-3CA7E7ED33D7}">
      <formula1>"灯油,重油,ガス"</formula1>
    </dataValidation>
    <dataValidation type="list" allowBlank="1" showInputMessage="1" showErrorMessage="1" sqref="F9 F54"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59" orientation="portrait" r:id="rId1"/>
  <headerFooter alignWithMargins="0">
    <oddHeader>&amp;R&amp;14参考様式１－５⑤ 給湯</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codeName="Sheet29">
    <tabColor rgb="FF99FF99"/>
    <pageSetUpPr fitToPage="1"/>
  </sheetPr>
  <dimension ref="A1:AJ135"/>
  <sheetViews>
    <sheetView showGridLines="0" view="pageBreakPreview" zoomScaleNormal="100" zoomScaleSheetLayoutView="100" workbookViewId="0">
      <selection sqref="A1:N1"/>
    </sheetView>
  </sheetViews>
  <sheetFormatPr defaultColWidth="9.5703125" defaultRowHeight="11.25" x14ac:dyDescent="0.15"/>
  <cols>
    <col min="1" max="1" width="8" style="776" customWidth="1"/>
    <col min="2" max="2" width="7" style="776" customWidth="1"/>
    <col min="3" max="3" width="9" style="776" customWidth="1"/>
    <col min="4" max="4" width="17.7109375" style="776" customWidth="1"/>
    <col min="5" max="5" width="7.42578125" style="776" customWidth="1"/>
    <col min="6" max="6" width="9.7109375" style="776" customWidth="1"/>
    <col min="7" max="7" width="3.5703125" style="776" customWidth="1"/>
    <col min="8" max="8" width="10.140625" style="776" customWidth="1"/>
    <col min="9" max="9" width="17.140625" style="776" customWidth="1"/>
    <col min="10" max="10" width="2.7109375" style="776" customWidth="1"/>
    <col min="11" max="11" width="22.7109375" style="776" customWidth="1"/>
    <col min="12" max="12" width="7.140625" style="776" customWidth="1"/>
    <col min="13" max="13" width="2.7109375" style="776" customWidth="1"/>
    <col min="14" max="15" width="10.140625" style="776" customWidth="1"/>
    <col min="16" max="16" width="4.140625" style="776" customWidth="1"/>
    <col min="17" max="28" width="9.5703125" style="776"/>
    <col min="29" max="29" width="18.5703125" style="776" customWidth="1"/>
    <col min="30" max="33" width="0" style="776" hidden="1" customWidth="1"/>
    <col min="34" max="35" width="9.5703125" style="776" hidden="1" customWidth="1"/>
    <col min="36" max="36" width="2.42578125" style="776" hidden="1" customWidth="1"/>
    <col min="37" max="16384" width="9.5703125" style="776"/>
  </cols>
  <sheetData>
    <row r="1" spans="1:23" s="206" customFormat="1" ht="24.95" customHeight="1" thickBot="1" x14ac:dyDescent="0.2">
      <c r="A1" s="3212" t="s">
        <v>1612</v>
      </c>
      <c r="B1" s="3212"/>
      <c r="C1" s="3212"/>
      <c r="D1" s="3212"/>
      <c r="E1" s="3212"/>
      <c r="F1" s="3212"/>
      <c r="G1" s="3212"/>
      <c r="H1" s="3212"/>
      <c r="I1" s="3212"/>
      <c r="J1" s="3212"/>
      <c r="K1" s="3212"/>
      <c r="L1" s="3212"/>
      <c r="M1" s="3212"/>
      <c r="N1" s="3212"/>
      <c r="O1" s="1262"/>
      <c r="P1" s="1262"/>
      <c r="Q1" s="1262"/>
      <c r="R1" s="1262"/>
      <c r="S1" s="1262"/>
      <c r="T1" s="1262"/>
      <c r="U1" s="1262"/>
      <c r="V1" s="1262"/>
      <c r="W1" s="1262"/>
    </row>
    <row r="2" spans="1:23" s="206" customFormat="1" ht="30" customHeight="1" thickBot="1" x14ac:dyDescent="0.2">
      <c r="A2" s="3210" t="s">
        <v>326</v>
      </c>
      <c r="B2" s="3275"/>
      <c r="C2" s="2993" t="str">
        <f>IF('参考様式1-1'!D3="","",'参考様式1-1'!D3)</f>
        <v/>
      </c>
      <c r="D2" s="2994"/>
      <c r="E2" s="2994"/>
      <c r="F2" s="2994"/>
      <c r="G2" s="2994"/>
      <c r="H2" s="2994"/>
      <c r="I2" s="2994"/>
      <c r="J2" s="2995"/>
      <c r="K2" s="2990" t="str">
        <f>'参考様式1-1'!M3</f>
        <v>１棟目／計１棟</v>
      </c>
      <c r="L2" s="2991"/>
      <c r="M2" s="2991"/>
      <c r="N2" s="2992"/>
      <c r="O2" s="243"/>
      <c r="P2" s="243"/>
      <c r="Q2" s="243"/>
      <c r="R2" s="243"/>
      <c r="S2" s="243"/>
      <c r="T2" s="243"/>
      <c r="U2" s="243"/>
      <c r="V2" s="243"/>
      <c r="W2" s="243"/>
    </row>
    <row r="3" spans="1:23" ht="14.25" customHeight="1" thickBot="1" x14ac:dyDescent="0.2">
      <c r="A3" s="1008"/>
      <c r="B3" s="774"/>
      <c r="C3" s="774"/>
      <c r="D3" s="1008"/>
      <c r="E3" s="774"/>
      <c r="F3" s="774"/>
      <c r="G3" s="774"/>
      <c r="H3" s="774"/>
      <c r="I3" s="1008"/>
      <c r="J3" s="1008"/>
      <c r="K3" s="1036"/>
      <c r="L3" s="1038"/>
      <c r="M3" s="1037"/>
    </row>
    <row r="4" spans="1:23" ht="14.25" customHeight="1" thickBot="1" x14ac:dyDescent="0.2">
      <c r="A4" s="3124" t="s">
        <v>432</v>
      </c>
      <c r="B4" s="3125"/>
      <c r="C4" s="3125"/>
      <c r="D4" s="3126"/>
      <c r="E4" s="3339" t="s">
        <v>560</v>
      </c>
      <c r="F4" s="3340"/>
      <c r="G4" s="3340"/>
      <c r="H4" s="3341"/>
      <c r="I4" s="3337">
        <f>IF(E4="事務所",0.2,IF(OR(E4="学校",E4="物販店",E4="飲食店",E4="集会所"),0.25,IF(E4="病院",0.1,IF(E4="ホテル",0.1,"-"))))</f>
        <v>0.2</v>
      </c>
      <c r="J4" s="3338"/>
      <c r="K4" s="1036"/>
      <c r="L4" s="1038"/>
      <c r="M4" s="1037"/>
    </row>
    <row r="5" spans="1:23" ht="14.25" customHeight="1" thickBot="1" x14ac:dyDescent="0.2">
      <c r="A5" s="3127"/>
      <c r="B5" s="3128"/>
      <c r="C5" s="3128"/>
      <c r="D5" s="3129"/>
      <c r="E5" s="3288" t="s">
        <v>1289</v>
      </c>
      <c r="F5" s="3289"/>
      <c r="G5" s="3289"/>
      <c r="H5" s="3290"/>
      <c r="I5" s="1260"/>
      <c r="J5" s="1474" t="s">
        <v>481</v>
      </c>
      <c r="K5" s="1036"/>
      <c r="L5" s="1038"/>
      <c r="M5" s="1037"/>
    </row>
    <row r="6" spans="1:23" s="774" customFormat="1" ht="24.95" customHeight="1" thickBot="1" x14ac:dyDescent="0.2">
      <c r="A6" s="2788" t="s">
        <v>564</v>
      </c>
      <c r="B6" s="2789"/>
      <c r="C6" s="2789"/>
      <c r="D6" s="2790"/>
      <c r="E6" s="814"/>
      <c r="F6" s="776"/>
      <c r="G6" s="776"/>
      <c r="H6" s="776"/>
      <c r="I6" s="776"/>
      <c r="J6" s="776"/>
      <c r="K6" s="776"/>
      <c r="L6" s="776"/>
      <c r="M6" s="776"/>
      <c r="N6" s="1080"/>
      <c r="Q6" s="1080"/>
    </row>
    <row r="7" spans="1:23" ht="15" customHeight="1" thickBot="1" x14ac:dyDescent="0.2">
      <c r="A7" s="3276" t="s">
        <v>1610</v>
      </c>
      <c r="B7" s="1010" t="s">
        <v>713</v>
      </c>
      <c r="C7" s="1016" t="s">
        <v>566</v>
      </c>
      <c r="D7" s="1016" t="s">
        <v>714</v>
      </c>
      <c r="E7" s="1016" t="s">
        <v>569</v>
      </c>
      <c r="F7" s="1016" t="s">
        <v>715</v>
      </c>
      <c r="G7" s="2998" t="s">
        <v>716</v>
      </c>
      <c r="H7" s="3032"/>
      <c r="I7" s="2998" t="s">
        <v>717</v>
      </c>
      <c r="J7" s="2999"/>
      <c r="K7" s="2999"/>
      <c r="L7" s="2999"/>
      <c r="M7" s="2999"/>
      <c r="N7" s="3032"/>
    </row>
    <row r="8" spans="1:23" ht="15" customHeight="1" x14ac:dyDescent="0.15">
      <c r="A8" s="3277"/>
      <c r="B8" s="894"/>
      <c r="C8" s="895"/>
      <c r="D8" s="1039"/>
      <c r="E8" s="899"/>
      <c r="F8" s="1067"/>
      <c r="G8" s="1382"/>
      <c r="H8" s="1383" t="str">
        <f>IF(ISERROR(IF(OR(E8,F8)="", "", E8*F8)),"",IF(OR(E8,F8)="", "", E8*F8))</f>
        <v/>
      </c>
      <c r="I8" s="3305"/>
      <c r="J8" s="3306"/>
      <c r="K8" s="3306"/>
      <c r="L8" s="3306"/>
      <c r="M8" s="3306"/>
      <c r="N8" s="3307"/>
    </row>
    <row r="9" spans="1:23" ht="15" customHeight="1" x14ac:dyDescent="0.15">
      <c r="A9" s="3277"/>
      <c r="B9" s="897"/>
      <c r="C9" s="898"/>
      <c r="D9" s="1040"/>
      <c r="E9" s="899"/>
      <c r="F9" s="792"/>
      <c r="G9" s="1384"/>
      <c r="H9" s="1385" t="str">
        <f>IF(ISERROR(IF(OR(E9,F9)="", "", E9*F9)),"",IF(OR(E9,F9)="", "", E9*F9))</f>
        <v/>
      </c>
      <c r="I9" s="3302"/>
      <c r="J9" s="3303"/>
      <c r="K9" s="3303"/>
      <c r="L9" s="3303"/>
      <c r="M9" s="3303"/>
      <c r="N9" s="3304"/>
    </row>
    <row r="10" spans="1:23" ht="15" customHeight="1" x14ac:dyDescent="0.15">
      <c r="A10" s="3277"/>
      <c r="B10" s="897"/>
      <c r="C10" s="898"/>
      <c r="D10" s="1040"/>
      <c r="E10" s="899"/>
      <c r="F10" s="792"/>
      <c r="G10" s="1384"/>
      <c r="H10" s="1385" t="str">
        <f t="shared" ref="H10:H21" si="0">IF(ISERROR(IF(OR(E10,F10)="", "", E10*F10)),"",IF(OR(E10,F10)="", "", E10*F10))</f>
        <v/>
      </c>
      <c r="I10" s="3302"/>
      <c r="J10" s="3303"/>
      <c r="K10" s="3303"/>
      <c r="L10" s="3303"/>
      <c r="M10" s="3303"/>
      <c r="N10" s="3304"/>
    </row>
    <row r="11" spans="1:23" ht="15" customHeight="1" x14ac:dyDescent="0.15">
      <c r="A11" s="3277"/>
      <c r="B11" s="897"/>
      <c r="C11" s="898"/>
      <c r="D11" s="1040"/>
      <c r="E11" s="899"/>
      <c r="F11" s="792"/>
      <c r="G11" s="1384"/>
      <c r="H11" s="1385" t="str">
        <f t="shared" si="0"/>
        <v/>
      </c>
      <c r="I11" s="3302"/>
      <c r="J11" s="3303"/>
      <c r="K11" s="3303"/>
      <c r="L11" s="3303"/>
      <c r="M11" s="3303"/>
      <c r="N11" s="3304"/>
    </row>
    <row r="12" spans="1:23" ht="15" customHeight="1" x14ac:dyDescent="0.15">
      <c r="A12" s="3277"/>
      <c r="B12" s="897"/>
      <c r="C12" s="898"/>
      <c r="D12" s="1040"/>
      <c r="E12" s="899"/>
      <c r="F12" s="792"/>
      <c r="G12" s="1384"/>
      <c r="H12" s="1385" t="str">
        <f t="shared" si="0"/>
        <v/>
      </c>
      <c r="I12" s="3302"/>
      <c r="J12" s="3303"/>
      <c r="K12" s="3303"/>
      <c r="L12" s="3303"/>
      <c r="M12" s="3303"/>
      <c r="N12" s="3304"/>
    </row>
    <row r="13" spans="1:23" ht="15" customHeight="1" x14ac:dyDescent="0.15">
      <c r="A13" s="3277"/>
      <c r="B13" s="897"/>
      <c r="C13" s="898"/>
      <c r="D13" s="1040"/>
      <c r="E13" s="899"/>
      <c r="F13" s="792"/>
      <c r="G13" s="1384"/>
      <c r="H13" s="1385" t="str">
        <f t="shared" si="0"/>
        <v/>
      </c>
      <c r="I13" s="3302"/>
      <c r="J13" s="3303"/>
      <c r="K13" s="3303"/>
      <c r="L13" s="3303"/>
      <c r="M13" s="3303"/>
      <c r="N13" s="3304"/>
    </row>
    <row r="14" spans="1:23" ht="15" customHeight="1" x14ac:dyDescent="0.15">
      <c r="A14" s="3277"/>
      <c r="B14" s="897"/>
      <c r="C14" s="898"/>
      <c r="D14" s="1040"/>
      <c r="E14" s="899"/>
      <c r="F14" s="792"/>
      <c r="G14" s="1384"/>
      <c r="H14" s="1385" t="str">
        <f t="shared" si="0"/>
        <v/>
      </c>
      <c r="I14" s="3302"/>
      <c r="J14" s="3303"/>
      <c r="K14" s="3303"/>
      <c r="L14" s="3303"/>
      <c r="M14" s="3303"/>
      <c r="N14" s="3304"/>
    </row>
    <row r="15" spans="1:23" ht="15" customHeight="1" x14ac:dyDescent="0.15">
      <c r="A15" s="3277"/>
      <c r="B15" s="897"/>
      <c r="C15" s="898"/>
      <c r="D15" s="1040"/>
      <c r="E15" s="899"/>
      <c r="F15" s="792"/>
      <c r="G15" s="1384"/>
      <c r="H15" s="1385" t="str">
        <f t="shared" si="0"/>
        <v/>
      </c>
      <c r="I15" s="3302"/>
      <c r="J15" s="3303"/>
      <c r="K15" s="3303"/>
      <c r="L15" s="3303"/>
      <c r="M15" s="3303"/>
      <c r="N15" s="3304"/>
    </row>
    <row r="16" spans="1:23" ht="15" customHeight="1" x14ac:dyDescent="0.15">
      <c r="A16" s="3277"/>
      <c r="B16" s="897"/>
      <c r="C16" s="898"/>
      <c r="D16" s="1040"/>
      <c r="E16" s="899"/>
      <c r="F16" s="792"/>
      <c r="G16" s="1384"/>
      <c r="H16" s="1385" t="str">
        <f t="shared" si="0"/>
        <v/>
      </c>
      <c r="I16" s="3302"/>
      <c r="J16" s="3303"/>
      <c r="K16" s="3303"/>
      <c r="L16" s="3303"/>
      <c r="M16" s="3303"/>
      <c r="N16" s="3304"/>
    </row>
    <row r="17" spans="1:14" ht="15" customHeight="1" x14ac:dyDescent="0.15">
      <c r="A17" s="3277"/>
      <c r="B17" s="897"/>
      <c r="C17" s="898"/>
      <c r="D17" s="1040"/>
      <c r="E17" s="899"/>
      <c r="F17" s="792"/>
      <c r="G17" s="1384"/>
      <c r="H17" s="1385" t="str">
        <f t="shared" si="0"/>
        <v/>
      </c>
      <c r="I17" s="3302"/>
      <c r="J17" s="3303"/>
      <c r="K17" s="3303"/>
      <c r="L17" s="3303"/>
      <c r="M17" s="3303"/>
      <c r="N17" s="3304"/>
    </row>
    <row r="18" spans="1:14" ht="15" customHeight="1" x14ac:dyDescent="0.15">
      <c r="A18" s="3277"/>
      <c r="B18" s="897"/>
      <c r="C18" s="898"/>
      <c r="D18" s="1040"/>
      <c r="E18" s="899"/>
      <c r="F18" s="792"/>
      <c r="G18" s="1384"/>
      <c r="H18" s="1385" t="str">
        <f t="shared" si="0"/>
        <v/>
      </c>
      <c r="I18" s="3302"/>
      <c r="J18" s="3303"/>
      <c r="K18" s="3303"/>
      <c r="L18" s="3303"/>
      <c r="M18" s="3303"/>
      <c r="N18" s="3304"/>
    </row>
    <row r="19" spans="1:14" ht="15" customHeight="1" x14ac:dyDescent="0.15">
      <c r="A19" s="3277"/>
      <c r="B19" s="897"/>
      <c r="C19" s="898"/>
      <c r="D19" s="1040"/>
      <c r="E19" s="899"/>
      <c r="F19" s="792"/>
      <c r="G19" s="1384"/>
      <c r="H19" s="1385" t="str">
        <f t="shared" si="0"/>
        <v/>
      </c>
      <c r="I19" s="3302"/>
      <c r="J19" s="3303"/>
      <c r="K19" s="3303"/>
      <c r="L19" s="3303"/>
      <c r="M19" s="3303"/>
      <c r="N19" s="3304"/>
    </row>
    <row r="20" spans="1:14" ht="15" customHeight="1" x14ac:dyDescent="0.15">
      <c r="A20" s="3277"/>
      <c r="B20" s="897"/>
      <c r="C20" s="898"/>
      <c r="D20" s="1040"/>
      <c r="E20" s="899"/>
      <c r="F20" s="792"/>
      <c r="G20" s="1384"/>
      <c r="H20" s="1385" t="str">
        <f t="shared" si="0"/>
        <v/>
      </c>
      <c r="I20" s="3302"/>
      <c r="J20" s="3303"/>
      <c r="K20" s="3303"/>
      <c r="L20" s="3303"/>
      <c r="M20" s="3303"/>
      <c r="N20" s="3304"/>
    </row>
    <row r="21" spans="1:14" ht="15" customHeight="1" x14ac:dyDescent="0.15">
      <c r="A21" s="3277"/>
      <c r="B21" s="897"/>
      <c r="C21" s="898"/>
      <c r="D21" s="1040"/>
      <c r="E21" s="899"/>
      <c r="F21" s="792"/>
      <c r="G21" s="1384"/>
      <c r="H21" s="1385" t="str">
        <f t="shared" si="0"/>
        <v/>
      </c>
      <c r="I21" s="3302"/>
      <c r="J21" s="3303"/>
      <c r="K21" s="3303"/>
      <c r="L21" s="3303"/>
      <c r="M21" s="3303"/>
      <c r="N21" s="3304"/>
    </row>
    <row r="22" spans="1:14" ht="15" customHeight="1" thickBot="1" x14ac:dyDescent="0.2">
      <c r="A22" s="3277"/>
      <c r="B22" s="900"/>
      <c r="C22" s="901"/>
      <c r="D22" s="1041"/>
      <c r="E22" s="902"/>
      <c r="F22" s="884"/>
      <c r="G22" s="1386"/>
      <c r="H22" s="1387" t="str">
        <f>IF(ISERROR(IF(OR(E22,F22)="", "", E22*F22)),"",IF(OR(E22,F22)="", "", E22*F22))</f>
        <v/>
      </c>
      <c r="I22" s="3308"/>
      <c r="J22" s="3309"/>
      <c r="K22" s="3309"/>
      <c r="L22" s="3309"/>
      <c r="M22" s="3309"/>
      <c r="N22" s="3310"/>
    </row>
    <row r="23" spans="1:14" ht="15" customHeight="1" thickBot="1" x14ac:dyDescent="0.2">
      <c r="A23" s="3278"/>
      <c r="B23" s="3311" t="s">
        <v>265</v>
      </c>
      <c r="C23" s="3312"/>
      <c r="D23" s="3313"/>
      <c r="E23" s="1697">
        <f>SUM(E8:E22)</f>
        <v>0</v>
      </c>
      <c r="F23" s="1698">
        <f>SUM(F8:F22)</f>
        <v>0</v>
      </c>
      <c r="G23" s="1701"/>
      <c r="H23" s="1699">
        <f>SUM(G8:H22)</f>
        <v>0</v>
      </c>
      <c r="I23" s="2998"/>
      <c r="J23" s="2999"/>
      <c r="K23" s="2999"/>
      <c r="L23" s="2999"/>
      <c r="M23" s="2999"/>
      <c r="N23" s="3032"/>
    </row>
    <row r="24" spans="1:14" ht="15" customHeight="1" thickBot="1" x14ac:dyDescent="0.2">
      <c r="A24" s="3276" t="s">
        <v>1611</v>
      </c>
      <c r="B24" s="1016" t="s">
        <v>713</v>
      </c>
      <c r="C24" s="1016" t="s">
        <v>566</v>
      </c>
      <c r="D24" s="1016" t="s">
        <v>714</v>
      </c>
      <c r="E24" s="1016" t="s">
        <v>569</v>
      </c>
      <c r="F24" s="1016" t="s">
        <v>715</v>
      </c>
      <c r="G24" s="2998" t="s">
        <v>716</v>
      </c>
      <c r="H24" s="3032"/>
      <c r="I24" s="2998" t="s">
        <v>717</v>
      </c>
      <c r="J24" s="2999"/>
      <c r="K24" s="2999"/>
      <c r="L24" s="2999"/>
      <c r="M24" s="2999"/>
      <c r="N24" s="3032"/>
    </row>
    <row r="25" spans="1:14" ht="15" customHeight="1" x14ac:dyDescent="0.15">
      <c r="A25" s="3277"/>
      <c r="B25" s="894"/>
      <c r="C25" s="895"/>
      <c r="D25" s="1039"/>
      <c r="E25" s="896"/>
      <c r="F25" s="1068"/>
      <c r="G25" s="1384"/>
      <c r="H25" s="1388" t="str">
        <f>IF(ISERROR(IF(OR(E25,F25)="", "", E25*F25)),"",IF(OR(E25,F25)="", "", E25*F25))</f>
        <v/>
      </c>
      <c r="I25" s="3302"/>
      <c r="J25" s="3303"/>
      <c r="K25" s="3303"/>
      <c r="L25" s="3303"/>
      <c r="M25" s="3303"/>
      <c r="N25" s="3304"/>
    </row>
    <row r="26" spans="1:14" ht="15" customHeight="1" x14ac:dyDescent="0.15">
      <c r="A26" s="3277"/>
      <c r="B26" s="897"/>
      <c r="C26" s="898"/>
      <c r="D26" s="1040"/>
      <c r="E26" s="899"/>
      <c r="F26" s="1067"/>
      <c r="G26" s="1384"/>
      <c r="H26" s="1388" t="str">
        <f>IF(ISERROR(IF(OR(E26,F26)="", "", E26*F26)),"",IF(OR(E26,F26)="", "", E26*F26))</f>
        <v/>
      </c>
      <c r="I26" s="3302"/>
      <c r="J26" s="3303"/>
      <c r="K26" s="3303"/>
      <c r="L26" s="3303"/>
      <c r="M26" s="3303"/>
      <c r="N26" s="3304"/>
    </row>
    <row r="27" spans="1:14" ht="15" customHeight="1" x14ac:dyDescent="0.15">
      <c r="A27" s="3277"/>
      <c r="B27" s="897"/>
      <c r="C27" s="898"/>
      <c r="D27" s="1040"/>
      <c r="E27" s="899"/>
      <c r="F27" s="1067"/>
      <c r="G27" s="1384"/>
      <c r="H27" s="1388" t="str">
        <f>IF(ISERROR(IF(OR(E27,F27)="", "", E27*F27)),"",IF(OR(E27,F27)="", "", E27*F27))</f>
        <v/>
      </c>
      <c r="I27" s="3302"/>
      <c r="J27" s="3303"/>
      <c r="K27" s="3303"/>
      <c r="L27" s="3303"/>
      <c r="M27" s="3303"/>
      <c r="N27" s="3304"/>
    </row>
    <row r="28" spans="1:14" ht="15" customHeight="1" x14ac:dyDescent="0.15">
      <c r="A28" s="3277"/>
      <c r="B28" s="897"/>
      <c r="C28" s="898"/>
      <c r="D28" s="1040"/>
      <c r="E28" s="899"/>
      <c r="F28" s="1067"/>
      <c r="G28" s="1384"/>
      <c r="H28" s="1388" t="str">
        <f t="shared" ref="H28:H31" si="1">IF(ISERROR(IF(OR(E28,F28)="", "", E28*F28)),"",IF(OR(E28,F28)="", "", E28*F28))</f>
        <v/>
      </c>
      <c r="I28" s="3302"/>
      <c r="J28" s="3303"/>
      <c r="K28" s="3303"/>
      <c r="L28" s="3303"/>
      <c r="M28" s="3303"/>
      <c r="N28" s="3304"/>
    </row>
    <row r="29" spans="1:14" ht="15" customHeight="1" x14ac:dyDescent="0.15">
      <c r="A29" s="3277"/>
      <c r="B29" s="897"/>
      <c r="C29" s="898"/>
      <c r="D29" s="1040"/>
      <c r="E29" s="899"/>
      <c r="F29" s="1067"/>
      <c r="G29" s="1384"/>
      <c r="H29" s="1388" t="str">
        <f t="shared" si="1"/>
        <v/>
      </c>
      <c r="I29" s="3302"/>
      <c r="J29" s="3303"/>
      <c r="K29" s="3303"/>
      <c r="L29" s="3303"/>
      <c r="M29" s="3303"/>
      <c r="N29" s="3304"/>
    </row>
    <row r="30" spans="1:14" ht="15" customHeight="1" x14ac:dyDescent="0.15">
      <c r="A30" s="3277"/>
      <c r="B30" s="897"/>
      <c r="C30" s="898"/>
      <c r="D30" s="1040"/>
      <c r="E30" s="899"/>
      <c r="F30" s="1067"/>
      <c r="G30" s="1384"/>
      <c r="H30" s="1388" t="str">
        <f t="shared" si="1"/>
        <v/>
      </c>
      <c r="I30" s="3302"/>
      <c r="J30" s="3303"/>
      <c r="K30" s="3303"/>
      <c r="L30" s="3303"/>
      <c r="M30" s="3303"/>
      <c r="N30" s="3304"/>
    </row>
    <row r="31" spans="1:14" ht="15" customHeight="1" x14ac:dyDescent="0.15">
      <c r="A31" s="3277"/>
      <c r="B31" s="897"/>
      <c r="C31" s="898"/>
      <c r="D31" s="1040"/>
      <c r="E31" s="899"/>
      <c r="F31" s="792"/>
      <c r="G31" s="1384"/>
      <c r="H31" s="1388" t="str">
        <f t="shared" si="1"/>
        <v/>
      </c>
      <c r="I31" s="3302"/>
      <c r="J31" s="3303"/>
      <c r="K31" s="3303"/>
      <c r="L31" s="3303"/>
      <c r="M31" s="3303"/>
      <c r="N31" s="3304"/>
    </row>
    <row r="32" spans="1:14" ht="15" customHeight="1" x14ac:dyDescent="0.15">
      <c r="A32" s="3277"/>
      <c r="B32" s="897"/>
      <c r="C32" s="898"/>
      <c r="D32" s="1040"/>
      <c r="E32" s="899"/>
      <c r="F32" s="1067"/>
      <c r="G32" s="1384"/>
      <c r="H32" s="1388" t="str">
        <f t="shared" ref="H32:H60" si="2">IF(ISERROR(IF(OR(E32,F32)="", "", E32*F32)),"",IF(OR(E32,F32)="", "", E32*F32))</f>
        <v/>
      </c>
      <c r="I32" s="3302"/>
      <c r="J32" s="3303"/>
      <c r="K32" s="3303"/>
      <c r="L32" s="3303"/>
      <c r="M32" s="3303"/>
      <c r="N32" s="3304"/>
    </row>
    <row r="33" spans="1:14" ht="15" customHeight="1" x14ac:dyDescent="0.15">
      <c r="A33" s="3277"/>
      <c r="B33" s="897"/>
      <c r="C33" s="898"/>
      <c r="D33" s="1040"/>
      <c r="E33" s="899"/>
      <c r="F33" s="1067"/>
      <c r="G33" s="1384"/>
      <c r="H33" s="1388" t="str">
        <f t="shared" si="2"/>
        <v/>
      </c>
      <c r="I33" s="3302"/>
      <c r="J33" s="3303"/>
      <c r="K33" s="3303"/>
      <c r="L33" s="3303"/>
      <c r="M33" s="3303"/>
      <c r="N33" s="3304"/>
    </row>
    <row r="34" spans="1:14" ht="15" customHeight="1" x14ac:dyDescent="0.15">
      <c r="A34" s="3277"/>
      <c r="B34" s="897"/>
      <c r="C34" s="898"/>
      <c r="D34" s="1040"/>
      <c r="E34" s="899"/>
      <c r="F34" s="1067"/>
      <c r="G34" s="1384"/>
      <c r="H34" s="1388" t="str">
        <f t="shared" si="2"/>
        <v/>
      </c>
      <c r="I34" s="3302"/>
      <c r="J34" s="3303"/>
      <c r="K34" s="3303"/>
      <c r="L34" s="3303"/>
      <c r="M34" s="3303"/>
      <c r="N34" s="3304"/>
    </row>
    <row r="35" spans="1:14" ht="15" customHeight="1" x14ac:dyDescent="0.15">
      <c r="A35" s="3277"/>
      <c r="B35" s="897"/>
      <c r="C35" s="898"/>
      <c r="D35" s="1040"/>
      <c r="E35" s="899"/>
      <c r="F35" s="1067"/>
      <c r="G35" s="1384"/>
      <c r="H35" s="1388" t="str">
        <f t="shared" si="2"/>
        <v/>
      </c>
      <c r="I35" s="3302"/>
      <c r="J35" s="3303"/>
      <c r="K35" s="3303"/>
      <c r="L35" s="3303"/>
      <c r="M35" s="3303"/>
      <c r="N35" s="3304"/>
    </row>
    <row r="36" spans="1:14" ht="15" customHeight="1" x14ac:dyDescent="0.15">
      <c r="A36" s="3277"/>
      <c r="B36" s="897"/>
      <c r="C36" s="898"/>
      <c r="D36" s="1040"/>
      <c r="E36" s="899"/>
      <c r="F36" s="792"/>
      <c r="G36" s="1384"/>
      <c r="H36" s="1388" t="str">
        <f t="shared" si="2"/>
        <v/>
      </c>
      <c r="I36" s="3302"/>
      <c r="J36" s="3303"/>
      <c r="K36" s="3303"/>
      <c r="L36" s="3303"/>
      <c r="M36" s="3303"/>
      <c r="N36" s="3304"/>
    </row>
    <row r="37" spans="1:14" ht="15" customHeight="1" x14ac:dyDescent="0.15">
      <c r="A37" s="3277"/>
      <c r="B37" s="897"/>
      <c r="C37" s="898"/>
      <c r="D37" s="1040"/>
      <c r="E37" s="899"/>
      <c r="F37" s="792"/>
      <c r="G37" s="1384"/>
      <c r="H37" s="1388" t="str">
        <f t="shared" si="2"/>
        <v/>
      </c>
      <c r="I37" s="3302"/>
      <c r="J37" s="3303"/>
      <c r="K37" s="3303"/>
      <c r="L37" s="3303"/>
      <c r="M37" s="3303"/>
      <c r="N37" s="3304"/>
    </row>
    <row r="38" spans="1:14" ht="15" customHeight="1" x14ac:dyDescent="0.15">
      <c r="A38" s="3277"/>
      <c r="B38" s="897"/>
      <c r="C38" s="898"/>
      <c r="D38" s="1040"/>
      <c r="E38" s="899"/>
      <c r="F38" s="792"/>
      <c r="G38" s="1384"/>
      <c r="H38" s="1388" t="str">
        <f t="shared" si="2"/>
        <v/>
      </c>
      <c r="I38" s="3302"/>
      <c r="J38" s="3303"/>
      <c r="K38" s="3303"/>
      <c r="L38" s="3303"/>
      <c r="M38" s="3303"/>
      <c r="N38" s="3304"/>
    </row>
    <row r="39" spans="1:14" ht="15" customHeight="1" x14ac:dyDescent="0.15">
      <c r="A39" s="3277"/>
      <c r="B39" s="897"/>
      <c r="C39" s="898"/>
      <c r="D39" s="1040"/>
      <c r="E39" s="899"/>
      <c r="F39" s="792"/>
      <c r="G39" s="1384"/>
      <c r="H39" s="1388" t="str">
        <f t="shared" si="2"/>
        <v/>
      </c>
      <c r="I39" s="3302"/>
      <c r="J39" s="3303"/>
      <c r="K39" s="3303"/>
      <c r="L39" s="3303"/>
      <c r="M39" s="3303"/>
      <c r="N39" s="3304"/>
    </row>
    <row r="40" spans="1:14" ht="15" customHeight="1" x14ac:dyDescent="0.15">
      <c r="A40" s="3277"/>
      <c r="B40" s="897"/>
      <c r="C40" s="898"/>
      <c r="D40" s="1040"/>
      <c r="E40" s="899"/>
      <c r="F40" s="792"/>
      <c r="G40" s="1384"/>
      <c r="H40" s="1388" t="str">
        <f t="shared" si="2"/>
        <v/>
      </c>
      <c r="I40" s="3302"/>
      <c r="J40" s="3303"/>
      <c r="K40" s="3303"/>
      <c r="L40" s="3303"/>
      <c r="M40" s="3303"/>
      <c r="N40" s="3304"/>
    </row>
    <row r="41" spans="1:14" ht="15" customHeight="1" x14ac:dyDescent="0.15">
      <c r="A41" s="3277"/>
      <c r="B41" s="897"/>
      <c r="C41" s="898"/>
      <c r="D41" s="1040"/>
      <c r="E41" s="899"/>
      <c r="F41" s="792"/>
      <c r="G41" s="1384"/>
      <c r="H41" s="1388" t="str">
        <f t="shared" si="2"/>
        <v/>
      </c>
      <c r="I41" s="3302"/>
      <c r="J41" s="3303"/>
      <c r="K41" s="3303"/>
      <c r="L41" s="3303"/>
      <c r="M41" s="3303"/>
      <c r="N41" s="3304"/>
    </row>
    <row r="42" spans="1:14" ht="15" customHeight="1" x14ac:dyDescent="0.15">
      <c r="A42" s="3277"/>
      <c r="B42" s="897"/>
      <c r="C42" s="898"/>
      <c r="D42" s="1040"/>
      <c r="E42" s="899"/>
      <c r="F42" s="792"/>
      <c r="G42" s="1384"/>
      <c r="H42" s="1388" t="str">
        <f t="shared" si="2"/>
        <v/>
      </c>
      <c r="I42" s="3302"/>
      <c r="J42" s="3303"/>
      <c r="K42" s="3303"/>
      <c r="L42" s="3303"/>
      <c r="M42" s="3303"/>
      <c r="N42" s="3304"/>
    </row>
    <row r="43" spans="1:14" ht="15" customHeight="1" x14ac:dyDescent="0.15">
      <c r="A43" s="3277"/>
      <c r="B43" s="897"/>
      <c r="C43" s="898"/>
      <c r="D43" s="1040"/>
      <c r="E43" s="899"/>
      <c r="F43" s="792"/>
      <c r="G43" s="1384"/>
      <c r="H43" s="1388" t="str">
        <f t="shared" si="2"/>
        <v/>
      </c>
      <c r="I43" s="3302"/>
      <c r="J43" s="3303"/>
      <c r="K43" s="3303"/>
      <c r="L43" s="3303"/>
      <c r="M43" s="3303"/>
      <c r="N43" s="3304"/>
    </row>
    <row r="44" spans="1:14" ht="15" customHeight="1" x14ac:dyDescent="0.15">
      <c r="A44" s="3277"/>
      <c r="B44" s="897"/>
      <c r="C44" s="898"/>
      <c r="D44" s="1040"/>
      <c r="E44" s="899"/>
      <c r="F44" s="792"/>
      <c r="G44" s="1384"/>
      <c r="H44" s="1388" t="str">
        <f t="shared" si="2"/>
        <v/>
      </c>
      <c r="I44" s="3302"/>
      <c r="J44" s="3303"/>
      <c r="K44" s="3303"/>
      <c r="L44" s="3303"/>
      <c r="M44" s="3303"/>
      <c r="N44" s="3304"/>
    </row>
    <row r="45" spans="1:14" ht="15" customHeight="1" x14ac:dyDescent="0.15">
      <c r="A45" s="3277"/>
      <c r="B45" s="897"/>
      <c r="C45" s="898"/>
      <c r="D45" s="1040"/>
      <c r="E45" s="899"/>
      <c r="F45" s="792"/>
      <c r="G45" s="1384"/>
      <c r="H45" s="1388" t="str">
        <f t="shared" si="2"/>
        <v/>
      </c>
      <c r="I45" s="3302"/>
      <c r="J45" s="3303"/>
      <c r="K45" s="3303"/>
      <c r="L45" s="3303"/>
      <c r="M45" s="3303"/>
      <c r="N45" s="3304"/>
    </row>
    <row r="46" spans="1:14" ht="15" customHeight="1" x14ac:dyDescent="0.15">
      <c r="A46" s="3277"/>
      <c r="B46" s="897"/>
      <c r="C46" s="898"/>
      <c r="D46" s="1040"/>
      <c r="E46" s="899"/>
      <c r="F46" s="792"/>
      <c r="G46" s="1384"/>
      <c r="H46" s="1388" t="str">
        <f t="shared" si="2"/>
        <v/>
      </c>
      <c r="I46" s="3302"/>
      <c r="J46" s="3303"/>
      <c r="K46" s="3303"/>
      <c r="L46" s="3303"/>
      <c r="M46" s="3303"/>
      <c r="N46" s="3304"/>
    </row>
    <row r="47" spans="1:14" ht="15" customHeight="1" x14ac:dyDescent="0.15">
      <c r="A47" s="3277"/>
      <c r="B47" s="897"/>
      <c r="C47" s="898"/>
      <c r="D47" s="1040"/>
      <c r="E47" s="899"/>
      <c r="F47" s="792"/>
      <c r="G47" s="1384"/>
      <c r="H47" s="1388" t="str">
        <f t="shared" si="2"/>
        <v/>
      </c>
      <c r="I47" s="3302"/>
      <c r="J47" s="3303"/>
      <c r="K47" s="3303"/>
      <c r="L47" s="3303"/>
      <c r="M47" s="3303"/>
      <c r="N47" s="3304"/>
    </row>
    <row r="48" spans="1:14" ht="15" customHeight="1" x14ac:dyDescent="0.15">
      <c r="A48" s="3277"/>
      <c r="B48" s="897"/>
      <c r="C48" s="898"/>
      <c r="D48" s="1040"/>
      <c r="E48" s="899"/>
      <c r="F48" s="792"/>
      <c r="G48" s="1384"/>
      <c r="H48" s="1388" t="str">
        <f t="shared" si="2"/>
        <v/>
      </c>
      <c r="I48" s="3302"/>
      <c r="J48" s="3303"/>
      <c r="K48" s="3303"/>
      <c r="L48" s="3303"/>
      <c r="M48" s="3303"/>
      <c r="N48" s="3304"/>
    </row>
    <row r="49" spans="1:14" ht="15" customHeight="1" x14ac:dyDescent="0.15">
      <c r="A49" s="3277"/>
      <c r="B49" s="897"/>
      <c r="C49" s="898"/>
      <c r="D49" s="1040"/>
      <c r="E49" s="899"/>
      <c r="F49" s="792"/>
      <c r="G49" s="1384"/>
      <c r="H49" s="1388" t="str">
        <f t="shared" si="2"/>
        <v/>
      </c>
      <c r="I49" s="3302"/>
      <c r="J49" s="3303"/>
      <c r="K49" s="3303"/>
      <c r="L49" s="3303"/>
      <c r="M49" s="3303"/>
      <c r="N49" s="3304"/>
    </row>
    <row r="50" spans="1:14" ht="15" customHeight="1" x14ac:dyDescent="0.15">
      <c r="A50" s="3277"/>
      <c r="B50" s="897"/>
      <c r="C50" s="898"/>
      <c r="D50" s="1040"/>
      <c r="E50" s="899"/>
      <c r="F50" s="792"/>
      <c r="G50" s="1384"/>
      <c r="H50" s="1388" t="str">
        <f t="shared" si="2"/>
        <v/>
      </c>
      <c r="I50" s="3302"/>
      <c r="J50" s="3303"/>
      <c r="K50" s="3303"/>
      <c r="L50" s="3303"/>
      <c r="M50" s="3303"/>
      <c r="N50" s="3304"/>
    </row>
    <row r="51" spans="1:14" ht="15" customHeight="1" x14ac:dyDescent="0.15">
      <c r="A51" s="3277"/>
      <c r="B51" s="897"/>
      <c r="C51" s="898"/>
      <c r="D51" s="1040"/>
      <c r="E51" s="899"/>
      <c r="F51" s="792"/>
      <c r="G51" s="1384"/>
      <c r="H51" s="1388" t="str">
        <f t="shared" si="2"/>
        <v/>
      </c>
      <c r="I51" s="1042"/>
      <c r="J51" s="1043"/>
      <c r="K51" s="1043"/>
      <c r="L51" s="1043"/>
      <c r="M51" s="1043"/>
      <c r="N51" s="1044"/>
    </row>
    <row r="52" spans="1:14" ht="15" customHeight="1" x14ac:dyDescent="0.15">
      <c r="A52" s="3277"/>
      <c r="B52" s="897"/>
      <c r="C52" s="898"/>
      <c r="D52" s="1040"/>
      <c r="E52" s="899"/>
      <c r="F52" s="792"/>
      <c r="G52" s="1384"/>
      <c r="H52" s="1388" t="str">
        <f t="shared" si="2"/>
        <v/>
      </c>
      <c r="I52" s="3302"/>
      <c r="J52" s="3303"/>
      <c r="K52" s="3303"/>
      <c r="L52" s="3303"/>
      <c r="M52" s="3303"/>
      <c r="N52" s="3304"/>
    </row>
    <row r="53" spans="1:14" ht="15" customHeight="1" x14ac:dyDescent="0.15">
      <c r="A53" s="3277"/>
      <c r="B53" s="897"/>
      <c r="C53" s="898"/>
      <c r="D53" s="1040"/>
      <c r="E53" s="899"/>
      <c r="F53" s="792"/>
      <c r="G53" s="1384"/>
      <c r="H53" s="1388" t="str">
        <f t="shared" si="2"/>
        <v/>
      </c>
      <c r="I53" s="3302"/>
      <c r="J53" s="3303"/>
      <c r="K53" s="3303"/>
      <c r="L53" s="3303"/>
      <c r="M53" s="3303"/>
      <c r="N53" s="3304"/>
    </row>
    <row r="54" spans="1:14" ht="15" customHeight="1" x14ac:dyDescent="0.15">
      <c r="A54" s="3277"/>
      <c r="B54" s="897"/>
      <c r="C54" s="898"/>
      <c r="D54" s="1040"/>
      <c r="E54" s="899"/>
      <c r="F54" s="792"/>
      <c r="G54" s="1384"/>
      <c r="H54" s="1388" t="str">
        <f t="shared" si="2"/>
        <v/>
      </c>
      <c r="I54" s="3302"/>
      <c r="J54" s="3303"/>
      <c r="K54" s="3303"/>
      <c r="L54" s="3303"/>
      <c r="M54" s="3303"/>
      <c r="N54" s="3304"/>
    </row>
    <row r="55" spans="1:14" ht="15" customHeight="1" x14ac:dyDescent="0.15">
      <c r="A55" s="3277"/>
      <c r="B55" s="897"/>
      <c r="C55" s="898"/>
      <c r="D55" s="1040"/>
      <c r="E55" s="899"/>
      <c r="F55" s="792"/>
      <c r="G55" s="1384"/>
      <c r="H55" s="1388" t="str">
        <f t="shared" si="2"/>
        <v/>
      </c>
      <c r="I55" s="3302"/>
      <c r="J55" s="3303"/>
      <c r="K55" s="3303"/>
      <c r="L55" s="3303"/>
      <c r="M55" s="3303"/>
      <c r="N55" s="3304"/>
    </row>
    <row r="56" spans="1:14" ht="15" customHeight="1" x14ac:dyDescent="0.15">
      <c r="A56" s="3277"/>
      <c r="B56" s="897"/>
      <c r="C56" s="898"/>
      <c r="D56" s="1040"/>
      <c r="E56" s="899"/>
      <c r="F56" s="792"/>
      <c r="G56" s="1384"/>
      <c r="H56" s="1388" t="str">
        <f>IF(ISERROR(IF(OR(E56,F56)="", "", E56*F56)),"",IF(OR(E56,F56)="", "", E56*F56))</f>
        <v/>
      </c>
      <c r="I56" s="3302"/>
      <c r="J56" s="3303"/>
      <c r="K56" s="3303"/>
      <c r="L56" s="3303"/>
      <c r="M56" s="3303"/>
      <c r="N56" s="3304"/>
    </row>
    <row r="57" spans="1:14" ht="15" customHeight="1" x14ac:dyDescent="0.15">
      <c r="A57" s="3277"/>
      <c r="B57" s="897"/>
      <c r="C57" s="898"/>
      <c r="D57" s="1040"/>
      <c r="E57" s="899"/>
      <c r="F57" s="792"/>
      <c r="G57" s="1384"/>
      <c r="H57" s="1388" t="str">
        <f t="shared" si="2"/>
        <v/>
      </c>
      <c r="I57" s="3302"/>
      <c r="J57" s="3303"/>
      <c r="K57" s="3303"/>
      <c r="L57" s="3303"/>
      <c r="M57" s="3303"/>
      <c r="N57" s="3304"/>
    </row>
    <row r="58" spans="1:14" ht="15" customHeight="1" x14ac:dyDescent="0.15">
      <c r="A58" s="3277"/>
      <c r="B58" s="897"/>
      <c r="C58" s="898"/>
      <c r="D58" s="1040"/>
      <c r="E58" s="899"/>
      <c r="F58" s="792"/>
      <c r="G58" s="1384"/>
      <c r="H58" s="1388" t="str">
        <f t="shared" si="2"/>
        <v/>
      </c>
      <c r="I58" s="3302"/>
      <c r="J58" s="3303"/>
      <c r="K58" s="3303"/>
      <c r="L58" s="3303"/>
      <c r="M58" s="3303"/>
      <c r="N58" s="3304"/>
    </row>
    <row r="59" spans="1:14" ht="15" customHeight="1" x14ac:dyDescent="0.15">
      <c r="A59" s="3277"/>
      <c r="B59" s="897"/>
      <c r="C59" s="898"/>
      <c r="D59" s="1040"/>
      <c r="E59" s="899"/>
      <c r="F59" s="792"/>
      <c r="G59" s="1384"/>
      <c r="H59" s="1388" t="str">
        <f t="shared" si="2"/>
        <v/>
      </c>
      <c r="I59" s="3302"/>
      <c r="J59" s="3303"/>
      <c r="K59" s="3303"/>
      <c r="L59" s="3303"/>
      <c r="M59" s="3303"/>
      <c r="N59" s="3304"/>
    </row>
    <row r="60" spans="1:14" ht="15" customHeight="1" x14ac:dyDescent="0.15">
      <c r="A60" s="3277"/>
      <c r="B60" s="897"/>
      <c r="C60" s="898"/>
      <c r="D60" s="1040"/>
      <c r="E60" s="899"/>
      <c r="F60" s="792"/>
      <c r="G60" s="1384"/>
      <c r="H60" s="1388" t="str">
        <f t="shared" si="2"/>
        <v/>
      </c>
      <c r="I60" s="3302"/>
      <c r="J60" s="3303"/>
      <c r="K60" s="3303"/>
      <c r="L60" s="3303"/>
      <c r="M60" s="3303"/>
      <c r="N60" s="3304"/>
    </row>
    <row r="61" spans="1:14" ht="15" customHeight="1" thickBot="1" x14ac:dyDescent="0.2">
      <c r="A61" s="3277"/>
      <c r="B61" s="900"/>
      <c r="C61" s="901"/>
      <c r="D61" s="1041"/>
      <c r="E61" s="902"/>
      <c r="F61" s="884"/>
      <c r="G61" s="1386"/>
      <c r="H61" s="1389" t="str">
        <f>IF(ISERROR(IF(OR(E61,F61)="", "", E61*F61)),"",IF(OR(E61,F61)="", "", E61*F61))</f>
        <v/>
      </c>
      <c r="I61" s="3314"/>
      <c r="J61" s="3315"/>
      <c r="K61" s="3315"/>
      <c r="L61" s="3315"/>
      <c r="M61" s="3315"/>
      <c r="N61" s="3316"/>
    </row>
    <row r="62" spans="1:14" ht="20.100000000000001" customHeight="1" thickBot="1" x14ac:dyDescent="0.2">
      <c r="A62" s="3278"/>
      <c r="B62" s="3299" t="s">
        <v>265</v>
      </c>
      <c r="C62" s="3300"/>
      <c r="D62" s="3301"/>
      <c r="E62" s="1697">
        <f>SUM(E25:E61)</f>
        <v>0</v>
      </c>
      <c r="F62" s="1698">
        <f>SUM(F25:F61)</f>
        <v>0</v>
      </c>
      <c r="G62" s="1700" t="s">
        <v>587</v>
      </c>
      <c r="H62" s="1699">
        <f>SUM(G25:H61)</f>
        <v>0</v>
      </c>
      <c r="I62" s="2998"/>
      <c r="J62" s="2999"/>
      <c r="K62" s="2999"/>
      <c r="L62" s="2999"/>
      <c r="M62" s="2999"/>
      <c r="N62" s="3032"/>
    </row>
    <row r="63" spans="1:14" ht="20.100000000000001" customHeight="1" thickBot="1" x14ac:dyDescent="0.2">
      <c r="A63" s="3299" t="s">
        <v>718</v>
      </c>
      <c r="B63" s="3300"/>
      <c r="C63" s="3300"/>
      <c r="D63" s="3301"/>
      <c r="E63" s="1697">
        <f>SUM(E23,E62)</f>
        <v>0</v>
      </c>
      <c r="F63" s="1698">
        <f>SUM(F23,F62)</f>
        <v>0</v>
      </c>
      <c r="G63" s="1700" t="s">
        <v>585</v>
      </c>
      <c r="H63" s="1699">
        <f>SUM(H23,H62)</f>
        <v>0</v>
      </c>
      <c r="I63" s="2998"/>
      <c r="J63" s="2999"/>
      <c r="K63" s="2999"/>
      <c r="L63" s="2999"/>
      <c r="M63" s="2999"/>
      <c r="N63" s="3032"/>
    </row>
    <row r="64" spans="1:14" ht="12" customHeight="1" thickBot="1" x14ac:dyDescent="0.2">
      <c r="A64" s="814"/>
      <c r="B64" s="814"/>
      <c r="C64" s="814"/>
      <c r="E64" s="1045"/>
      <c r="F64" s="1045"/>
      <c r="G64" s="1045"/>
      <c r="H64" s="1046"/>
    </row>
    <row r="65" spans="1:17" s="774" customFormat="1" ht="24.95" customHeight="1" thickBot="1" x14ac:dyDescent="0.2">
      <c r="A65" s="2928" t="s">
        <v>621</v>
      </c>
      <c r="B65" s="2929"/>
      <c r="C65" s="2929"/>
      <c r="D65" s="2930"/>
      <c r="E65" s="814"/>
      <c r="F65" s="814"/>
      <c r="G65" s="814"/>
      <c r="H65" s="776"/>
      <c r="I65" s="776"/>
      <c r="J65" s="776"/>
      <c r="K65" s="776"/>
      <c r="L65" s="776"/>
      <c r="M65" s="776"/>
      <c r="N65" s="1080"/>
      <c r="Q65" s="1080"/>
    </row>
    <row r="66" spans="1:17" ht="15" customHeight="1" thickBot="1" x14ac:dyDescent="0.2">
      <c r="A66" s="1379"/>
      <c r="B66" s="1010" t="s">
        <v>713</v>
      </c>
      <c r="C66" s="1016" t="s">
        <v>566</v>
      </c>
      <c r="D66" s="1016" t="s">
        <v>714</v>
      </c>
      <c r="E66" s="1016" t="s">
        <v>569</v>
      </c>
      <c r="F66" s="1016" t="s">
        <v>715</v>
      </c>
      <c r="G66" s="2998" t="s">
        <v>716</v>
      </c>
      <c r="H66" s="3032"/>
      <c r="I66" s="2998" t="s">
        <v>717</v>
      </c>
      <c r="J66" s="2999"/>
      <c r="K66" s="2999"/>
      <c r="L66" s="2999"/>
      <c r="M66" s="2999"/>
      <c r="N66" s="3032"/>
    </row>
    <row r="67" spans="1:17" ht="15" customHeight="1" x14ac:dyDescent="0.15">
      <c r="A67" s="1380"/>
      <c r="B67" s="894"/>
      <c r="C67" s="895"/>
      <c r="D67" s="1039"/>
      <c r="E67" s="896"/>
      <c r="F67" s="1068"/>
      <c r="G67" s="1382"/>
      <c r="H67" s="1391" t="str">
        <f>IF(ISERROR(IF(OR(E67,F67)="", "", E67*F67)),"",IF(OR(E67,F67)="", "", E67*F67))</f>
        <v/>
      </c>
      <c r="I67" s="3302"/>
      <c r="J67" s="3303"/>
      <c r="K67" s="3303"/>
      <c r="L67" s="3303"/>
      <c r="M67" s="3303"/>
      <c r="N67" s="3304"/>
    </row>
    <row r="68" spans="1:17" ht="15" customHeight="1" x14ac:dyDescent="0.15">
      <c r="A68" s="1380"/>
      <c r="B68" s="897"/>
      <c r="C68" s="898"/>
      <c r="D68" s="1040"/>
      <c r="E68" s="899"/>
      <c r="F68" s="1067"/>
      <c r="G68" s="1384"/>
      <c r="H68" s="1390" t="str">
        <f>IF(ISERROR(IF(OR(E68,F68)="", "", E68*F68)),"",IF(OR(E68,F68)="", "", E68*F68))</f>
        <v/>
      </c>
      <c r="I68" s="3302"/>
      <c r="J68" s="3303"/>
      <c r="K68" s="3303"/>
      <c r="L68" s="3303"/>
      <c r="M68" s="3303"/>
      <c r="N68" s="3304"/>
    </row>
    <row r="69" spans="1:17" ht="15" customHeight="1" x14ac:dyDescent="0.15">
      <c r="A69" s="1380"/>
      <c r="B69" s="897"/>
      <c r="C69" s="898"/>
      <c r="D69" s="1040"/>
      <c r="E69" s="899"/>
      <c r="F69" s="1067"/>
      <c r="G69" s="1384"/>
      <c r="H69" s="1390" t="str">
        <f t="shared" ref="H69:H123" si="3">IF(ISERROR(IF(OR(E69,F69)="", "", E69*F69)),"",IF(OR(E69,F69)="", "", E69*F69))</f>
        <v/>
      </c>
      <c r="I69" s="3302"/>
      <c r="J69" s="3303"/>
      <c r="K69" s="3303"/>
      <c r="L69" s="3303"/>
      <c r="M69" s="3303"/>
      <c r="N69" s="3304"/>
    </row>
    <row r="70" spans="1:17" ht="15" customHeight="1" x14ac:dyDescent="0.15">
      <c r="A70" s="1380"/>
      <c r="B70" s="897"/>
      <c r="C70" s="898"/>
      <c r="D70" s="1040"/>
      <c r="E70" s="899"/>
      <c r="F70" s="1067"/>
      <c r="G70" s="1384"/>
      <c r="H70" s="1390" t="str">
        <f t="shared" si="3"/>
        <v/>
      </c>
      <c r="I70" s="3302"/>
      <c r="J70" s="3303"/>
      <c r="K70" s="3303"/>
      <c r="L70" s="3303"/>
      <c r="M70" s="3303"/>
      <c r="N70" s="3304"/>
    </row>
    <row r="71" spans="1:17" ht="15" customHeight="1" x14ac:dyDescent="0.15">
      <c r="A71" s="1380"/>
      <c r="B71" s="897"/>
      <c r="C71" s="898"/>
      <c r="D71" s="1040"/>
      <c r="E71" s="899"/>
      <c r="F71" s="1067"/>
      <c r="G71" s="1384"/>
      <c r="H71" s="1390" t="str">
        <f t="shared" si="3"/>
        <v/>
      </c>
      <c r="I71" s="3302"/>
      <c r="J71" s="3303"/>
      <c r="K71" s="3303"/>
      <c r="L71" s="3303"/>
      <c r="M71" s="3303"/>
      <c r="N71" s="3304"/>
    </row>
    <row r="72" spans="1:17" ht="15" customHeight="1" x14ac:dyDescent="0.15">
      <c r="A72" s="1380"/>
      <c r="B72" s="897"/>
      <c r="C72" s="898"/>
      <c r="D72" s="1040"/>
      <c r="E72" s="899"/>
      <c r="F72" s="1067"/>
      <c r="G72" s="1384"/>
      <c r="H72" s="1390" t="str">
        <f t="shared" si="3"/>
        <v/>
      </c>
      <c r="I72" s="3302"/>
      <c r="J72" s="3303"/>
      <c r="K72" s="3303"/>
      <c r="L72" s="3303"/>
      <c r="M72" s="3303"/>
      <c r="N72" s="3304"/>
    </row>
    <row r="73" spans="1:17" ht="15" customHeight="1" x14ac:dyDescent="0.15">
      <c r="A73" s="1380"/>
      <c r="B73" s="897"/>
      <c r="C73" s="898"/>
      <c r="D73" s="1040"/>
      <c r="E73" s="899"/>
      <c r="F73" s="792"/>
      <c r="G73" s="1384"/>
      <c r="H73" s="1390" t="str">
        <f t="shared" si="3"/>
        <v/>
      </c>
      <c r="I73" s="3302"/>
      <c r="J73" s="3303"/>
      <c r="K73" s="3303"/>
      <c r="L73" s="3303"/>
      <c r="M73" s="3303"/>
      <c r="N73" s="3304"/>
    </row>
    <row r="74" spans="1:17" ht="15" customHeight="1" x14ac:dyDescent="0.15">
      <c r="A74" s="1380"/>
      <c r="B74" s="897"/>
      <c r="C74" s="898"/>
      <c r="D74" s="1040"/>
      <c r="E74" s="899"/>
      <c r="F74" s="792"/>
      <c r="G74" s="1384"/>
      <c r="H74" s="1390" t="str">
        <f t="shared" si="3"/>
        <v/>
      </c>
      <c r="I74" s="3302"/>
      <c r="J74" s="3303"/>
      <c r="K74" s="3303"/>
      <c r="L74" s="3303"/>
      <c r="M74" s="3303"/>
      <c r="N74" s="3304"/>
    </row>
    <row r="75" spans="1:17" ht="15" customHeight="1" x14ac:dyDescent="0.15">
      <c r="A75" s="1380"/>
      <c r="B75" s="897"/>
      <c r="C75" s="898"/>
      <c r="D75" s="1040"/>
      <c r="E75" s="899"/>
      <c r="F75" s="792"/>
      <c r="G75" s="1384"/>
      <c r="H75" s="1390" t="str">
        <f t="shared" si="3"/>
        <v/>
      </c>
      <c r="I75" s="3302"/>
      <c r="J75" s="3303"/>
      <c r="K75" s="3303"/>
      <c r="L75" s="3303"/>
      <c r="M75" s="3303"/>
      <c r="N75" s="3304"/>
    </row>
    <row r="76" spans="1:17" ht="15" customHeight="1" x14ac:dyDescent="0.15">
      <c r="A76" s="1380"/>
      <c r="B76" s="897"/>
      <c r="C76" s="898"/>
      <c r="D76" s="1040"/>
      <c r="E76" s="899"/>
      <c r="F76" s="792"/>
      <c r="G76" s="1384"/>
      <c r="H76" s="1390" t="str">
        <f t="shared" si="3"/>
        <v/>
      </c>
      <c r="I76" s="3302"/>
      <c r="J76" s="3303"/>
      <c r="K76" s="3303"/>
      <c r="L76" s="3303"/>
      <c r="M76" s="3303"/>
      <c r="N76" s="3304"/>
    </row>
    <row r="77" spans="1:17" ht="15" customHeight="1" x14ac:dyDescent="0.15">
      <c r="A77" s="1380"/>
      <c r="B77" s="897"/>
      <c r="C77" s="898"/>
      <c r="D77" s="1040"/>
      <c r="E77" s="899"/>
      <c r="F77" s="792"/>
      <c r="G77" s="1384"/>
      <c r="H77" s="1390" t="str">
        <f t="shared" si="3"/>
        <v/>
      </c>
      <c r="I77" s="3302"/>
      <c r="J77" s="3303"/>
      <c r="K77" s="3303"/>
      <c r="L77" s="3303"/>
      <c r="M77" s="3303"/>
      <c r="N77" s="3304"/>
    </row>
    <row r="78" spans="1:17" ht="15" customHeight="1" x14ac:dyDescent="0.15">
      <c r="A78" s="1380"/>
      <c r="B78" s="897"/>
      <c r="C78" s="898"/>
      <c r="D78" s="1040"/>
      <c r="E78" s="899"/>
      <c r="F78" s="792"/>
      <c r="G78" s="1384"/>
      <c r="H78" s="1390" t="str">
        <f t="shared" si="3"/>
        <v/>
      </c>
      <c r="I78" s="3302"/>
      <c r="J78" s="3303"/>
      <c r="K78" s="3303"/>
      <c r="L78" s="3303"/>
      <c r="M78" s="3303"/>
      <c r="N78" s="3304"/>
    </row>
    <row r="79" spans="1:17" ht="15" customHeight="1" x14ac:dyDescent="0.15">
      <c r="A79" s="1380"/>
      <c r="B79" s="897"/>
      <c r="C79" s="898"/>
      <c r="D79" s="1040"/>
      <c r="E79" s="899"/>
      <c r="F79" s="792"/>
      <c r="G79" s="1384"/>
      <c r="H79" s="1390" t="str">
        <f t="shared" si="3"/>
        <v/>
      </c>
      <c r="I79" s="3302"/>
      <c r="J79" s="3303"/>
      <c r="K79" s="3303"/>
      <c r="L79" s="3303"/>
      <c r="M79" s="3303"/>
      <c r="N79" s="3304"/>
    </row>
    <row r="80" spans="1:17" ht="15" customHeight="1" x14ac:dyDescent="0.15">
      <c r="A80" s="1380"/>
      <c r="B80" s="897"/>
      <c r="C80" s="898"/>
      <c r="D80" s="1040"/>
      <c r="E80" s="899"/>
      <c r="F80" s="792"/>
      <c r="G80" s="1384"/>
      <c r="H80" s="1390" t="str">
        <f t="shared" si="3"/>
        <v/>
      </c>
      <c r="I80" s="3302"/>
      <c r="J80" s="3303"/>
      <c r="K80" s="3303"/>
      <c r="L80" s="3303"/>
      <c r="M80" s="3303"/>
      <c r="N80" s="3304"/>
    </row>
    <row r="81" spans="1:14" ht="15" customHeight="1" x14ac:dyDescent="0.15">
      <c r="A81" s="1380"/>
      <c r="B81" s="897"/>
      <c r="C81" s="898"/>
      <c r="D81" s="1040"/>
      <c r="E81" s="899"/>
      <c r="F81" s="792"/>
      <c r="G81" s="1384"/>
      <c r="H81" s="1390" t="str">
        <f t="shared" si="3"/>
        <v/>
      </c>
      <c r="I81" s="3302"/>
      <c r="J81" s="3303"/>
      <c r="K81" s="3303"/>
      <c r="L81" s="3303"/>
      <c r="M81" s="3303"/>
      <c r="N81" s="3304"/>
    </row>
    <row r="82" spans="1:14" ht="15" customHeight="1" x14ac:dyDescent="0.15">
      <c r="A82" s="1380"/>
      <c r="B82" s="897"/>
      <c r="C82" s="898"/>
      <c r="D82" s="1040"/>
      <c r="E82" s="899"/>
      <c r="F82" s="792"/>
      <c r="G82" s="1384"/>
      <c r="H82" s="1390" t="str">
        <f t="shared" si="3"/>
        <v/>
      </c>
      <c r="I82" s="3302"/>
      <c r="J82" s="3303"/>
      <c r="K82" s="3303"/>
      <c r="L82" s="3303"/>
      <c r="M82" s="3303"/>
      <c r="N82" s="3304"/>
    </row>
    <row r="83" spans="1:14" ht="15" customHeight="1" x14ac:dyDescent="0.15">
      <c r="A83" s="1380"/>
      <c r="B83" s="897"/>
      <c r="C83" s="898"/>
      <c r="D83" s="1040"/>
      <c r="E83" s="899"/>
      <c r="F83" s="792"/>
      <c r="G83" s="1384"/>
      <c r="H83" s="1390" t="str">
        <f t="shared" si="3"/>
        <v/>
      </c>
      <c r="I83" s="3302"/>
      <c r="J83" s="3303"/>
      <c r="K83" s="3303"/>
      <c r="L83" s="3303"/>
      <c r="M83" s="3303"/>
      <c r="N83" s="3304"/>
    </row>
    <row r="84" spans="1:14" ht="15" customHeight="1" x14ac:dyDescent="0.15">
      <c r="A84" s="1380"/>
      <c r="B84" s="897"/>
      <c r="C84" s="898"/>
      <c r="D84" s="1040"/>
      <c r="E84" s="899"/>
      <c r="F84" s="792"/>
      <c r="G84" s="1384"/>
      <c r="H84" s="1390" t="str">
        <f t="shared" si="3"/>
        <v/>
      </c>
      <c r="I84" s="3302"/>
      <c r="J84" s="3303"/>
      <c r="K84" s="3303"/>
      <c r="L84" s="3303"/>
      <c r="M84" s="3303"/>
      <c r="N84" s="3304"/>
    </row>
    <row r="85" spans="1:14" ht="15" customHeight="1" x14ac:dyDescent="0.15">
      <c r="A85" s="1380"/>
      <c r="B85" s="897"/>
      <c r="C85" s="898"/>
      <c r="D85" s="1040"/>
      <c r="E85" s="899"/>
      <c r="F85" s="792"/>
      <c r="G85" s="1384"/>
      <c r="H85" s="1390" t="str">
        <f t="shared" si="3"/>
        <v/>
      </c>
      <c r="I85" s="3302"/>
      <c r="J85" s="3303"/>
      <c r="K85" s="3303"/>
      <c r="L85" s="3303"/>
      <c r="M85" s="3303"/>
      <c r="N85" s="3304"/>
    </row>
    <row r="86" spans="1:14" ht="15" customHeight="1" x14ac:dyDescent="0.15">
      <c r="A86" s="1380"/>
      <c r="B86" s="897"/>
      <c r="C86" s="898"/>
      <c r="D86" s="1040"/>
      <c r="E86" s="899"/>
      <c r="F86" s="792"/>
      <c r="G86" s="1384"/>
      <c r="H86" s="1390" t="str">
        <f t="shared" si="3"/>
        <v/>
      </c>
      <c r="I86" s="3302"/>
      <c r="J86" s="3303"/>
      <c r="K86" s="3303"/>
      <c r="L86" s="3303"/>
      <c r="M86" s="3303"/>
      <c r="N86" s="3304"/>
    </row>
    <row r="87" spans="1:14" ht="15" customHeight="1" x14ac:dyDescent="0.15">
      <c r="A87" s="1380"/>
      <c r="B87" s="897"/>
      <c r="C87" s="898"/>
      <c r="D87" s="1040"/>
      <c r="E87" s="899"/>
      <c r="F87" s="792"/>
      <c r="G87" s="1384"/>
      <c r="H87" s="1390" t="str">
        <f t="shared" si="3"/>
        <v/>
      </c>
      <c r="I87" s="3302"/>
      <c r="J87" s="3303"/>
      <c r="K87" s="3303"/>
      <c r="L87" s="3303"/>
      <c r="M87" s="3303"/>
      <c r="N87" s="3304"/>
    </row>
    <row r="88" spans="1:14" ht="15" customHeight="1" x14ac:dyDescent="0.15">
      <c r="A88" s="1380"/>
      <c r="B88" s="897"/>
      <c r="C88" s="898"/>
      <c r="D88" s="1040"/>
      <c r="E88" s="899"/>
      <c r="F88" s="792"/>
      <c r="G88" s="1384"/>
      <c r="H88" s="1390" t="str">
        <f t="shared" si="3"/>
        <v/>
      </c>
      <c r="I88" s="3302"/>
      <c r="J88" s="3303"/>
      <c r="K88" s="3303"/>
      <c r="L88" s="3303"/>
      <c r="M88" s="3303"/>
      <c r="N88" s="3304"/>
    </row>
    <row r="89" spans="1:14" ht="15" customHeight="1" x14ac:dyDescent="0.15">
      <c r="A89" s="1380"/>
      <c r="B89" s="897"/>
      <c r="C89" s="898"/>
      <c r="D89" s="1040"/>
      <c r="E89" s="899"/>
      <c r="F89" s="792"/>
      <c r="G89" s="1384"/>
      <c r="H89" s="1390" t="str">
        <f t="shared" si="3"/>
        <v/>
      </c>
      <c r="I89" s="3302"/>
      <c r="J89" s="3303"/>
      <c r="K89" s="3303"/>
      <c r="L89" s="3303"/>
      <c r="M89" s="3303"/>
      <c r="N89" s="3304"/>
    </row>
    <row r="90" spans="1:14" ht="15" customHeight="1" x14ac:dyDescent="0.15">
      <c r="A90" s="1380"/>
      <c r="B90" s="897"/>
      <c r="C90" s="898"/>
      <c r="D90" s="1040"/>
      <c r="E90" s="899"/>
      <c r="F90" s="792"/>
      <c r="G90" s="1384"/>
      <c r="H90" s="1390" t="str">
        <f t="shared" si="3"/>
        <v/>
      </c>
      <c r="I90" s="3302"/>
      <c r="J90" s="3303"/>
      <c r="K90" s="3303"/>
      <c r="L90" s="3303"/>
      <c r="M90" s="3303"/>
      <c r="N90" s="3304"/>
    </row>
    <row r="91" spans="1:14" ht="15" customHeight="1" x14ac:dyDescent="0.15">
      <c r="A91" s="1380"/>
      <c r="B91" s="897"/>
      <c r="C91" s="898"/>
      <c r="D91" s="1040"/>
      <c r="E91" s="899"/>
      <c r="F91" s="792"/>
      <c r="G91" s="1384"/>
      <c r="H91" s="1390" t="str">
        <f t="shared" si="3"/>
        <v/>
      </c>
      <c r="I91" s="3302"/>
      <c r="J91" s="3303"/>
      <c r="K91" s="3303"/>
      <c r="L91" s="3303"/>
      <c r="M91" s="3303"/>
      <c r="N91" s="3304"/>
    </row>
    <row r="92" spans="1:14" ht="15" customHeight="1" x14ac:dyDescent="0.15">
      <c r="A92" s="1380"/>
      <c r="B92" s="897"/>
      <c r="C92" s="898"/>
      <c r="D92" s="1040"/>
      <c r="E92" s="899"/>
      <c r="F92" s="792"/>
      <c r="G92" s="1384"/>
      <c r="H92" s="1390" t="str">
        <f t="shared" si="3"/>
        <v/>
      </c>
      <c r="I92" s="3302"/>
      <c r="J92" s="3303"/>
      <c r="K92" s="3303"/>
      <c r="L92" s="3303"/>
      <c r="M92" s="3303"/>
      <c r="N92" s="3304"/>
    </row>
    <row r="93" spans="1:14" ht="15" customHeight="1" x14ac:dyDescent="0.15">
      <c r="A93" s="1380"/>
      <c r="B93" s="897"/>
      <c r="C93" s="898"/>
      <c r="D93" s="1040"/>
      <c r="E93" s="899"/>
      <c r="F93" s="792"/>
      <c r="G93" s="1384"/>
      <c r="H93" s="1390" t="str">
        <f t="shared" si="3"/>
        <v/>
      </c>
      <c r="I93" s="3302"/>
      <c r="J93" s="3303"/>
      <c r="K93" s="3303"/>
      <c r="L93" s="3303"/>
      <c r="M93" s="3303"/>
      <c r="N93" s="3304"/>
    </row>
    <row r="94" spans="1:14" ht="15" customHeight="1" x14ac:dyDescent="0.15">
      <c r="A94" s="1380"/>
      <c r="B94" s="897"/>
      <c r="C94" s="898"/>
      <c r="D94" s="1040"/>
      <c r="E94" s="899"/>
      <c r="F94" s="792"/>
      <c r="G94" s="1384"/>
      <c r="H94" s="1390" t="str">
        <f t="shared" si="3"/>
        <v/>
      </c>
      <c r="I94" s="3302"/>
      <c r="J94" s="3303"/>
      <c r="K94" s="3303"/>
      <c r="L94" s="3303"/>
      <c r="M94" s="3303"/>
      <c r="N94" s="3304"/>
    </row>
    <row r="95" spans="1:14" ht="15" customHeight="1" x14ac:dyDescent="0.15">
      <c r="A95" s="1380"/>
      <c r="B95" s="897"/>
      <c r="C95" s="898"/>
      <c r="D95" s="1040"/>
      <c r="E95" s="899"/>
      <c r="F95" s="792"/>
      <c r="G95" s="1384"/>
      <c r="H95" s="1390" t="str">
        <f t="shared" si="3"/>
        <v/>
      </c>
      <c r="I95" s="3302"/>
      <c r="J95" s="3303"/>
      <c r="K95" s="3303"/>
      <c r="L95" s="3303"/>
      <c r="M95" s="3303"/>
      <c r="N95" s="3304"/>
    </row>
    <row r="96" spans="1:14" ht="15" customHeight="1" x14ac:dyDescent="0.15">
      <c r="A96" s="1380"/>
      <c r="B96" s="897"/>
      <c r="C96" s="898"/>
      <c r="D96" s="1040"/>
      <c r="E96" s="899"/>
      <c r="F96" s="792"/>
      <c r="G96" s="1384"/>
      <c r="H96" s="1390" t="str">
        <f t="shared" si="3"/>
        <v/>
      </c>
      <c r="I96" s="3302"/>
      <c r="J96" s="3303"/>
      <c r="K96" s="3303"/>
      <c r="L96" s="3303"/>
      <c r="M96" s="3303"/>
      <c r="N96" s="3304"/>
    </row>
    <row r="97" spans="1:14" ht="15" customHeight="1" x14ac:dyDescent="0.15">
      <c r="A97" s="1380"/>
      <c r="B97" s="897"/>
      <c r="C97" s="898"/>
      <c r="D97" s="1040"/>
      <c r="E97" s="899"/>
      <c r="F97" s="792"/>
      <c r="G97" s="1384"/>
      <c r="H97" s="1390" t="str">
        <f t="shared" si="3"/>
        <v/>
      </c>
      <c r="I97" s="3302"/>
      <c r="J97" s="3303"/>
      <c r="K97" s="3303"/>
      <c r="L97" s="3303"/>
      <c r="M97" s="3303"/>
      <c r="N97" s="3304"/>
    </row>
    <row r="98" spans="1:14" ht="15" customHeight="1" x14ac:dyDescent="0.15">
      <c r="A98" s="1380"/>
      <c r="B98" s="897"/>
      <c r="C98" s="898"/>
      <c r="D98" s="1040"/>
      <c r="E98" s="899"/>
      <c r="F98" s="792"/>
      <c r="G98" s="1384"/>
      <c r="H98" s="1390" t="str">
        <f t="shared" si="3"/>
        <v/>
      </c>
      <c r="I98" s="3302"/>
      <c r="J98" s="3303"/>
      <c r="K98" s="3303"/>
      <c r="L98" s="3303"/>
      <c r="M98" s="3303"/>
      <c r="N98" s="3304"/>
    </row>
    <row r="99" spans="1:14" ht="15" customHeight="1" x14ac:dyDescent="0.15">
      <c r="A99" s="1380"/>
      <c r="B99" s="897"/>
      <c r="C99" s="898"/>
      <c r="D99" s="1040"/>
      <c r="E99" s="899"/>
      <c r="F99" s="792"/>
      <c r="G99" s="1384"/>
      <c r="H99" s="1390" t="str">
        <f t="shared" si="3"/>
        <v/>
      </c>
      <c r="I99" s="3302"/>
      <c r="J99" s="3303"/>
      <c r="K99" s="3303"/>
      <c r="L99" s="3303"/>
      <c r="M99" s="3303"/>
      <c r="N99" s="3304"/>
    </row>
    <row r="100" spans="1:14" ht="15" customHeight="1" x14ac:dyDescent="0.15">
      <c r="A100" s="1693" t="s">
        <v>1296</v>
      </c>
      <c r="B100" s="897"/>
      <c r="C100" s="898"/>
      <c r="D100" s="1040"/>
      <c r="E100" s="899"/>
      <c r="F100" s="792"/>
      <c r="G100" s="1384"/>
      <c r="H100" s="1390" t="str">
        <f t="shared" si="3"/>
        <v/>
      </c>
      <c r="I100" s="3302"/>
      <c r="J100" s="3303"/>
      <c r="K100" s="3303"/>
      <c r="L100" s="3303"/>
      <c r="M100" s="3303"/>
      <c r="N100" s="3304"/>
    </row>
    <row r="101" spans="1:14" ht="15" customHeight="1" x14ac:dyDescent="0.15">
      <c r="A101" s="1693" t="s">
        <v>1297</v>
      </c>
      <c r="B101" s="897"/>
      <c r="C101" s="898"/>
      <c r="D101" s="1040"/>
      <c r="E101" s="899"/>
      <c r="F101" s="792"/>
      <c r="G101" s="1384"/>
      <c r="H101" s="1390" t="str">
        <f t="shared" si="3"/>
        <v/>
      </c>
      <c r="I101" s="3302"/>
      <c r="J101" s="3303"/>
      <c r="K101" s="3303"/>
      <c r="L101" s="3303"/>
      <c r="M101" s="3303"/>
      <c r="N101" s="3304"/>
    </row>
    <row r="102" spans="1:14" ht="15" customHeight="1" x14ac:dyDescent="0.15">
      <c r="A102" s="1693" t="s">
        <v>1298</v>
      </c>
      <c r="B102" s="897"/>
      <c r="C102" s="898"/>
      <c r="D102" s="1040"/>
      <c r="E102" s="899"/>
      <c r="F102" s="792"/>
      <c r="G102" s="1384"/>
      <c r="H102" s="1390" t="str">
        <f t="shared" si="3"/>
        <v/>
      </c>
      <c r="I102" s="3302"/>
      <c r="J102" s="3303"/>
      <c r="K102" s="3303"/>
      <c r="L102" s="3303"/>
      <c r="M102" s="3303"/>
      <c r="N102" s="3304"/>
    </row>
    <row r="103" spans="1:14" ht="15" customHeight="1" x14ac:dyDescent="0.15">
      <c r="A103" s="1693" t="s">
        <v>1299</v>
      </c>
      <c r="B103" s="897"/>
      <c r="C103" s="898"/>
      <c r="D103" s="1040"/>
      <c r="E103" s="899"/>
      <c r="F103" s="792"/>
      <c r="G103" s="1384"/>
      <c r="H103" s="1390" t="str">
        <f t="shared" si="3"/>
        <v/>
      </c>
      <c r="I103" s="3302"/>
      <c r="J103" s="3303"/>
      <c r="K103" s="3303"/>
      <c r="L103" s="3303"/>
      <c r="M103" s="3303"/>
      <c r="N103" s="3304"/>
    </row>
    <row r="104" spans="1:14" ht="15" customHeight="1" x14ac:dyDescent="0.15">
      <c r="A104" s="1380"/>
      <c r="B104" s="897"/>
      <c r="C104" s="898"/>
      <c r="D104" s="1040"/>
      <c r="E104" s="899"/>
      <c r="F104" s="792"/>
      <c r="G104" s="1384"/>
      <c r="H104" s="1390" t="str">
        <f t="shared" si="3"/>
        <v/>
      </c>
      <c r="I104" s="3302"/>
      <c r="J104" s="3303"/>
      <c r="K104" s="3303"/>
      <c r="L104" s="3303"/>
      <c r="M104" s="3303"/>
      <c r="N104" s="3304"/>
    </row>
    <row r="105" spans="1:14" ht="15" customHeight="1" x14ac:dyDescent="0.15">
      <c r="A105" s="1380"/>
      <c r="B105" s="897"/>
      <c r="C105" s="898"/>
      <c r="D105" s="1040"/>
      <c r="E105" s="899"/>
      <c r="F105" s="792"/>
      <c r="G105" s="1384"/>
      <c r="H105" s="1390" t="str">
        <f t="shared" si="3"/>
        <v/>
      </c>
      <c r="I105" s="3302"/>
      <c r="J105" s="3303"/>
      <c r="K105" s="3303"/>
      <c r="L105" s="3303"/>
      <c r="M105" s="3303"/>
      <c r="N105" s="3304"/>
    </row>
    <row r="106" spans="1:14" ht="15" customHeight="1" x14ac:dyDescent="0.15">
      <c r="A106" s="1380"/>
      <c r="B106" s="897"/>
      <c r="C106" s="898"/>
      <c r="D106" s="1040"/>
      <c r="E106" s="899"/>
      <c r="F106" s="792"/>
      <c r="G106" s="1384"/>
      <c r="H106" s="1390" t="str">
        <f t="shared" si="3"/>
        <v/>
      </c>
      <c r="I106" s="3302"/>
      <c r="J106" s="3303"/>
      <c r="K106" s="3303"/>
      <c r="L106" s="3303"/>
      <c r="M106" s="3303"/>
      <c r="N106" s="3304"/>
    </row>
    <row r="107" spans="1:14" ht="15" customHeight="1" x14ac:dyDescent="0.15">
      <c r="A107" s="1380"/>
      <c r="B107" s="897"/>
      <c r="C107" s="898"/>
      <c r="D107" s="1040"/>
      <c r="E107" s="899"/>
      <c r="F107" s="792"/>
      <c r="G107" s="1384"/>
      <c r="H107" s="1390" t="str">
        <f t="shared" si="3"/>
        <v/>
      </c>
      <c r="I107" s="3302"/>
      <c r="J107" s="3303"/>
      <c r="K107" s="3303"/>
      <c r="L107" s="3303"/>
      <c r="M107" s="3303"/>
      <c r="N107" s="3304"/>
    </row>
    <row r="108" spans="1:14" ht="15" customHeight="1" x14ac:dyDescent="0.15">
      <c r="A108" s="1380"/>
      <c r="B108" s="897"/>
      <c r="C108" s="898"/>
      <c r="D108" s="1040"/>
      <c r="E108" s="899"/>
      <c r="F108" s="792"/>
      <c r="G108" s="1384"/>
      <c r="H108" s="1390" t="str">
        <f t="shared" si="3"/>
        <v/>
      </c>
      <c r="I108" s="3302"/>
      <c r="J108" s="3303"/>
      <c r="K108" s="3303"/>
      <c r="L108" s="3303"/>
      <c r="M108" s="3303"/>
      <c r="N108" s="3304"/>
    </row>
    <row r="109" spans="1:14" ht="15" customHeight="1" x14ac:dyDescent="0.15">
      <c r="A109" s="1380"/>
      <c r="B109" s="897"/>
      <c r="C109" s="898"/>
      <c r="D109" s="1040"/>
      <c r="E109" s="899"/>
      <c r="F109" s="792"/>
      <c r="G109" s="1384"/>
      <c r="H109" s="1390" t="str">
        <f t="shared" si="3"/>
        <v/>
      </c>
      <c r="I109" s="3302"/>
      <c r="J109" s="3303"/>
      <c r="K109" s="3303"/>
      <c r="L109" s="3303"/>
      <c r="M109" s="3303"/>
      <c r="N109" s="3304"/>
    </row>
    <row r="110" spans="1:14" ht="15" customHeight="1" x14ac:dyDescent="0.15">
      <c r="A110" s="1380"/>
      <c r="B110" s="897"/>
      <c r="C110" s="898"/>
      <c r="D110" s="1040"/>
      <c r="E110" s="899"/>
      <c r="F110" s="792"/>
      <c r="G110" s="1384"/>
      <c r="H110" s="1390" t="str">
        <f t="shared" si="3"/>
        <v/>
      </c>
      <c r="I110" s="3302"/>
      <c r="J110" s="3303"/>
      <c r="K110" s="3303"/>
      <c r="L110" s="3303"/>
      <c r="M110" s="3303"/>
      <c r="N110" s="3304"/>
    </row>
    <row r="111" spans="1:14" ht="15" customHeight="1" x14ac:dyDescent="0.15">
      <c r="A111" s="1380"/>
      <c r="B111" s="897"/>
      <c r="C111" s="898"/>
      <c r="D111" s="1040"/>
      <c r="E111" s="899"/>
      <c r="F111" s="792"/>
      <c r="G111" s="1384"/>
      <c r="H111" s="1390" t="str">
        <f t="shared" si="3"/>
        <v/>
      </c>
      <c r="I111" s="3302"/>
      <c r="J111" s="3303"/>
      <c r="K111" s="3303"/>
      <c r="L111" s="3303"/>
      <c r="M111" s="3303"/>
      <c r="N111" s="3304"/>
    </row>
    <row r="112" spans="1:14" ht="15" customHeight="1" x14ac:dyDescent="0.15">
      <c r="A112" s="1380"/>
      <c r="B112" s="897"/>
      <c r="C112" s="898"/>
      <c r="D112" s="1040"/>
      <c r="E112" s="899"/>
      <c r="F112" s="792"/>
      <c r="G112" s="1384"/>
      <c r="H112" s="1390" t="str">
        <f t="shared" si="3"/>
        <v/>
      </c>
      <c r="I112" s="3302"/>
      <c r="J112" s="3303"/>
      <c r="K112" s="3303"/>
      <c r="L112" s="3303"/>
      <c r="M112" s="3303"/>
      <c r="N112" s="3304"/>
    </row>
    <row r="113" spans="1:14" ht="15" customHeight="1" x14ac:dyDescent="0.15">
      <c r="A113" s="1380"/>
      <c r="B113" s="897"/>
      <c r="C113" s="898"/>
      <c r="D113" s="1040"/>
      <c r="E113" s="899"/>
      <c r="F113" s="792"/>
      <c r="G113" s="1384"/>
      <c r="H113" s="1390" t="str">
        <f t="shared" si="3"/>
        <v/>
      </c>
      <c r="I113" s="3302"/>
      <c r="J113" s="3303"/>
      <c r="K113" s="3303"/>
      <c r="L113" s="3303"/>
      <c r="M113" s="3303"/>
      <c r="N113" s="3304"/>
    </row>
    <row r="114" spans="1:14" ht="15" customHeight="1" x14ac:dyDescent="0.15">
      <c r="A114" s="1380"/>
      <c r="B114" s="897"/>
      <c r="C114" s="898"/>
      <c r="D114" s="1040"/>
      <c r="E114" s="899"/>
      <c r="F114" s="792"/>
      <c r="G114" s="1384"/>
      <c r="H114" s="1390" t="str">
        <f t="shared" si="3"/>
        <v/>
      </c>
      <c r="I114" s="3302"/>
      <c r="J114" s="3303"/>
      <c r="K114" s="3303"/>
      <c r="L114" s="3303"/>
      <c r="M114" s="3303"/>
      <c r="N114" s="3304"/>
    </row>
    <row r="115" spans="1:14" ht="15" customHeight="1" x14ac:dyDescent="0.15">
      <c r="A115" s="1380"/>
      <c r="B115" s="897"/>
      <c r="C115" s="898"/>
      <c r="D115" s="1040"/>
      <c r="E115" s="899"/>
      <c r="F115" s="792"/>
      <c r="G115" s="1384"/>
      <c r="H115" s="1390" t="str">
        <f t="shared" si="3"/>
        <v/>
      </c>
      <c r="I115" s="3302"/>
      <c r="J115" s="3303"/>
      <c r="K115" s="3303"/>
      <c r="L115" s="3303"/>
      <c r="M115" s="3303"/>
      <c r="N115" s="3304"/>
    </row>
    <row r="116" spans="1:14" ht="15" customHeight="1" x14ac:dyDescent="0.15">
      <c r="A116" s="1380"/>
      <c r="B116" s="897"/>
      <c r="C116" s="898"/>
      <c r="D116" s="1040"/>
      <c r="E116" s="899"/>
      <c r="F116" s="792"/>
      <c r="G116" s="1384"/>
      <c r="H116" s="1390" t="str">
        <f t="shared" si="3"/>
        <v/>
      </c>
      <c r="I116" s="3302"/>
      <c r="J116" s="3303"/>
      <c r="K116" s="3303"/>
      <c r="L116" s="3303"/>
      <c r="M116" s="3303"/>
      <c r="N116" s="3304"/>
    </row>
    <row r="117" spans="1:14" ht="15" customHeight="1" x14ac:dyDescent="0.15">
      <c r="A117" s="1380"/>
      <c r="B117" s="897"/>
      <c r="C117" s="898"/>
      <c r="D117" s="1040"/>
      <c r="E117" s="899"/>
      <c r="F117" s="792"/>
      <c r="G117" s="1384"/>
      <c r="H117" s="1390" t="str">
        <f t="shared" si="3"/>
        <v/>
      </c>
      <c r="I117" s="3302"/>
      <c r="J117" s="3303"/>
      <c r="K117" s="3303"/>
      <c r="L117" s="3303"/>
      <c r="M117" s="3303"/>
      <c r="N117" s="3304"/>
    </row>
    <row r="118" spans="1:14" ht="15" customHeight="1" x14ac:dyDescent="0.15">
      <c r="A118" s="1380"/>
      <c r="B118" s="897"/>
      <c r="C118" s="898"/>
      <c r="D118" s="1040"/>
      <c r="E118" s="899"/>
      <c r="F118" s="792"/>
      <c r="G118" s="1384"/>
      <c r="H118" s="1390" t="str">
        <f t="shared" si="3"/>
        <v/>
      </c>
      <c r="I118" s="3302"/>
      <c r="J118" s="3303"/>
      <c r="K118" s="3303"/>
      <c r="L118" s="3303"/>
      <c r="M118" s="3303"/>
      <c r="N118" s="3304"/>
    </row>
    <row r="119" spans="1:14" ht="15" customHeight="1" x14ac:dyDescent="0.15">
      <c r="A119" s="1380"/>
      <c r="B119" s="897"/>
      <c r="C119" s="898"/>
      <c r="D119" s="1040"/>
      <c r="E119" s="899"/>
      <c r="F119" s="792"/>
      <c r="G119" s="1384"/>
      <c r="H119" s="1390" t="str">
        <f t="shared" si="3"/>
        <v/>
      </c>
      <c r="I119" s="3302"/>
      <c r="J119" s="3303"/>
      <c r="K119" s="3303"/>
      <c r="L119" s="3303"/>
      <c r="M119" s="3303"/>
      <c r="N119" s="3304"/>
    </row>
    <row r="120" spans="1:14" ht="15" customHeight="1" x14ac:dyDescent="0.15">
      <c r="A120" s="1380"/>
      <c r="B120" s="897"/>
      <c r="C120" s="898"/>
      <c r="D120" s="1040"/>
      <c r="E120" s="899"/>
      <c r="F120" s="792"/>
      <c r="G120" s="1384"/>
      <c r="H120" s="1390" t="str">
        <f>IF(ISERROR(IF(OR(E120,F120)="", "", E120*F120)),"",IF(OR(E120,F120)="", "", E120*F120))</f>
        <v/>
      </c>
      <c r="I120" s="1042"/>
      <c r="J120" s="1043"/>
      <c r="K120" s="1043"/>
      <c r="L120" s="1043"/>
      <c r="M120" s="1043"/>
      <c r="N120" s="1044"/>
    </row>
    <row r="121" spans="1:14" ht="15" customHeight="1" x14ac:dyDescent="0.15">
      <c r="A121" s="1380"/>
      <c r="B121" s="897"/>
      <c r="C121" s="898"/>
      <c r="D121" s="1040"/>
      <c r="E121" s="899"/>
      <c r="F121" s="792"/>
      <c r="G121" s="1384"/>
      <c r="H121" s="1390" t="str">
        <f t="shared" si="3"/>
        <v/>
      </c>
      <c r="I121" s="3302"/>
      <c r="J121" s="3303"/>
      <c r="K121" s="3303"/>
      <c r="L121" s="3303"/>
      <c r="M121" s="3303"/>
      <c r="N121" s="3304"/>
    </row>
    <row r="122" spans="1:14" ht="15" customHeight="1" x14ac:dyDescent="0.15">
      <c r="A122" s="1380"/>
      <c r="B122" s="897"/>
      <c r="C122" s="898"/>
      <c r="D122" s="1040"/>
      <c r="E122" s="899"/>
      <c r="F122" s="792"/>
      <c r="G122" s="1384"/>
      <c r="H122" s="1390" t="str">
        <f t="shared" si="3"/>
        <v/>
      </c>
      <c r="I122" s="3302"/>
      <c r="J122" s="3303"/>
      <c r="K122" s="3303"/>
      <c r="L122" s="3303"/>
      <c r="M122" s="3303"/>
      <c r="N122" s="3304"/>
    </row>
    <row r="123" spans="1:14" ht="15" customHeight="1" x14ac:dyDescent="0.15">
      <c r="A123" s="1380"/>
      <c r="B123" s="897"/>
      <c r="C123" s="898"/>
      <c r="D123" s="1040"/>
      <c r="E123" s="899"/>
      <c r="F123" s="792"/>
      <c r="G123" s="1384"/>
      <c r="H123" s="1390" t="str">
        <f t="shared" si="3"/>
        <v/>
      </c>
      <c r="I123" s="3302"/>
      <c r="J123" s="3303"/>
      <c r="K123" s="3303"/>
      <c r="L123" s="3303"/>
      <c r="M123" s="3303"/>
      <c r="N123" s="3304"/>
    </row>
    <row r="124" spans="1:14" ht="15" customHeight="1" x14ac:dyDescent="0.15">
      <c r="A124" s="1380"/>
      <c r="B124" s="897"/>
      <c r="C124" s="898"/>
      <c r="D124" s="1040"/>
      <c r="E124" s="899"/>
      <c r="F124" s="792"/>
      <c r="G124" s="1384"/>
      <c r="H124" s="1390" t="str">
        <f>IF(ISERROR(IF(OR(E124,F124)="", "", E124*F124)),"",IF(OR(E124,F124)="", "", E124*F124))</f>
        <v/>
      </c>
      <c r="I124" s="3302"/>
      <c r="J124" s="3303"/>
      <c r="K124" s="3303"/>
      <c r="L124" s="3303"/>
      <c r="M124" s="3303"/>
      <c r="N124" s="3304"/>
    </row>
    <row r="125" spans="1:14" ht="15" customHeight="1" thickBot="1" x14ac:dyDescent="0.2">
      <c r="A125" s="1381"/>
      <c r="B125" s="900"/>
      <c r="C125" s="901"/>
      <c r="D125" s="1041"/>
      <c r="E125" s="902"/>
      <c r="F125" s="884"/>
      <c r="G125" s="1386"/>
      <c r="H125" s="1389" t="str">
        <f>IF(ISERROR(IF(OR(E125,F125)="", "", E125*F125)),"",IF(OR(E125,F125)="", "", E125*F125))</f>
        <v/>
      </c>
      <c r="I125" s="3314"/>
      <c r="J125" s="3315"/>
      <c r="K125" s="3315"/>
      <c r="L125" s="3315"/>
      <c r="M125" s="3315"/>
      <c r="N125" s="3316"/>
    </row>
    <row r="126" spans="1:14" ht="20.100000000000001" customHeight="1" thickBot="1" x14ac:dyDescent="0.2">
      <c r="A126" s="3323" t="s">
        <v>719</v>
      </c>
      <c r="B126" s="3323"/>
      <c r="C126" s="3323"/>
      <c r="D126" s="3323"/>
      <c r="E126" s="1695">
        <f>SUM(E67:E125)</f>
        <v>0</v>
      </c>
      <c r="F126" s="1696">
        <f>SUM(F67:F125)</f>
        <v>0</v>
      </c>
      <c r="G126" s="1347" t="s">
        <v>586</v>
      </c>
      <c r="H126" s="1694">
        <f>SUM(G67:H125)</f>
        <v>0</v>
      </c>
      <c r="I126" s="2998"/>
      <c r="J126" s="2999"/>
      <c r="K126" s="2999"/>
      <c r="L126" s="2999"/>
      <c r="M126" s="2999"/>
      <c r="N126" s="3032"/>
    </row>
    <row r="127" spans="1:14" ht="15" customHeight="1" x14ac:dyDescent="0.15"/>
    <row r="128" spans="1:14" ht="15" customHeight="1" thickBot="1" x14ac:dyDescent="0.2"/>
    <row r="129" spans="1:14" ht="15" customHeight="1" x14ac:dyDescent="0.15">
      <c r="A129" s="3279" t="s">
        <v>720</v>
      </c>
      <c r="B129" s="3280"/>
      <c r="C129" s="3281"/>
      <c r="D129" s="3291" t="s">
        <v>721</v>
      </c>
      <c r="E129" s="3293">
        <f>H63</f>
        <v>0</v>
      </c>
      <c r="F129" s="3294"/>
      <c r="G129" s="3295"/>
      <c r="H129" s="3279" t="s">
        <v>722</v>
      </c>
      <c r="I129" s="3280"/>
      <c r="J129" s="3281"/>
      <c r="K129" s="3291" t="s">
        <v>723</v>
      </c>
      <c r="L129" s="3317">
        <f>IF(ISERROR(IF(OR(E133,E129)=0, 0,E133/E129)),0,IF(OR(E133,E129)=0, 0,E133/E129))</f>
        <v>0</v>
      </c>
      <c r="M129" s="3318"/>
      <c r="N129" s="3319"/>
    </row>
    <row r="130" spans="1:14" ht="15" customHeight="1" x14ac:dyDescent="0.15">
      <c r="A130" s="3282"/>
      <c r="B130" s="3283"/>
      <c r="C130" s="3284"/>
      <c r="D130" s="3292"/>
      <c r="E130" s="3296"/>
      <c r="F130" s="3297"/>
      <c r="G130" s="3298"/>
      <c r="H130" s="3282"/>
      <c r="I130" s="3283"/>
      <c r="J130" s="3284"/>
      <c r="K130" s="3292"/>
      <c r="L130" s="3320"/>
      <c r="M130" s="3321"/>
      <c r="N130" s="3322"/>
    </row>
    <row r="131" spans="1:14" ht="15" customHeight="1" x14ac:dyDescent="0.15">
      <c r="A131" s="3285" t="s">
        <v>724</v>
      </c>
      <c r="B131" s="3286"/>
      <c r="C131" s="3287"/>
      <c r="D131" s="3292" t="s">
        <v>725</v>
      </c>
      <c r="E131" s="3328">
        <f>H126</f>
        <v>0</v>
      </c>
      <c r="F131" s="3329"/>
      <c r="G131" s="3330"/>
      <c r="H131" s="3285" t="s">
        <v>726</v>
      </c>
      <c r="I131" s="3286"/>
      <c r="J131" s="3287"/>
      <c r="K131" s="3292" t="s">
        <v>727</v>
      </c>
      <c r="L131" s="3320">
        <f>IF(ISERROR(IF(OR(E133,E131)=0, 0, (E133-E131)/E133)),0,IF(OR(E133,E131)=0, 0, (E133-E131)/E133))</f>
        <v>0</v>
      </c>
      <c r="M131" s="3321"/>
      <c r="N131" s="3322"/>
    </row>
    <row r="132" spans="1:14" ht="15" customHeight="1" x14ac:dyDescent="0.15">
      <c r="A132" s="3282"/>
      <c r="B132" s="3283"/>
      <c r="C132" s="3284"/>
      <c r="D132" s="3292"/>
      <c r="E132" s="3296"/>
      <c r="F132" s="3297"/>
      <c r="G132" s="3298"/>
      <c r="H132" s="3282"/>
      <c r="I132" s="3283"/>
      <c r="J132" s="3284"/>
      <c r="K132" s="3292"/>
      <c r="L132" s="3320"/>
      <c r="M132" s="3321"/>
      <c r="N132" s="3322"/>
    </row>
    <row r="133" spans="1:14" ht="15" customHeight="1" x14ac:dyDescent="0.15">
      <c r="A133" s="3285" t="s">
        <v>728</v>
      </c>
      <c r="B133" s="3286"/>
      <c r="C133" s="3287"/>
      <c r="D133" s="3292" t="s">
        <v>729</v>
      </c>
      <c r="E133" s="3328">
        <f>H62</f>
        <v>0</v>
      </c>
      <c r="F133" s="3329"/>
      <c r="G133" s="3330"/>
      <c r="H133" s="3285" t="s">
        <v>730</v>
      </c>
      <c r="I133" s="3286"/>
      <c r="J133" s="3287"/>
      <c r="K133" s="3292" t="s">
        <v>731</v>
      </c>
      <c r="L133" s="3320">
        <f>IF(E4="その他(上記用途区分以外)",I5/100*L129*L131,I4*L129*L131)</f>
        <v>0</v>
      </c>
      <c r="M133" s="3321"/>
      <c r="N133" s="3322"/>
    </row>
    <row r="134" spans="1:14" ht="15" customHeight="1" thickBot="1" x14ac:dyDescent="0.2">
      <c r="A134" s="3324"/>
      <c r="B134" s="3325"/>
      <c r="C134" s="3326"/>
      <c r="D134" s="3327"/>
      <c r="E134" s="3331"/>
      <c r="F134" s="3332"/>
      <c r="G134" s="3333"/>
      <c r="H134" s="3324"/>
      <c r="I134" s="3325"/>
      <c r="J134" s="3326"/>
      <c r="K134" s="3327"/>
      <c r="L134" s="3334"/>
      <c r="M134" s="3335"/>
      <c r="N134" s="3336"/>
    </row>
    <row r="135" spans="1:14" ht="15" customHeight="1" x14ac:dyDescent="0.15"/>
  </sheetData>
  <sheetProtection formatCells="0" formatColumns="0" formatRows="0" insertColumns="0" insertRows="0" deleteColumns="0" deleteRows="0" sort="0" autoFilter="0"/>
  <dataConsolidate/>
  <mergeCells count="153">
    <mergeCell ref="A1:N1"/>
    <mergeCell ref="K2:N2"/>
    <mergeCell ref="C2:J2"/>
    <mergeCell ref="I4:J4"/>
    <mergeCell ref="E4:H4"/>
    <mergeCell ref="I121:N121"/>
    <mergeCell ref="I122:N122"/>
    <mergeCell ref="I123:N123"/>
    <mergeCell ref="I117:N117"/>
    <mergeCell ref="I118:N118"/>
    <mergeCell ref="I119:N119"/>
    <mergeCell ref="I114:N114"/>
    <mergeCell ref="I115:N115"/>
    <mergeCell ref="I116:N116"/>
    <mergeCell ref="I111:N111"/>
    <mergeCell ref="I112:N112"/>
    <mergeCell ref="I113:N113"/>
    <mergeCell ref="I108:N108"/>
    <mergeCell ref="I109:N109"/>
    <mergeCell ref="I110:N110"/>
    <mergeCell ref="I105:N105"/>
    <mergeCell ref="I106:N106"/>
    <mergeCell ref="I107:N107"/>
    <mergeCell ref="I102:N102"/>
    <mergeCell ref="K129:K130"/>
    <mergeCell ref="L129:N130"/>
    <mergeCell ref="H129:J130"/>
    <mergeCell ref="I124:N124"/>
    <mergeCell ref="I125:N125"/>
    <mergeCell ref="A126:D126"/>
    <mergeCell ref="I126:N126"/>
    <mergeCell ref="A133:C134"/>
    <mergeCell ref="D133:D134"/>
    <mergeCell ref="E133:G134"/>
    <mergeCell ref="K133:K134"/>
    <mergeCell ref="L133:N134"/>
    <mergeCell ref="H133:J134"/>
    <mergeCell ref="D131:D132"/>
    <mergeCell ref="E131:G132"/>
    <mergeCell ref="K131:K132"/>
    <mergeCell ref="L131:N132"/>
    <mergeCell ref="H131:J132"/>
    <mergeCell ref="I103:N103"/>
    <mergeCell ref="I104:N104"/>
    <mergeCell ref="I99:N99"/>
    <mergeCell ref="I100:N100"/>
    <mergeCell ref="I101:N101"/>
    <mergeCell ref="I96:N96"/>
    <mergeCell ref="I97:N97"/>
    <mergeCell ref="I98:N98"/>
    <mergeCell ref="I93:N93"/>
    <mergeCell ref="I94:N94"/>
    <mergeCell ref="I95:N95"/>
    <mergeCell ref="I90:N90"/>
    <mergeCell ref="I91:N91"/>
    <mergeCell ref="I92:N92"/>
    <mergeCell ref="I88:N88"/>
    <mergeCell ref="I89:N89"/>
    <mergeCell ref="I84:N84"/>
    <mergeCell ref="I85:N85"/>
    <mergeCell ref="I86:N86"/>
    <mergeCell ref="I83:N83"/>
    <mergeCell ref="I78:N78"/>
    <mergeCell ref="I79:N79"/>
    <mergeCell ref="I80:N80"/>
    <mergeCell ref="I87:N87"/>
    <mergeCell ref="I74:N74"/>
    <mergeCell ref="I81:N81"/>
    <mergeCell ref="I82:N82"/>
    <mergeCell ref="I75:N75"/>
    <mergeCell ref="I76:N76"/>
    <mergeCell ref="I77:N77"/>
    <mergeCell ref="I72:N72"/>
    <mergeCell ref="I73:N73"/>
    <mergeCell ref="I58:N58"/>
    <mergeCell ref="I59:N59"/>
    <mergeCell ref="I54:N54"/>
    <mergeCell ref="I55:N55"/>
    <mergeCell ref="I56:N56"/>
    <mergeCell ref="I50:N50"/>
    <mergeCell ref="I52:N52"/>
    <mergeCell ref="I53:N53"/>
    <mergeCell ref="I63:N63"/>
    <mergeCell ref="I69:N69"/>
    <mergeCell ref="I70:N70"/>
    <mergeCell ref="I71:N71"/>
    <mergeCell ref="I66:N66"/>
    <mergeCell ref="I67:N67"/>
    <mergeCell ref="I68:N68"/>
    <mergeCell ref="I60:N60"/>
    <mergeCell ref="I61:N61"/>
    <mergeCell ref="I62:N62"/>
    <mergeCell ref="I48:N48"/>
    <mergeCell ref="I49:N49"/>
    <mergeCell ref="I47:N47"/>
    <mergeCell ref="I42:N42"/>
    <mergeCell ref="I43:N43"/>
    <mergeCell ref="I44:N44"/>
    <mergeCell ref="I45:N45"/>
    <mergeCell ref="I46:N46"/>
    <mergeCell ref="I57:N57"/>
    <mergeCell ref="I40:N40"/>
    <mergeCell ref="I41:N41"/>
    <mergeCell ref="I38:N38"/>
    <mergeCell ref="I39:N39"/>
    <mergeCell ref="B23:D23"/>
    <mergeCell ref="I23:N23"/>
    <mergeCell ref="G24:H24"/>
    <mergeCell ref="I24:N24"/>
    <mergeCell ref="I25:N25"/>
    <mergeCell ref="I26:N26"/>
    <mergeCell ref="I19:N19"/>
    <mergeCell ref="I17:N17"/>
    <mergeCell ref="I18:N18"/>
    <mergeCell ref="I32:N32"/>
    <mergeCell ref="I33:N33"/>
    <mergeCell ref="I34:N34"/>
    <mergeCell ref="I35:N35"/>
    <mergeCell ref="I36:N36"/>
    <mergeCell ref="I37:N37"/>
    <mergeCell ref="I20:N20"/>
    <mergeCell ref="I21:N21"/>
    <mergeCell ref="I22:N22"/>
    <mergeCell ref="I29:N29"/>
    <mergeCell ref="I30:N30"/>
    <mergeCell ref="I31:N31"/>
    <mergeCell ref="I27:N27"/>
    <mergeCell ref="I28:N28"/>
    <mergeCell ref="I14:N14"/>
    <mergeCell ref="I15:N15"/>
    <mergeCell ref="I16:N16"/>
    <mergeCell ref="I11:N11"/>
    <mergeCell ref="I12:N12"/>
    <mergeCell ref="I13:N13"/>
    <mergeCell ref="G7:H7"/>
    <mergeCell ref="I7:N7"/>
    <mergeCell ref="I8:N8"/>
    <mergeCell ref="I9:N9"/>
    <mergeCell ref="I10:N10"/>
    <mergeCell ref="A4:D5"/>
    <mergeCell ref="A6:D6"/>
    <mergeCell ref="A2:B2"/>
    <mergeCell ref="A65:D65"/>
    <mergeCell ref="A7:A23"/>
    <mergeCell ref="A24:A62"/>
    <mergeCell ref="A129:C130"/>
    <mergeCell ref="A131:C132"/>
    <mergeCell ref="E5:H5"/>
    <mergeCell ref="G66:H66"/>
    <mergeCell ref="D129:D130"/>
    <mergeCell ref="E129:G130"/>
    <mergeCell ref="B62:D62"/>
    <mergeCell ref="A63:D63"/>
  </mergeCells>
  <phoneticPr fontId="2"/>
  <conditionalFormatting sqref="L3:L4">
    <cfRule type="expression" dxfId="9" priority="5" stopIfTrue="1">
      <formula>#REF!="その他(上記用途区分以外)"</formula>
    </cfRule>
  </conditionalFormatting>
  <conditionalFormatting sqref="L5">
    <cfRule type="expression" dxfId="8" priority="1" stopIfTrue="1">
      <formula>#REF!="その他(上記用途区分以外)"</formula>
    </cfRule>
  </conditionalFormatting>
  <dataValidations count="2">
    <dataValidation type="list" allowBlank="1" showInputMessage="1" showErrorMessage="1" sqref="A3 D3" xr:uid="{55FA35AB-8D51-482E-9D2C-8E0DED64B9B1}">
      <formula1>"□,■"</formula1>
    </dataValidation>
    <dataValidation type="list" allowBlank="1" showInputMessage="1" showErrorMessage="1" sqref="E4:H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74" fitToHeight="0" orientation="portrait" r:id="rId1"/>
  <headerFooter alignWithMargins="0">
    <oddHeader>&amp;R&amp;14参考様式１－５⑥ 照明</oddHeader>
  </headerFooter>
  <rowBreaks count="1" manualBreakCount="1">
    <brk id="63"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codeName="Sheet30">
    <tabColor rgb="FF99FF99"/>
    <pageSetUpPr fitToPage="1"/>
  </sheetPr>
  <dimension ref="A1:X74"/>
  <sheetViews>
    <sheetView showGridLines="0" view="pageBreakPreview" zoomScaleNormal="100" zoomScaleSheetLayoutView="100" workbookViewId="0">
      <selection sqref="A1:R1"/>
    </sheetView>
  </sheetViews>
  <sheetFormatPr defaultColWidth="9.5703125" defaultRowHeight="11.25" x14ac:dyDescent="0.15"/>
  <cols>
    <col min="1" max="1" width="9.140625" style="776" customWidth="1"/>
    <col min="2" max="2" width="5.140625" style="776" bestFit="1" customWidth="1"/>
    <col min="3" max="3" width="8.140625" style="776" customWidth="1"/>
    <col min="4" max="4" width="21.85546875" style="776" customWidth="1"/>
    <col min="5" max="5" width="2.7109375" style="776" customWidth="1"/>
    <col min="6" max="6" width="4.7109375" style="776" customWidth="1"/>
    <col min="7" max="7" width="8.7109375" style="776" bestFit="1" customWidth="1"/>
    <col min="8" max="8" width="2.7109375" style="776" customWidth="1"/>
    <col min="9" max="9" width="14" style="776" customWidth="1"/>
    <col min="10" max="10" width="5.140625" style="776" bestFit="1" customWidth="1"/>
    <col min="11" max="11" width="8.140625" style="776" customWidth="1"/>
    <col min="12" max="12" width="22" style="776" customWidth="1"/>
    <col min="13" max="13" width="2.7109375" style="776" customWidth="1"/>
    <col min="14" max="14" width="4.7109375" style="776" customWidth="1"/>
    <col min="15" max="15" width="8.7109375" style="776" bestFit="1" customWidth="1"/>
    <col min="16" max="16" width="2.7109375" style="776" customWidth="1"/>
    <col min="17" max="17" width="14" style="776" customWidth="1"/>
    <col min="18" max="18" width="15.5703125" style="776" customWidth="1"/>
    <col min="19" max="19" width="9.7109375" style="776" bestFit="1" customWidth="1"/>
    <col min="20" max="16384" width="9.5703125" style="776"/>
  </cols>
  <sheetData>
    <row r="1" spans="1:24" s="206" customFormat="1" ht="24.95" customHeight="1" thickBot="1" x14ac:dyDescent="0.2">
      <c r="A1" s="3380" t="s">
        <v>1288</v>
      </c>
      <c r="B1" s="3380"/>
      <c r="C1" s="3380"/>
      <c r="D1" s="3380"/>
      <c r="E1" s="3380"/>
      <c r="F1" s="3380"/>
      <c r="G1" s="3380"/>
      <c r="H1" s="3380"/>
      <c r="I1" s="3380"/>
      <c r="J1" s="3380"/>
      <c r="K1" s="3380"/>
      <c r="L1" s="3380"/>
      <c r="M1" s="3380"/>
      <c r="N1" s="3380"/>
      <c r="O1" s="3380"/>
      <c r="P1" s="3380"/>
      <c r="Q1" s="3380"/>
      <c r="R1" s="3380"/>
      <c r="S1" s="1262"/>
      <c r="T1" s="1262"/>
      <c r="U1" s="1262"/>
      <c r="V1" s="1262"/>
      <c r="W1" s="1262"/>
      <c r="X1" s="1262"/>
    </row>
    <row r="2" spans="1:24" s="206" customFormat="1" ht="30" customHeight="1" thickBot="1" x14ac:dyDescent="0.2">
      <c r="A2" s="3210" t="s">
        <v>326</v>
      </c>
      <c r="B2" s="3211"/>
      <c r="C2" s="3211"/>
      <c r="D2" s="2993" t="str">
        <f>IF('参考様式1-1'!D3="","",'参考様式1-1'!D3)</f>
        <v/>
      </c>
      <c r="E2" s="2994"/>
      <c r="F2" s="2994"/>
      <c r="G2" s="2994"/>
      <c r="H2" s="2994"/>
      <c r="I2" s="2994"/>
      <c r="J2" s="2994"/>
      <c r="K2" s="2994"/>
      <c r="L2" s="2995"/>
      <c r="M2" s="2990" t="str">
        <f>'参考様式1-1'!M3</f>
        <v>１棟目／計１棟</v>
      </c>
      <c r="N2" s="2991"/>
      <c r="O2" s="2991"/>
      <c r="P2" s="2991"/>
      <c r="Q2" s="2991"/>
      <c r="R2" s="2992"/>
      <c r="S2" s="243"/>
      <c r="T2" s="243"/>
      <c r="U2" s="243"/>
      <c r="V2" s="243"/>
      <c r="W2" s="243"/>
      <c r="X2" s="243"/>
    </row>
    <row r="3" spans="1:24" ht="15" customHeight="1" thickBot="1" x14ac:dyDescent="0.2"/>
    <row r="4" spans="1:24" ht="15" customHeight="1" thickBot="1" x14ac:dyDescent="0.2">
      <c r="A4" s="3384" t="s">
        <v>732</v>
      </c>
      <c r="B4" s="3385"/>
      <c r="C4" s="3385"/>
      <c r="D4" s="3385"/>
      <c r="E4" s="3385"/>
      <c r="F4" s="3385"/>
      <c r="G4" s="3385"/>
      <c r="H4" s="3385"/>
      <c r="I4" s="3386"/>
      <c r="J4" s="2808" t="s">
        <v>560</v>
      </c>
      <c r="K4" s="2809"/>
      <c r="L4" s="2810"/>
      <c r="M4" s="3337">
        <f>IF(J4="事務所",0.2,IF(OR(J4="学校",J4="物販店",J4="飲食店",J4="集会所"),0.25,IF(J4="病院",0.1,IF(J4="ホテル",0.1,"-"))))</f>
        <v>0.2</v>
      </c>
      <c r="N4" s="3381"/>
      <c r="O4" s="3381"/>
      <c r="P4" s="3338"/>
    </row>
    <row r="5" spans="1:24" ht="15" customHeight="1" thickBot="1" x14ac:dyDescent="0.2">
      <c r="A5" s="3387"/>
      <c r="B5" s="3388"/>
      <c r="C5" s="3388"/>
      <c r="D5" s="3388"/>
      <c r="E5" s="3388"/>
      <c r="F5" s="3388"/>
      <c r="G5" s="3388"/>
      <c r="H5" s="3388"/>
      <c r="I5" s="3389"/>
      <c r="J5" s="3288" t="s">
        <v>1289</v>
      </c>
      <c r="K5" s="3289"/>
      <c r="L5" s="3290"/>
      <c r="M5" s="3382"/>
      <c r="N5" s="3383"/>
      <c r="O5" s="3383"/>
      <c r="P5" s="1474" t="s">
        <v>1290</v>
      </c>
    </row>
    <row r="6" spans="1:24" ht="15" customHeight="1" thickBot="1" x14ac:dyDescent="0.2">
      <c r="C6" s="814"/>
      <c r="D6" s="814"/>
      <c r="E6" s="814"/>
      <c r="F6" s="814"/>
      <c r="G6" s="814"/>
      <c r="H6" s="814"/>
    </row>
    <row r="7" spans="1:24" ht="24.95" customHeight="1" thickBot="1" x14ac:dyDescent="0.2">
      <c r="A7" s="1047"/>
      <c r="B7" s="2788" t="s">
        <v>564</v>
      </c>
      <c r="C7" s="2789"/>
      <c r="D7" s="2789"/>
      <c r="E7" s="2789"/>
      <c r="F7" s="2789"/>
      <c r="G7" s="2789"/>
      <c r="H7" s="2789"/>
      <c r="I7" s="2790"/>
      <c r="J7" s="2928" t="s">
        <v>733</v>
      </c>
      <c r="K7" s="2929"/>
      <c r="L7" s="2929"/>
      <c r="M7" s="2929"/>
      <c r="N7" s="2929"/>
      <c r="O7" s="2929"/>
      <c r="P7" s="2929"/>
      <c r="Q7" s="2930"/>
      <c r="R7" s="2940" t="s">
        <v>717</v>
      </c>
    </row>
    <row r="8" spans="1:24" ht="15" customHeight="1" thickBot="1" x14ac:dyDescent="0.2">
      <c r="A8" s="1016" t="s">
        <v>734</v>
      </c>
      <c r="B8" s="1016" t="s">
        <v>713</v>
      </c>
      <c r="C8" s="1014" t="s">
        <v>566</v>
      </c>
      <c r="D8" s="1015" t="s">
        <v>714</v>
      </c>
      <c r="E8" s="3342" t="s">
        <v>569</v>
      </c>
      <c r="F8" s="3000"/>
      <c r="G8" s="1015" t="s">
        <v>715</v>
      </c>
      <c r="H8" s="3342" t="s">
        <v>716</v>
      </c>
      <c r="I8" s="3032"/>
      <c r="J8" s="1016" t="s">
        <v>713</v>
      </c>
      <c r="K8" s="1014" t="s">
        <v>566</v>
      </c>
      <c r="L8" s="1015" t="s">
        <v>714</v>
      </c>
      <c r="M8" s="3342" t="s">
        <v>569</v>
      </c>
      <c r="N8" s="3000"/>
      <c r="O8" s="1015" t="s">
        <v>715</v>
      </c>
      <c r="P8" s="3342" t="s">
        <v>716</v>
      </c>
      <c r="Q8" s="3032"/>
      <c r="R8" s="2942"/>
    </row>
    <row r="9" spans="1:24" ht="15" customHeight="1" x14ac:dyDescent="0.15">
      <c r="A9" s="1714"/>
      <c r="B9" s="903"/>
      <c r="C9" s="1661"/>
      <c r="D9" s="1662"/>
      <c r="E9" s="3345"/>
      <c r="F9" s="3346"/>
      <c r="G9" s="1663"/>
      <c r="H9" s="1396"/>
      <c r="I9" s="1395" t="str">
        <f>IF(ISERROR(IF(OR(E9,G9)="", "", E9*G9)),"",IF(OR(E9,G9)="", "", E9*G9))</f>
        <v/>
      </c>
      <c r="J9" s="1664"/>
      <c r="K9" s="1665"/>
      <c r="L9" s="1662"/>
      <c r="M9" s="3345"/>
      <c r="N9" s="3346"/>
      <c r="O9" s="1068"/>
      <c r="P9" s="1396"/>
      <c r="Q9" s="1395" t="str">
        <f t="shared" ref="Q9:Q17" si="0">IF(ISERROR(IF(OR(M9,O9)="", "", M9*O9)),"",IF(OR(M9,O9)="", "", M9*O9))</f>
        <v/>
      </c>
      <c r="R9" s="862"/>
    </row>
    <row r="10" spans="1:24" ht="15" customHeight="1" x14ac:dyDescent="0.15">
      <c r="A10" s="1715"/>
      <c r="B10" s="907"/>
      <c r="C10" s="908"/>
      <c r="D10" s="909"/>
      <c r="E10" s="3343"/>
      <c r="F10" s="3344"/>
      <c r="G10" s="1067"/>
      <c r="H10" s="1394"/>
      <c r="I10" s="1395" t="str">
        <f>IF(ISERROR(IF(OR(E10,G10)="", "", E10*G10)),"",IF(OR(E10,G10)="", "", E10*G10))</f>
        <v/>
      </c>
      <c r="J10" s="1049"/>
      <c r="K10" s="911"/>
      <c r="L10" s="909"/>
      <c r="M10" s="3343"/>
      <c r="N10" s="3344"/>
      <c r="O10" s="1068"/>
      <c r="P10" s="1394"/>
      <c r="Q10" s="1395" t="str">
        <f t="shared" si="0"/>
        <v/>
      </c>
      <c r="R10" s="864"/>
    </row>
    <row r="11" spans="1:24" ht="15" customHeight="1" x14ac:dyDescent="0.15">
      <c r="A11" s="1715"/>
      <c r="B11" s="907"/>
      <c r="C11" s="908"/>
      <c r="D11" s="909"/>
      <c r="E11" s="3343"/>
      <c r="F11" s="3344"/>
      <c r="G11" s="1067"/>
      <c r="H11" s="1394"/>
      <c r="I11" s="1395" t="str">
        <f>IF(ISERROR(IF(OR(E11,G11)="", "", E11*G11)),"",IF(OR(E11,G11)="", "", E11*G11))</f>
        <v/>
      </c>
      <c r="J11" s="1049"/>
      <c r="K11" s="911"/>
      <c r="L11" s="909"/>
      <c r="M11" s="3343"/>
      <c r="N11" s="3344"/>
      <c r="O11" s="1068"/>
      <c r="P11" s="1394"/>
      <c r="Q11" s="1395" t="str">
        <f t="shared" si="0"/>
        <v/>
      </c>
      <c r="R11" s="864"/>
    </row>
    <row r="12" spans="1:24" ht="15" customHeight="1" x14ac:dyDescent="0.15">
      <c r="A12" s="1715"/>
      <c r="B12" s="907"/>
      <c r="C12" s="908"/>
      <c r="D12" s="909"/>
      <c r="E12" s="3343"/>
      <c r="F12" s="3344"/>
      <c r="G12" s="1067"/>
      <c r="H12" s="1394"/>
      <c r="I12" s="1395" t="str">
        <f>IF(ISERROR(IF(OR(E12,G12)="", "", E12*G12)),"",IF(OR(E12,G12)="", "", E12*G12))</f>
        <v/>
      </c>
      <c r="J12" s="1049"/>
      <c r="K12" s="911"/>
      <c r="L12" s="909"/>
      <c r="M12" s="3343"/>
      <c r="N12" s="3344"/>
      <c r="O12" s="1068"/>
      <c r="P12" s="1394"/>
      <c r="Q12" s="1395" t="str">
        <f t="shared" si="0"/>
        <v/>
      </c>
      <c r="R12" s="864"/>
    </row>
    <row r="13" spans="1:24" ht="15" customHeight="1" x14ac:dyDescent="0.15">
      <c r="A13" s="1715"/>
      <c r="B13" s="907"/>
      <c r="C13" s="908"/>
      <c r="D13" s="909"/>
      <c r="E13" s="3343"/>
      <c r="F13" s="3344"/>
      <c r="G13" s="1067"/>
      <c r="H13" s="1394"/>
      <c r="I13" s="1395" t="str">
        <f>IF(ISERROR(IF(OR(E13,G13)="", "", E13*G13)),"",IF(OR(E13,G13)="", "", E13*G13))</f>
        <v/>
      </c>
      <c r="J13" s="1049"/>
      <c r="K13" s="911"/>
      <c r="L13" s="909"/>
      <c r="M13" s="3343"/>
      <c r="N13" s="3344"/>
      <c r="O13" s="1068"/>
      <c r="P13" s="1394"/>
      <c r="Q13" s="1395" t="str">
        <f t="shared" si="0"/>
        <v/>
      </c>
      <c r="R13" s="864"/>
    </row>
    <row r="14" spans="1:24" ht="15" customHeight="1" x14ac:dyDescent="0.15">
      <c r="A14" s="1715"/>
      <c r="B14" s="907"/>
      <c r="C14" s="908"/>
      <c r="D14" s="909"/>
      <c r="E14" s="3343"/>
      <c r="F14" s="3344"/>
      <c r="G14" s="1067"/>
      <c r="H14" s="1394"/>
      <c r="I14" s="1395" t="str">
        <f t="shared" ref="I14:I22" si="1">IF(ISERROR(IF(OR(E14,G14)="", "", E14*G14)),"",IF(OR(E14,G14)="", "", E14*G14))</f>
        <v/>
      </c>
      <c r="J14" s="1049"/>
      <c r="K14" s="911"/>
      <c r="L14" s="909"/>
      <c r="M14" s="3343"/>
      <c r="N14" s="3344"/>
      <c r="O14" s="1068"/>
      <c r="P14" s="1394"/>
      <c r="Q14" s="1395" t="str">
        <f t="shared" si="0"/>
        <v/>
      </c>
      <c r="R14" s="864"/>
    </row>
    <row r="15" spans="1:24" ht="15" customHeight="1" x14ac:dyDescent="0.15">
      <c r="A15" s="1715"/>
      <c r="B15" s="907"/>
      <c r="C15" s="908"/>
      <c r="D15" s="909"/>
      <c r="E15" s="3343"/>
      <c r="F15" s="3344"/>
      <c r="G15" s="1067"/>
      <c r="H15" s="1392"/>
      <c r="I15" s="1395" t="str">
        <f t="shared" si="1"/>
        <v/>
      </c>
      <c r="J15" s="1049"/>
      <c r="K15" s="911"/>
      <c r="L15" s="909"/>
      <c r="M15" s="3343"/>
      <c r="N15" s="3344"/>
      <c r="O15" s="1068"/>
      <c r="P15" s="1392"/>
      <c r="Q15" s="1395" t="str">
        <f t="shared" si="0"/>
        <v/>
      </c>
      <c r="R15" s="864"/>
    </row>
    <row r="16" spans="1:24" ht="15" customHeight="1" x14ac:dyDescent="0.15">
      <c r="A16" s="1715"/>
      <c r="B16" s="907"/>
      <c r="C16" s="908"/>
      <c r="D16" s="909"/>
      <c r="E16" s="3343"/>
      <c r="F16" s="3344"/>
      <c r="G16" s="1067"/>
      <c r="H16" s="1392"/>
      <c r="I16" s="1395" t="str">
        <f t="shared" si="1"/>
        <v/>
      </c>
      <c r="J16" s="1049"/>
      <c r="K16" s="911"/>
      <c r="L16" s="909"/>
      <c r="M16" s="3343"/>
      <c r="N16" s="3344"/>
      <c r="O16" s="1068"/>
      <c r="P16" s="1392"/>
      <c r="Q16" s="1395" t="str">
        <f t="shared" si="0"/>
        <v/>
      </c>
      <c r="R16" s="864"/>
    </row>
    <row r="17" spans="1:18" ht="15" customHeight="1" x14ac:dyDescent="0.15">
      <c r="A17" s="1716"/>
      <c r="B17" s="1659"/>
      <c r="C17" s="904"/>
      <c r="D17" s="905"/>
      <c r="E17" s="3349"/>
      <c r="F17" s="3350"/>
      <c r="G17" s="1068"/>
      <c r="H17" s="1660"/>
      <c r="I17" s="1395" t="str">
        <f t="shared" si="1"/>
        <v/>
      </c>
      <c r="J17" s="1048"/>
      <c r="K17" s="906"/>
      <c r="L17" s="905"/>
      <c r="M17" s="3349"/>
      <c r="N17" s="3350"/>
      <c r="O17" s="1068"/>
      <c r="P17" s="1392"/>
      <c r="Q17" s="1395" t="str">
        <f t="shared" si="0"/>
        <v/>
      </c>
      <c r="R17" s="864"/>
    </row>
    <row r="18" spans="1:18" ht="15" customHeight="1" x14ac:dyDescent="0.15">
      <c r="A18" s="1190"/>
      <c r="B18" s="907"/>
      <c r="C18" s="908"/>
      <c r="D18" s="909"/>
      <c r="E18" s="3347"/>
      <c r="F18" s="3348"/>
      <c r="G18" s="910"/>
      <c r="H18" s="1392"/>
      <c r="I18" s="1395" t="str">
        <f t="shared" si="1"/>
        <v/>
      </c>
      <c r="J18" s="1049"/>
      <c r="K18" s="911"/>
      <c r="L18" s="909"/>
      <c r="M18" s="3347"/>
      <c r="N18" s="3348"/>
      <c r="O18" s="910"/>
      <c r="P18" s="1392"/>
      <c r="Q18" s="1395" t="str">
        <f t="shared" ref="Q18:Q66" si="2">IF(ISERROR(IF(OR(M18,O18)="", "", M18*O18)),"",IF(OR(M18,O18)="", "", M18*O18))</f>
        <v/>
      </c>
      <c r="R18" s="864"/>
    </row>
    <row r="19" spans="1:18" ht="15" customHeight="1" x14ac:dyDescent="0.15">
      <c r="A19" s="1190"/>
      <c r="B19" s="907"/>
      <c r="C19" s="908"/>
      <c r="D19" s="909"/>
      <c r="E19" s="3347"/>
      <c r="F19" s="3348"/>
      <c r="G19" s="910"/>
      <c r="H19" s="1392"/>
      <c r="I19" s="1395" t="str">
        <f t="shared" si="1"/>
        <v/>
      </c>
      <c r="J19" s="1049"/>
      <c r="K19" s="911"/>
      <c r="L19" s="909"/>
      <c r="M19" s="3347"/>
      <c r="N19" s="3348"/>
      <c r="O19" s="910"/>
      <c r="P19" s="1392"/>
      <c r="Q19" s="1395" t="str">
        <f t="shared" si="2"/>
        <v/>
      </c>
      <c r="R19" s="864"/>
    </row>
    <row r="20" spans="1:18" ht="15" customHeight="1" x14ac:dyDescent="0.15">
      <c r="A20" s="1190"/>
      <c r="B20" s="907"/>
      <c r="C20" s="908"/>
      <c r="D20" s="909"/>
      <c r="E20" s="3347"/>
      <c r="F20" s="3348"/>
      <c r="G20" s="910"/>
      <c r="H20" s="1392"/>
      <c r="I20" s="1395" t="str">
        <f t="shared" si="1"/>
        <v/>
      </c>
      <c r="J20" s="1049"/>
      <c r="K20" s="911"/>
      <c r="L20" s="909"/>
      <c r="M20" s="3347"/>
      <c r="N20" s="3348"/>
      <c r="O20" s="910"/>
      <c r="P20" s="1392"/>
      <c r="Q20" s="1395" t="str">
        <f t="shared" si="2"/>
        <v/>
      </c>
      <c r="R20" s="864"/>
    </row>
    <row r="21" spans="1:18" ht="15" customHeight="1" x14ac:dyDescent="0.15">
      <c r="A21" s="1190"/>
      <c r="B21" s="907"/>
      <c r="C21" s="908"/>
      <c r="D21" s="909"/>
      <c r="E21" s="3347"/>
      <c r="F21" s="3348"/>
      <c r="G21" s="910"/>
      <c r="H21" s="1392"/>
      <c r="I21" s="1395" t="str">
        <f t="shared" si="1"/>
        <v/>
      </c>
      <c r="J21" s="1049"/>
      <c r="K21" s="911"/>
      <c r="L21" s="909"/>
      <c r="M21" s="3347"/>
      <c r="N21" s="3348"/>
      <c r="O21" s="910"/>
      <c r="P21" s="1392"/>
      <c r="Q21" s="1395" t="str">
        <f t="shared" si="2"/>
        <v/>
      </c>
      <c r="R21" s="864"/>
    </row>
    <row r="22" spans="1:18" ht="15" customHeight="1" x14ac:dyDescent="0.15">
      <c r="A22" s="1190"/>
      <c r="B22" s="907"/>
      <c r="C22" s="908"/>
      <c r="D22" s="909"/>
      <c r="E22" s="3347"/>
      <c r="F22" s="3348"/>
      <c r="G22" s="910"/>
      <c r="H22" s="1392"/>
      <c r="I22" s="1395" t="str">
        <f t="shared" si="1"/>
        <v/>
      </c>
      <c r="J22" s="1049"/>
      <c r="K22" s="911"/>
      <c r="L22" s="909"/>
      <c r="M22" s="3347"/>
      <c r="N22" s="3348"/>
      <c r="O22" s="910"/>
      <c r="P22" s="1392"/>
      <c r="Q22" s="1395" t="str">
        <f t="shared" si="2"/>
        <v/>
      </c>
      <c r="R22" s="864"/>
    </row>
    <row r="23" spans="1:18" ht="15" customHeight="1" x14ac:dyDescent="0.15">
      <c r="A23" s="1190"/>
      <c r="B23" s="907"/>
      <c r="C23" s="908"/>
      <c r="D23" s="909"/>
      <c r="E23" s="3347"/>
      <c r="F23" s="3348"/>
      <c r="G23" s="910"/>
      <c r="H23" s="1392"/>
      <c r="I23" s="1395" t="str">
        <f>IF(ISERROR(IF(OR(E23,G23)="", "", E23*G23)),"",IF(OR(E23,G23)="", "", E23*G23))</f>
        <v/>
      </c>
      <c r="J23" s="1049"/>
      <c r="K23" s="911"/>
      <c r="L23" s="909"/>
      <c r="M23" s="3347"/>
      <c r="N23" s="3348"/>
      <c r="O23" s="910"/>
      <c r="P23" s="1392"/>
      <c r="Q23" s="1395" t="str">
        <f t="shared" si="2"/>
        <v/>
      </c>
      <c r="R23" s="864"/>
    </row>
    <row r="24" spans="1:18" ht="15" customHeight="1" x14ac:dyDescent="0.15">
      <c r="A24" s="1190"/>
      <c r="B24" s="907"/>
      <c r="C24" s="908"/>
      <c r="D24" s="909"/>
      <c r="E24" s="3347"/>
      <c r="F24" s="3348"/>
      <c r="G24" s="910"/>
      <c r="H24" s="1392"/>
      <c r="I24" s="1395" t="str">
        <f t="shared" ref="I24:I66" si="3">IF(ISERROR(IF(OR(E24,G24)="", "", E24*G24)),"",IF(OR(E24,G24)="", "", E24*G24))</f>
        <v/>
      </c>
      <c r="J24" s="1049"/>
      <c r="K24" s="911"/>
      <c r="L24" s="909"/>
      <c r="M24" s="3347"/>
      <c r="N24" s="3348"/>
      <c r="O24" s="910"/>
      <c r="P24" s="1392"/>
      <c r="Q24" s="1395" t="str">
        <f t="shared" si="2"/>
        <v/>
      </c>
      <c r="R24" s="864"/>
    </row>
    <row r="25" spans="1:18" ht="15" customHeight="1" x14ac:dyDescent="0.15">
      <c r="A25" s="1190"/>
      <c r="B25" s="907"/>
      <c r="C25" s="908"/>
      <c r="D25" s="909"/>
      <c r="E25" s="3347"/>
      <c r="F25" s="3348"/>
      <c r="G25" s="910"/>
      <c r="H25" s="1392"/>
      <c r="I25" s="1395" t="str">
        <f t="shared" si="3"/>
        <v/>
      </c>
      <c r="J25" s="1049"/>
      <c r="K25" s="911"/>
      <c r="L25" s="909"/>
      <c r="M25" s="3347"/>
      <c r="N25" s="3348"/>
      <c r="O25" s="910"/>
      <c r="P25" s="1392"/>
      <c r="Q25" s="1395" t="str">
        <f t="shared" si="2"/>
        <v/>
      </c>
      <c r="R25" s="864"/>
    </row>
    <row r="26" spans="1:18" ht="15" customHeight="1" x14ac:dyDescent="0.15">
      <c r="A26" s="1190"/>
      <c r="B26" s="907"/>
      <c r="C26" s="908"/>
      <c r="D26" s="909"/>
      <c r="E26" s="3347"/>
      <c r="F26" s="3348"/>
      <c r="G26" s="910"/>
      <c r="H26" s="1392"/>
      <c r="I26" s="1395" t="str">
        <f t="shared" si="3"/>
        <v/>
      </c>
      <c r="J26" s="1049"/>
      <c r="K26" s="911"/>
      <c r="L26" s="909"/>
      <c r="M26" s="3347"/>
      <c r="N26" s="3348"/>
      <c r="O26" s="910"/>
      <c r="P26" s="1392"/>
      <c r="Q26" s="1395" t="str">
        <f t="shared" si="2"/>
        <v/>
      </c>
      <c r="R26" s="864"/>
    </row>
    <row r="27" spans="1:18" ht="15" customHeight="1" x14ac:dyDescent="0.15">
      <c r="A27" s="1190"/>
      <c r="B27" s="907"/>
      <c r="C27" s="908"/>
      <c r="D27" s="909"/>
      <c r="E27" s="3347"/>
      <c r="F27" s="3348"/>
      <c r="G27" s="910"/>
      <c r="H27" s="1392"/>
      <c r="I27" s="1395" t="str">
        <f t="shared" si="3"/>
        <v/>
      </c>
      <c r="J27" s="1049"/>
      <c r="K27" s="911"/>
      <c r="L27" s="909"/>
      <c r="M27" s="3347"/>
      <c r="N27" s="3348"/>
      <c r="O27" s="910"/>
      <c r="P27" s="1392"/>
      <c r="Q27" s="1395" t="str">
        <f t="shared" si="2"/>
        <v/>
      </c>
      <c r="R27" s="864"/>
    </row>
    <row r="28" spans="1:18" ht="15" customHeight="1" x14ac:dyDescent="0.15">
      <c r="A28" s="1190"/>
      <c r="B28" s="907"/>
      <c r="C28" s="908"/>
      <c r="D28" s="909"/>
      <c r="E28" s="3347"/>
      <c r="F28" s="3348"/>
      <c r="G28" s="910"/>
      <c r="H28" s="1392"/>
      <c r="I28" s="1395" t="str">
        <f t="shared" si="3"/>
        <v/>
      </c>
      <c r="J28" s="1049"/>
      <c r="K28" s="911"/>
      <c r="L28" s="909"/>
      <c r="M28" s="3347"/>
      <c r="N28" s="3348"/>
      <c r="O28" s="910"/>
      <c r="P28" s="1392"/>
      <c r="Q28" s="1395" t="str">
        <f t="shared" si="2"/>
        <v/>
      </c>
      <c r="R28" s="864"/>
    </row>
    <row r="29" spans="1:18" ht="15" customHeight="1" x14ac:dyDescent="0.15">
      <c r="A29" s="1190"/>
      <c r="B29" s="907"/>
      <c r="C29" s="908"/>
      <c r="D29" s="909"/>
      <c r="E29" s="3347"/>
      <c r="F29" s="3348"/>
      <c r="G29" s="910"/>
      <c r="H29" s="1392"/>
      <c r="I29" s="1395" t="str">
        <f t="shared" si="3"/>
        <v/>
      </c>
      <c r="J29" s="1049"/>
      <c r="K29" s="911"/>
      <c r="L29" s="909"/>
      <c r="M29" s="3347"/>
      <c r="N29" s="3348"/>
      <c r="O29" s="910"/>
      <c r="P29" s="1392"/>
      <c r="Q29" s="1395" t="str">
        <f t="shared" si="2"/>
        <v/>
      </c>
      <c r="R29" s="864"/>
    </row>
    <row r="30" spans="1:18" ht="15" customHeight="1" x14ac:dyDescent="0.15">
      <c r="A30" s="1190"/>
      <c r="B30" s="907"/>
      <c r="C30" s="908"/>
      <c r="D30" s="909"/>
      <c r="E30" s="3347"/>
      <c r="F30" s="3348"/>
      <c r="G30" s="910"/>
      <c r="H30" s="1392"/>
      <c r="I30" s="1395" t="str">
        <f t="shared" si="3"/>
        <v/>
      </c>
      <c r="J30" s="1049"/>
      <c r="K30" s="911"/>
      <c r="L30" s="909"/>
      <c r="M30" s="3347"/>
      <c r="N30" s="3348"/>
      <c r="O30" s="910"/>
      <c r="P30" s="1392"/>
      <c r="Q30" s="1395" t="str">
        <f t="shared" si="2"/>
        <v/>
      </c>
      <c r="R30" s="864"/>
    </row>
    <row r="31" spans="1:18" ht="15" customHeight="1" x14ac:dyDescent="0.15">
      <c r="A31" s="1190"/>
      <c r="B31" s="907"/>
      <c r="C31" s="908"/>
      <c r="D31" s="909"/>
      <c r="E31" s="3347"/>
      <c r="F31" s="3348"/>
      <c r="G31" s="910"/>
      <c r="H31" s="1392"/>
      <c r="I31" s="1395" t="str">
        <f t="shared" si="3"/>
        <v/>
      </c>
      <c r="J31" s="1049"/>
      <c r="K31" s="911"/>
      <c r="L31" s="909"/>
      <c r="M31" s="3347"/>
      <c r="N31" s="3348"/>
      <c r="O31" s="910"/>
      <c r="P31" s="1392"/>
      <c r="Q31" s="1395" t="str">
        <f t="shared" si="2"/>
        <v/>
      </c>
      <c r="R31" s="864"/>
    </row>
    <row r="32" spans="1:18" ht="15" customHeight="1" x14ac:dyDescent="0.15">
      <c r="A32" s="1190"/>
      <c r="B32" s="907"/>
      <c r="C32" s="908"/>
      <c r="D32" s="909"/>
      <c r="E32" s="3347"/>
      <c r="F32" s="3348"/>
      <c r="G32" s="910"/>
      <c r="H32" s="1392"/>
      <c r="I32" s="1395" t="str">
        <f t="shared" si="3"/>
        <v/>
      </c>
      <c r="J32" s="1049"/>
      <c r="K32" s="911"/>
      <c r="L32" s="909"/>
      <c r="M32" s="3347"/>
      <c r="N32" s="3348"/>
      <c r="O32" s="910"/>
      <c r="P32" s="1392"/>
      <c r="Q32" s="1395" t="str">
        <f t="shared" si="2"/>
        <v/>
      </c>
      <c r="R32" s="864"/>
    </row>
    <row r="33" spans="1:18" ht="15" customHeight="1" x14ac:dyDescent="0.15">
      <c r="A33" s="1190"/>
      <c r="B33" s="907"/>
      <c r="C33" s="908"/>
      <c r="D33" s="909"/>
      <c r="E33" s="3347"/>
      <c r="F33" s="3348"/>
      <c r="G33" s="910"/>
      <c r="H33" s="1392"/>
      <c r="I33" s="1395" t="str">
        <f t="shared" si="3"/>
        <v/>
      </c>
      <c r="J33" s="1049"/>
      <c r="K33" s="911"/>
      <c r="L33" s="909"/>
      <c r="M33" s="3347"/>
      <c r="N33" s="3348"/>
      <c r="O33" s="910"/>
      <c r="P33" s="1392"/>
      <c r="Q33" s="1395" t="str">
        <f t="shared" si="2"/>
        <v/>
      </c>
      <c r="R33" s="864"/>
    </row>
    <row r="34" spans="1:18" ht="15" customHeight="1" x14ac:dyDescent="0.15">
      <c r="A34" s="1190"/>
      <c r="B34" s="907"/>
      <c r="C34" s="908"/>
      <c r="D34" s="909"/>
      <c r="E34" s="3347"/>
      <c r="F34" s="3348"/>
      <c r="G34" s="910"/>
      <c r="H34" s="1392"/>
      <c r="I34" s="1395" t="str">
        <f t="shared" si="3"/>
        <v/>
      </c>
      <c r="J34" s="1049"/>
      <c r="K34" s="911"/>
      <c r="L34" s="909"/>
      <c r="M34" s="3347"/>
      <c r="N34" s="3348"/>
      <c r="O34" s="910"/>
      <c r="P34" s="1392"/>
      <c r="Q34" s="1395" t="str">
        <f t="shared" si="2"/>
        <v/>
      </c>
      <c r="R34" s="864"/>
    </row>
    <row r="35" spans="1:18" ht="15" customHeight="1" x14ac:dyDescent="0.15">
      <c r="A35" s="1190"/>
      <c r="B35" s="907"/>
      <c r="C35" s="908"/>
      <c r="D35" s="909"/>
      <c r="E35" s="3347"/>
      <c r="F35" s="3348"/>
      <c r="G35" s="910"/>
      <c r="H35" s="1392"/>
      <c r="I35" s="1395" t="str">
        <f t="shared" si="3"/>
        <v/>
      </c>
      <c r="J35" s="1049"/>
      <c r="K35" s="911"/>
      <c r="L35" s="909"/>
      <c r="M35" s="3347"/>
      <c r="N35" s="3348"/>
      <c r="O35" s="910"/>
      <c r="P35" s="1392"/>
      <c r="Q35" s="1395" t="str">
        <f t="shared" si="2"/>
        <v/>
      </c>
      <c r="R35" s="864"/>
    </row>
    <row r="36" spans="1:18" ht="15" customHeight="1" x14ac:dyDescent="0.15">
      <c r="A36" s="1190"/>
      <c r="B36" s="907"/>
      <c r="C36" s="908"/>
      <c r="D36" s="909"/>
      <c r="E36" s="3347"/>
      <c r="F36" s="3348"/>
      <c r="G36" s="910"/>
      <c r="H36" s="1392"/>
      <c r="I36" s="1395" t="str">
        <f t="shared" si="3"/>
        <v/>
      </c>
      <c r="J36" s="1049"/>
      <c r="K36" s="911"/>
      <c r="L36" s="909"/>
      <c r="M36" s="3347"/>
      <c r="N36" s="3348"/>
      <c r="O36" s="910"/>
      <c r="P36" s="1392"/>
      <c r="Q36" s="1395" t="str">
        <f t="shared" si="2"/>
        <v/>
      </c>
      <c r="R36" s="864"/>
    </row>
    <row r="37" spans="1:18" ht="15" customHeight="1" x14ac:dyDescent="0.15">
      <c r="A37" s="1190"/>
      <c r="B37" s="907"/>
      <c r="C37" s="908"/>
      <c r="D37" s="909"/>
      <c r="E37" s="3347"/>
      <c r="F37" s="3348"/>
      <c r="G37" s="910"/>
      <c r="H37" s="1392"/>
      <c r="I37" s="1395" t="str">
        <f t="shared" si="3"/>
        <v/>
      </c>
      <c r="J37" s="1049"/>
      <c r="K37" s="911"/>
      <c r="L37" s="909"/>
      <c r="M37" s="3347"/>
      <c r="N37" s="3348"/>
      <c r="O37" s="910"/>
      <c r="P37" s="1392"/>
      <c r="Q37" s="1395" t="str">
        <f t="shared" si="2"/>
        <v/>
      </c>
      <c r="R37" s="864"/>
    </row>
    <row r="38" spans="1:18" ht="15" customHeight="1" x14ac:dyDescent="0.15">
      <c r="A38" s="1190"/>
      <c r="B38" s="907"/>
      <c r="C38" s="908"/>
      <c r="D38" s="909"/>
      <c r="E38" s="3347"/>
      <c r="F38" s="3348"/>
      <c r="G38" s="910"/>
      <c r="H38" s="1392"/>
      <c r="I38" s="1395" t="str">
        <f t="shared" si="3"/>
        <v/>
      </c>
      <c r="J38" s="1049"/>
      <c r="K38" s="911"/>
      <c r="L38" s="909"/>
      <c r="M38" s="3347"/>
      <c r="N38" s="3348"/>
      <c r="O38" s="910"/>
      <c r="P38" s="1392"/>
      <c r="Q38" s="1395" t="str">
        <f t="shared" si="2"/>
        <v/>
      </c>
      <c r="R38" s="864"/>
    </row>
    <row r="39" spans="1:18" ht="15" customHeight="1" x14ac:dyDescent="0.15">
      <c r="A39" s="1190"/>
      <c r="B39" s="907"/>
      <c r="C39" s="908"/>
      <c r="D39" s="909"/>
      <c r="E39" s="3347"/>
      <c r="F39" s="3348"/>
      <c r="G39" s="910"/>
      <c r="H39" s="1392"/>
      <c r="I39" s="1395" t="str">
        <f t="shared" si="3"/>
        <v/>
      </c>
      <c r="J39" s="1049"/>
      <c r="K39" s="911"/>
      <c r="L39" s="909"/>
      <c r="M39" s="3347"/>
      <c r="N39" s="3348"/>
      <c r="O39" s="910"/>
      <c r="P39" s="1392"/>
      <c r="Q39" s="1395" t="str">
        <f t="shared" si="2"/>
        <v/>
      </c>
      <c r="R39" s="864"/>
    </row>
    <row r="40" spans="1:18" ht="15" customHeight="1" x14ac:dyDescent="0.15">
      <c r="A40" s="1190"/>
      <c r="B40" s="907"/>
      <c r="C40" s="908"/>
      <c r="D40" s="909"/>
      <c r="E40" s="3347"/>
      <c r="F40" s="3348"/>
      <c r="G40" s="910"/>
      <c r="H40" s="1392"/>
      <c r="I40" s="1395" t="str">
        <f t="shared" si="3"/>
        <v/>
      </c>
      <c r="J40" s="1049"/>
      <c r="K40" s="911"/>
      <c r="L40" s="909"/>
      <c r="M40" s="3347"/>
      <c r="N40" s="3348"/>
      <c r="O40" s="910"/>
      <c r="P40" s="1392"/>
      <c r="Q40" s="1395" t="str">
        <f t="shared" si="2"/>
        <v/>
      </c>
      <c r="R40" s="864"/>
    </row>
    <row r="41" spans="1:18" ht="15" customHeight="1" x14ac:dyDescent="0.15">
      <c r="A41" s="1190"/>
      <c r="B41" s="907"/>
      <c r="C41" s="908"/>
      <c r="D41" s="909"/>
      <c r="E41" s="3347"/>
      <c r="F41" s="3348"/>
      <c r="G41" s="910"/>
      <c r="H41" s="1392"/>
      <c r="I41" s="1395" t="str">
        <f t="shared" si="3"/>
        <v/>
      </c>
      <c r="J41" s="1049"/>
      <c r="K41" s="911"/>
      <c r="L41" s="909"/>
      <c r="M41" s="3347"/>
      <c r="N41" s="3348"/>
      <c r="O41" s="910"/>
      <c r="P41" s="1392"/>
      <c r="Q41" s="1395" t="str">
        <f t="shared" si="2"/>
        <v/>
      </c>
      <c r="R41" s="864"/>
    </row>
    <row r="42" spans="1:18" ht="15" customHeight="1" x14ac:dyDescent="0.15">
      <c r="A42" s="1190"/>
      <c r="B42" s="907"/>
      <c r="C42" s="908"/>
      <c r="D42" s="909"/>
      <c r="E42" s="3347"/>
      <c r="F42" s="3348"/>
      <c r="G42" s="910"/>
      <c r="H42" s="1392"/>
      <c r="I42" s="1395" t="str">
        <f t="shared" si="3"/>
        <v/>
      </c>
      <c r="J42" s="1049"/>
      <c r="K42" s="911"/>
      <c r="L42" s="909"/>
      <c r="M42" s="3347"/>
      <c r="N42" s="3348"/>
      <c r="O42" s="910"/>
      <c r="P42" s="1392"/>
      <c r="Q42" s="1395" t="str">
        <f t="shared" si="2"/>
        <v/>
      </c>
      <c r="R42" s="864"/>
    </row>
    <row r="43" spans="1:18" ht="15" customHeight="1" x14ac:dyDescent="0.15">
      <c r="A43" s="1190"/>
      <c r="B43" s="907"/>
      <c r="C43" s="908"/>
      <c r="D43" s="909"/>
      <c r="E43" s="3347"/>
      <c r="F43" s="3348"/>
      <c r="G43" s="910"/>
      <c r="H43" s="1392"/>
      <c r="I43" s="1395" t="str">
        <f t="shared" si="3"/>
        <v/>
      </c>
      <c r="J43" s="1049"/>
      <c r="K43" s="911"/>
      <c r="L43" s="909"/>
      <c r="M43" s="3347"/>
      <c r="N43" s="3348"/>
      <c r="O43" s="910"/>
      <c r="P43" s="1392"/>
      <c r="Q43" s="1395" t="str">
        <f t="shared" si="2"/>
        <v/>
      </c>
      <c r="R43" s="864"/>
    </row>
    <row r="44" spans="1:18" ht="15" customHeight="1" x14ac:dyDescent="0.15">
      <c r="A44" s="1190"/>
      <c r="B44" s="907"/>
      <c r="C44" s="908"/>
      <c r="D44" s="909"/>
      <c r="E44" s="3347"/>
      <c r="F44" s="3348"/>
      <c r="G44" s="910"/>
      <c r="H44" s="1392"/>
      <c r="I44" s="1395" t="str">
        <f t="shared" si="3"/>
        <v/>
      </c>
      <c r="J44" s="1049"/>
      <c r="K44" s="911"/>
      <c r="L44" s="909"/>
      <c r="M44" s="3347"/>
      <c r="N44" s="3348"/>
      <c r="O44" s="910"/>
      <c r="P44" s="1392"/>
      <c r="Q44" s="1395" t="str">
        <f t="shared" si="2"/>
        <v/>
      </c>
      <c r="R44" s="864"/>
    </row>
    <row r="45" spans="1:18" ht="15" customHeight="1" x14ac:dyDescent="0.15">
      <c r="A45" s="1190"/>
      <c r="B45" s="907"/>
      <c r="C45" s="908"/>
      <c r="D45" s="909"/>
      <c r="E45" s="3347"/>
      <c r="F45" s="3348"/>
      <c r="G45" s="910"/>
      <c r="H45" s="1392"/>
      <c r="I45" s="1395" t="str">
        <f t="shared" si="3"/>
        <v/>
      </c>
      <c r="J45" s="1049"/>
      <c r="K45" s="911"/>
      <c r="L45" s="909"/>
      <c r="M45" s="3347"/>
      <c r="N45" s="3348"/>
      <c r="O45" s="910"/>
      <c r="P45" s="1392"/>
      <c r="Q45" s="1395" t="str">
        <f t="shared" si="2"/>
        <v/>
      </c>
      <c r="R45" s="864"/>
    </row>
    <row r="46" spans="1:18" ht="15" customHeight="1" x14ac:dyDescent="0.15">
      <c r="A46" s="1190"/>
      <c r="B46" s="907"/>
      <c r="C46" s="908"/>
      <c r="D46" s="909"/>
      <c r="E46" s="3347"/>
      <c r="F46" s="3348"/>
      <c r="G46" s="910"/>
      <c r="H46" s="1392"/>
      <c r="I46" s="1395" t="str">
        <f t="shared" si="3"/>
        <v/>
      </c>
      <c r="J46" s="1049"/>
      <c r="K46" s="911"/>
      <c r="L46" s="909"/>
      <c r="M46" s="3347"/>
      <c r="N46" s="3348"/>
      <c r="O46" s="910"/>
      <c r="P46" s="1392"/>
      <c r="Q46" s="1395" t="str">
        <f t="shared" si="2"/>
        <v/>
      </c>
      <c r="R46" s="864"/>
    </row>
    <row r="47" spans="1:18" ht="15" customHeight="1" x14ac:dyDescent="0.15">
      <c r="A47" s="1190"/>
      <c r="B47" s="907"/>
      <c r="C47" s="908"/>
      <c r="D47" s="909"/>
      <c r="E47" s="3347"/>
      <c r="F47" s="3348"/>
      <c r="G47" s="910"/>
      <c r="H47" s="1392"/>
      <c r="I47" s="1395" t="str">
        <f t="shared" si="3"/>
        <v/>
      </c>
      <c r="J47" s="1049"/>
      <c r="K47" s="911"/>
      <c r="L47" s="909"/>
      <c r="M47" s="3347"/>
      <c r="N47" s="3348"/>
      <c r="O47" s="910"/>
      <c r="P47" s="1392"/>
      <c r="Q47" s="1395" t="str">
        <f t="shared" si="2"/>
        <v/>
      </c>
      <c r="R47" s="864"/>
    </row>
    <row r="48" spans="1:18" ht="15" customHeight="1" x14ac:dyDescent="0.15">
      <c r="A48" s="1190"/>
      <c r="B48" s="907"/>
      <c r="C48" s="908"/>
      <c r="D48" s="909"/>
      <c r="E48" s="3347"/>
      <c r="F48" s="3348"/>
      <c r="G48" s="910"/>
      <c r="H48" s="1392"/>
      <c r="I48" s="1395" t="str">
        <f t="shared" si="3"/>
        <v/>
      </c>
      <c r="J48" s="1049"/>
      <c r="K48" s="911"/>
      <c r="L48" s="909"/>
      <c r="M48" s="3347"/>
      <c r="N48" s="3348"/>
      <c r="O48" s="910"/>
      <c r="P48" s="1392"/>
      <c r="Q48" s="1395" t="str">
        <f t="shared" si="2"/>
        <v/>
      </c>
      <c r="R48" s="864"/>
    </row>
    <row r="49" spans="1:18" ht="15" customHeight="1" x14ac:dyDescent="0.15">
      <c r="A49" s="1190"/>
      <c r="B49" s="907"/>
      <c r="C49" s="908"/>
      <c r="D49" s="909"/>
      <c r="E49" s="3347"/>
      <c r="F49" s="3348"/>
      <c r="G49" s="910"/>
      <c r="H49" s="1392"/>
      <c r="I49" s="1395" t="str">
        <f t="shared" si="3"/>
        <v/>
      </c>
      <c r="J49" s="1049"/>
      <c r="K49" s="911"/>
      <c r="L49" s="909"/>
      <c r="M49" s="3347"/>
      <c r="N49" s="3348"/>
      <c r="O49" s="910"/>
      <c r="P49" s="1392"/>
      <c r="Q49" s="1395" t="str">
        <f t="shared" si="2"/>
        <v/>
      </c>
      <c r="R49" s="864"/>
    </row>
    <row r="50" spans="1:18" ht="15" customHeight="1" x14ac:dyDescent="0.15">
      <c r="A50" s="1190"/>
      <c r="B50" s="907"/>
      <c r="C50" s="908"/>
      <c r="D50" s="909"/>
      <c r="E50" s="3347"/>
      <c r="F50" s="3348"/>
      <c r="G50" s="910"/>
      <c r="H50" s="1392"/>
      <c r="I50" s="1395" t="str">
        <f t="shared" si="3"/>
        <v/>
      </c>
      <c r="J50" s="1049"/>
      <c r="K50" s="911"/>
      <c r="L50" s="909"/>
      <c r="M50" s="3347"/>
      <c r="N50" s="3348"/>
      <c r="O50" s="910"/>
      <c r="P50" s="1392"/>
      <c r="Q50" s="1395" t="str">
        <f t="shared" si="2"/>
        <v/>
      </c>
      <c r="R50" s="864"/>
    </row>
    <row r="51" spans="1:18" ht="15" customHeight="1" x14ac:dyDescent="0.15">
      <c r="A51" s="1190"/>
      <c r="B51" s="907"/>
      <c r="C51" s="908"/>
      <c r="D51" s="909"/>
      <c r="E51" s="3347"/>
      <c r="F51" s="3348"/>
      <c r="G51" s="910"/>
      <c r="H51" s="1392"/>
      <c r="I51" s="1395" t="str">
        <f t="shared" si="3"/>
        <v/>
      </c>
      <c r="J51" s="1049"/>
      <c r="K51" s="911"/>
      <c r="L51" s="909"/>
      <c r="M51" s="3347"/>
      <c r="N51" s="3348"/>
      <c r="O51" s="910"/>
      <c r="P51" s="1392"/>
      <c r="Q51" s="1395" t="str">
        <f t="shared" si="2"/>
        <v/>
      </c>
      <c r="R51" s="864"/>
    </row>
    <row r="52" spans="1:18" ht="15" customHeight="1" x14ac:dyDescent="0.15">
      <c r="A52" s="1190"/>
      <c r="B52" s="907"/>
      <c r="C52" s="908"/>
      <c r="D52" s="909"/>
      <c r="E52" s="3347"/>
      <c r="F52" s="3348"/>
      <c r="G52" s="910"/>
      <c r="H52" s="1392"/>
      <c r="I52" s="1395" t="str">
        <f t="shared" si="3"/>
        <v/>
      </c>
      <c r="J52" s="1049"/>
      <c r="K52" s="911"/>
      <c r="L52" s="909"/>
      <c r="M52" s="3347"/>
      <c r="N52" s="3348"/>
      <c r="O52" s="910"/>
      <c r="P52" s="1392"/>
      <c r="Q52" s="1395" t="str">
        <f t="shared" si="2"/>
        <v/>
      </c>
      <c r="R52" s="864"/>
    </row>
    <row r="53" spans="1:18" ht="15" customHeight="1" x14ac:dyDescent="0.15">
      <c r="A53" s="1190"/>
      <c r="B53" s="907"/>
      <c r="C53" s="908"/>
      <c r="D53" s="909"/>
      <c r="E53" s="3347"/>
      <c r="F53" s="3348"/>
      <c r="G53" s="910"/>
      <c r="H53" s="1392"/>
      <c r="I53" s="1395" t="str">
        <f t="shared" si="3"/>
        <v/>
      </c>
      <c r="J53" s="1049"/>
      <c r="K53" s="911"/>
      <c r="L53" s="909"/>
      <c r="M53" s="3347"/>
      <c r="N53" s="3348"/>
      <c r="O53" s="910"/>
      <c r="P53" s="1392"/>
      <c r="Q53" s="1395" t="str">
        <f t="shared" si="2"/>
        <v/>
      </c>
      <c r="R53" s="864"/>
    </row>
    <row r="54" spans="1:18" ht="15" customHeight="1" x14ac:dyDescent="0.15">
      <c r="A54" s="1190"/>
      <c r="B54" s="907"/>
      <c r="C54" s="908"/>
      <c r="D54" s="909"/>
      <c r="E54" s="3347"/>
      <c r="F54" s="3348"/>
      <c r="G54" s="910"/>
      <c r="H54" s="1392"/>
      <c r="I54" s="1395" t="str">
        <f t="shared" si="3"/>
        <v/>
      </c>
      <c r="J54" s="1049"/>
      <c r="K54" s="911"/>
      <c r="L54" s="909"/>
      <c r="M54" s="3347"/>
      <c r="N54" s="3348"/>
      <c r="O54" s="910"/>
      <c r="P54" s="1392"/>
      <c r="Q54" s="1395" t="str">
        <f t="shared" si="2"/>
        <v/>
      </c>
      <c r="R54" s="864"/>
    </row>
    <row r="55" spans="1:18" ht="15" customHeight="1" x14ac:dyDescent="0.15">
      <c r="A55" s="1190"/>
      <c r="B55" s="907"/>
      <c r="C55" s="908"/>
      <c r="D55" s="909"/>
      <c r="E55" s="3347"/>
      <c r="F55" s="3348"/>
      <c r="G55" s="910"/>
      <c r="H55" s="1392"/>
      <c r="I55" s="1395" t="str">
        <f t="shared" si="3"/>
        <v/>
      </c>
      <c r="J55" s="1049"/>
      <c r="K55" s="911"/>
      <c r="L55" s="909"/>
      <c r="M55" s="3347"/>
      <c r="N55" s="3348"/>
      <c r="O55" s="910"/>
      <c r="P55" s="1392"/>
      <c r="Q55" s="1395" t="str">
        <f t="shared" si="2"/>
        <v/>
      </c>
      <c r="R55" s="864"/>
    </row>
    <row r="56" spans="1:18" ht="15" customHeight="1" x14ac:dyDescent="0.15">
      <c r="A56" s="1190"/>
      <c r="B56" s="907"/>
      <c r="C56" s="908"/>
      <c r="D56" s="909"/>
      <c r="E56" s="3347"/>
      <c r="F56" s="3348"/>
      <c r="G56" s="910"/>
      <c r="H56" s="1392"/>
      <c r="I56" s="1395" t="str">
        <f t="shared" si="3"/>
        <v/>
      </c>
      <c r="J56" s="1049"/>
      <c r="K56" s="911"/>
      <c r="L56" s="909"/>
      <c r="M56" s="3347"/>
      <c r="N56" s="3348"/>
      <c r="O56" s="910"/>
      <c r="P56" s="1392"/>
      <c r="Q56" s="1395" t="str">
        <f t="shared" si="2"/>
        <v/>
      </c>
      <c r="R56" s="864"/>
    </row>
    <row r="57" spans="1:18" ht="15" customHeight="1" x14ac:dyDescent="0.15">
      <c r="A57" s="1190"/>
      <c r="B57" s="907"/>
      <c r="C57" s="908"/>
      <c r="D57" s="909"/>
      <c r="E57" s="3347"/>
      <c r="F57" s="3348"/>
      <c r="G57" s="910"/>
      <c r="H57" s="1392"/>
      <c r="I57" s="1395" t="str">
        <f t="shared" si="3"/>
        <v/>
      </c>
      <c r="J57" s="1049"/>
      <c r="K57" s="911"/>
      <c r="L57" s="909"/>
      <c r="M57" s="3347"/>
      <c r="N57" s="3348"/>
      <c r="O57" s="910"/>
      <c r="P57" s="1392"/>
      <c r="Q57" s="1395" t="str">
        <f t="shared" si="2"/>
        <v/>
      </c>
      <c r="R57" s="864"/>
    </row>
    <row r="58" spans="1:18" ht="15" customHeight="1" x14ac:dyDescent="0.15">
      <c r="A58" s="1190"/>
      <c r="B58" s="907"/>
      <c r="C58" s="908"/>
      <c r="D58" s="909"/>
      <c r="E58" s="3347"/>
      <c r="F58" s="3348"/>
      <c r="G58" s="910"/>
      <c r="H58" s="1392"/>
      <c r="I58" s="1395" t="str">
        <f t="shared" si="3"/>
        <v/>
      </c>
      <c r="J58" s="1049"/>
      <c r="K58" s="911"/>
      <c r="L58" s="909"/>
      <c r="M58" s="3347"/>
      <c r="N58" s="3348"/>
      <c r="O58" s="910"/>
      <c r="P58" s="1392"/>
      <c r="Q58" s="1395" t="str">
        <f t="shared" si="2"/>
        <v/>
      </c>
      <c r="R58" s="864"/>
    </row>
    <row r="59" spans="1:18" ht="15" customHeight="1" x14ac:dyDescent="0.15">
      <c r="A59" s="1190"/>
      <c r="B59" s="907"/>
      <c r="C59" s="908"/>
      <c r="D59" s="909"/>
      <c r="E59" s="3347"/>
      <c r="F59" s="3348"/>
      <c r="G59" s="910"/>
      <c r="H59" s="1392"/>
      <c r="I59" s="1395" t="str">
        <f t="shared" si="3"/>
        <v/>
      </c>
      <c r="J59" s="1049"/>
      <c r="K59" s="911"/>
      <c r="L59" s="909"/>
      <c r="M59" s="3347"/>
      <c r="N59" s="3348"/>
      <c r="O59" s="910"/>
      <c r="P59" s="1392"/>
      <c r="Q59" s="1395" t="str">
        <f t="shared" si="2"/>
        <v/>
      </c>
      <c r="R59" s="864"/>
    </row>
    <row r="60" spans="1:18" ht="15" customHeight="1" x14ac:dyDescent="0.15">
      <c r="A60" s="1190"/>
      <c r="B60" s="907"/>
      <c r="C60" s="908"/>
      <c r="D60" s="909"/>
      <c r="E60" s="3347"/>
      <c r="F60" s="3348"/>
      <c r="G60" s="910"/>
      <c r="H60" s="1392"/>
      <c r="I60" s="1395" t="str">
        <f t="shared" si="3"/>
        <v/>
      </c>
      <c r="J60" s="1049"/>
      <c r="K60" s="911"/>
      <c r="L60" s="909"/>
      <c r="M60" s="3347"/>
      <c r="N60" s="3348"/>
      <c r="O60" s="910"/>
      <c r="P60" s="1392"/>
      <c r="Q60" s="1395" t="str">
        <f t="shared" si="2"/>
        <v/>
      </c>
      <c r="R60" s="864"/>
    </row>
    <row r="61" spans="1:18" ht="15" customHeight="1" x14ac:dyDescent="0.15">
      <c r="A61" s="1190"/>
      <c r="B61" s="907"/>
      <c r="C61" s="908"/>
      <c r="D61" s="909"/>
      <c r="E61" s="3347"/>
      <c r="F61" s="3348"/>
      <c r="G61" s="910"/>
      <c r="H61" s="1392"/>
      <c r="I61" s="1395" t="str">
        <f t="shared" si="3"/>
        <v/>
      </c>
      <c r="J61" s="1049"/>
      <c r="K61" s="911"/>
      <c r="L61" s="909"/>
      <c r="M61" s="3347"/>
      <c r="N61" s="3348"/>
      <c r="O61" s="910"/>
      <c r="P61" s="1392"/>
      <c r="Q61" s="1395" t="str">
        <f t="shared" si="2"/>
        <v/>
      </c>
      <c r="R61" s="864"/>
    </row>
    <row r="62" spans="1:18" ht="15" customHeight="1" x14ac:dyDescent="0.15">
      <c r="A62" s="1190"/>
      <c r="B62" s="907"/>
      <c r="C62" s="908"/>
      <c r="D62" s="909"/>
      <c r="E62" s="3347"/>
      <c r="F62" s="3348"/>
      <c r="G62" s="910"/>
      <c r="H62" s="1392"/>
      <c r="I62" s="1395" t="str">
        <f t="shared" si="3"/>
        <v/>
      </c>
      <c r="J62" s="1049"/>
      <c r="K62" s="911"/>
      <c r="L62" s="909"/>
      <c r="M62" s="3347"/>
      <c r="N62" s="3348"/>
      <c r="O62" s="910"/>
      <c r="P62" s="1392"/>
      <c r="Q62" s="1395" t="str">
        <f t="shared" si="2"/>
        <v/>
      </c>
      <c r="R62" s="864"/>
    </row>
    <row r="63" spans="1:18" ht="15" customHeight="1" x14ac:dyDescent="0.15">
      <c r="A63" s="1190"/>
      <c r="B63" s="907"/>
      <c r="C63" s="908"/>
      <c r="D63" s="909"/>
      <c r="E63" s="3347"/>
      <c r="F63" s="3348"/>
      <c r="G63" s="910"/>
      <c r="H63" s="1392"/>
      <c r="I63" s="1395" t="str">
        <f t="shared" si="3"/>
        <v/>
      </c>
      <c r="J63" s="1049"/>
      <c r="K63" s="911"/>
      <c r="L63" s="909"/>
      <c r="M63" s="3347"/>
      <c r="N63" s="3348"/>
      <c r="O63" s="910"/>
      <c r="P63" s="1392"/>
      <c r="Q63" s="1395" t="str">
        <f t="shared" si="2"/>
        <v/>
      </c>
      <c r="R63" s="864"/>
    </row>
    <row r="64" spans="1:18" ht="15" customHeight="1" x14ac:dyDescent="0.15">
      <c r="A64" s="1190"/>
      <c r="B64" s="907"/>
      <c r="C64" s="908"/>
      <c r="D64" s="909"/>
      <c r="E64" s="3347"/>
      <c r="F64" s="3348"/>
      <c r="G64" s="910"/>
      <c r="H64" s="1392"/>
      <c r="I64" s="1395" t="str">
        <f t="shared" si="3"/>
        <v/>
      </c>
      <c r="J64" s="1049"/>
      <c r="K64" s="911"/>
      <c r="L64" s="909"/>
      <c r="M64" s="3347"/>
      <c r="N64" s="3348"/>
      <c r="O64" s="910"/>
      <c r="P64" s="1392"/>
      <c r="Q64" s="1395" t="str">
        <f t="shared" si="2"/>
        <v/>
      </c>
      <c r="R64" s="864"/>
    </row>
    <row r="65" spans="1:18" ht="15" customHeight="1" x14ac:dyDescent="0.15">
      <c r="A65" s="1190"/>
      <c r="B65" s="907"/>
      <c r="C65" s="908"/>
      <c r="D65" s="909"/>
      <c r="E65" s="3347"/>
      <c r="F65" s="3348"/>
      <c r="G65" s="910"/>
      <c r="H65" s="1392"/>
      <c r="I65" s="1395" t="str">
        <f t="shared" si="3"/>
        <v/>
      </c>
      <c r="J65" s="1049"/>
      <c r="K65" s="911"/>
      <c r="L65" s="909"/>
      <c r="M65" s="3347"/>
      <c r="N65" s="3348"/>
      <c r="O65" s="910"/>
      <c r="P65" s="1392"/>
      <c r="Q65" s="1395" t="str">
        <f t="shared" si="2"/>
        <v/>
      </c>
      <c r="R65" s="864"/>
    </row>
    <row r="66" spans="1:18" ht="15" customHeight="1" x14ac:dyDescent="0.15">
      <c r="A66" s="1190"/>
      <c r="B66" s="907"/>
      <c r="C66" s="908"/>
      <c r="D66" s="909"/>
      <c r="E66" s="3347"/>
      <c r="F66" s="3348"/>
      <c r="G66" s="910"/>
      <c r="H66" s="1392"/>
      <c r="I66" s="1395" t="str">
        <f t="shared" si="3"/>
        <v/>
      </c>
      <c r="J66" s="1049"/>
      <c r="K66" s="911"/>
      <c r="L66" s="909"/>
      <c r="M66" s="3347"/>
      <c r="N66" s="3348"/>
      <c r="O66" s="910"/>
      <c r="P66" s="1392"/>
      <c r="Q66" s="1395" t="str">
        <f t="shared" si="2"/>
        <v/>
      </c>
      <c r="R66" s="864"/>
    </row>
    <row r="67" spans="1:18" ht="15" customHeight="1" thickBot="1" x14ac:dyDescent="0.2">
      <c r="A67" s="1191"/>
      <c r="B67" s="912"/>
      <c r="C67" s="913"/>
      <c r="D67" s="914"/>
      <c r="E67" s="3372"/>
      <c r="F67" s="3373"/>
      <c r="G67" s="915"/>
      <c r="H67" s="1392"/>
      <c r="I67" s="1393" t="str">
        <f>IF(ISERROR(IF(OR(E67,G67)="", "", E67*G67)),"",IF(OR(E67,G67)="", "", E67*G67))</f>
        <v/>
      </c>
      <c r="J67" s="1050"/>
      <c r="K67" s="916"/>
      <c r="L67" s="914"/>
      <c r="M67" s="3372"/>
      <c r="N67" s="3373"/>
      <c r="O67" s="915"/>
      <c r="P67" s="1392"/>
      <c r="Q67" s="1393" t="str">
        <f>IF(ISERROR(IF(OR(M67,O67)="", "", M67*O67)),"",IF(OR(M67,O67)="", "", M67*O67))</f>
        <v/>
      </c>
      <c r="R67" s="917"/>
    </row>
    <row r="68" spans="1:18" ht="20.100000000000001" customHeight="1" thickBot="1" x14ac:dyDescent="0.2">
      <c r="A68" s="3374" t="s">
        <v>735</v>
      </c>
      <c r="B68" s="3375"/>
      <c r="C68" s="3375"/>
      <c r="D68" s="3376"/>
      <c r="E68" s="1705" t="s">
        <v>591</v>
      </c>
      <c r="F68" s="1706">
        <f>SUM(E9:F67)</f>
        <v>0</v>
      </c>
      <c r="G68" s="1707">
        <f>SUM(G9:G67)</f>
        <v>0</v>
      </c>
      <c r="H68" s="1705" t="s">
        <v>585</v>
      </c>
      <c r="I68" s="1708">
        <f>SUM(H9:I67)</f>
        <v>0</v>
      </c>
      <c r="J68" s="3377" t="s">
        <v>736</v>
      </c>
      <c r="K68" s="3378"/>
      <c r="L68" s="3379"/>
      <c r="M68" s="1709" t="s">
        <v>593</v>
      </c>
      <c r="N68" s="1706">
        <f>SUM(M9:N67)</f>
        <v>0</v>
      </c>
      <c r="O68" s="1707">
        <f>SUM(O9:O67)</f>
        <v>0</v>
      </c>
      <c r="P68" s="1705" t="s">
        <v>586</v>
      </c>
      <c r="Q68" s="1708">
        <f>SUM(P9:Q67)</f>
        <v>0</v>
      </c>
      <c r="R68" s="803"/>
    </row>
    <row r="69" spans="1:18" ht="15" customHeight="1" thickBot="1" x14ac:dyDescent="0.2">
      <c r="A69" s="1710"/>
      <c r="B69" s="1710"/>
      <c r="C69" s="1710"/>
      <c r="D69" s="1710"/>
      <c r="E69" s="1710"/>
      <c r="F69" s="1711"/>
      <c r="G69" s="1710"/>
      <c r="H69" s="1710"/>
      <c r="I69" s="1710"/>
      <c r="J69" s="1710"/>
      <c r="K69" s="1710"/>
      <c r="L69" s="1710"/>
      <c r="M69" s="1710"/>
      <c r="N69" s="1711"/>
      <c r="O69" s="1710"/>
      <c r="P69" s="1710"/>
      <c r="Q69" s="1710"/>
    </row>
    <row r="70" spans="1:18" ht="26.25" customHeight="1" thickBot="1" x14ac:dyDescent="0.2">
      <c r="A70" s="3357" t="s">
        <v>737</v>
      </c>
      <c r="B70" s="3358"/>
      <c r="C70" s="3358"/>
      <c r="D70" s="1712">
        <f>F68</f>
        <v>0</v>
      </c>
      <c r="E70" s="3359" t="s">
        <v>738</v>
      </c>
      <c r="F70" s="3358"/>
      <c r="G70" s="3358"/>
      <c r="H70" s="3358"/>
      <c r="I70" s="3358"/>
      <c r="J70" s="3360">
        <f>SUMIF(A9:A67,"○",E9:F67)</f>
        <v>0</v>
      </c>
      <c r="K70" s="3361"/>
      <c r="L70" s="3362" t="s">
        <v>739</v>
      </c>
      <c r="M70" s="3362"/>
      <c r="N70" s="3359"/>
      <c r="O70" s="3360">
        <f>N68</f>
        <v>0</v>
      </c>
      <c r="P70" s="3363"/>
      <c r="Q70" s="3361"/>
    </row>
    <row r="71" spans="1:18" ht="15" customHeight="1" thickBot="1" x14ac:dyDescent="0.2">
      <c r="D71" s="814"/>
      <c r="J71" s="814"/>
      <c r="K71" s="814"/>
      <c r="O71" s="814"/>
      <c r="P71" s="814"/>
      <c r="Q71" s="814"/>
    </row>
    <row r="72" spans="1:18" ht="26.25" customHeight="1" x14ac:dyDescent="0.15">
      <c r="A72" s="3364" t="s">
        <v>740</v>
      </c>
      <c r="B72" s="3291"/>
      <c r="C72" s="3291"/>
      <c r="D72" s="3291"/>
      <c r="E72" s="3291" t="s">
        <v>721</v>
      </c>
      <c r="F72" s="3291"/>
      <c r="G72" s="3291"/>
      <c r="H72" s="3365">
        <f>I68</f>
        <v>0</v>
      </c>
      <c r="I72" s="3365"/>
      <c r="J72" s="3365"/>
      <c r="K72" s="3366"/>
      <c r="L72" s="3367" t="s">
        <v>722</v>
      </c>
      <c r="M72" s="3291"/>
      <c r="N72" s="3291"/>
      <c r="O72" s="3291" t="s">
        <v>723</v>
      </c>
      <c r="P72" s="3291"/>
      <c r="Q72" s="3291"/>
      <c r="R72" s="1702">
        <f>IF(ISERROR(IF(OR(H72,H74)=0, 0, H74/H72)),0,IF(OR(H72,H74)=0, 0, H74/H72))</f>
        <v>0</v>
      </c>
    </row>
    <row r="73" spans="1:18" ht="26.25" customHeight="1" x14ac:dyDescent="0.15">
      <c r="A73" s="3368" t="s">
        <v>741</v>
      </c>
      <c r="B73" s="3292"/>
      <c r="C73" s="3292"/>
      <c r="D73" s="3292"/>
      <c r="E73" s="3292" t="s">
        <v>725</v>
      </c>
      <c r="F73" s="3292"/>
      <c r="G73" s="3292"/>
      <c r="H73" s="3369">
        <f>Q68</f>
        <v>0</v>
      </c>
      <c r="I73" s="3369"/>
      <c r="J73" s="3369"/>
      <c r="K73" s="3370"/>
      <c r="L73" s="3371" t="s">
        <v>742</v>
      </c>
      <c r="M73" s="3292"/>
      <c r="N73" s="3292"/>
      <c r="O73" s="3292" t="s">
        <v>727</v>
      </c>
      <c r="P73" s="3292"/>
      <c r="Q73" s="3292"/>
      <c r="R73" s="1703">
        <f>IF(ISERROR(IF(OR(H73,H74)=0, 0, (H74-H73)/H74)),0,IF(OR(H73,H74)=0, 0, (H74-H73)/H74))</f>
        <v>0</v>
      </c>
    </row>
    <row r="74" spans="1:18" ht="26.1" customHeight="1" thickBot="1" x14ac:dyDescent="0.2">
      <c r="A74" s="3351" t="s">
        <v>743</v>
      </c>
      <c r="B74" s="3327"/>
      <c r="C74" s="3327"/>
      <c r="D74" s="3327"/>
      <c r="E74" s="3327" t="s">
        <v>729</v>
      </c>
      <c r="F74" s="3327"/>
      <c r="G74" s="3327"/>
      <c r="H74" s="3352">
        <f>SUMIF(A9:A67,"○",I9:I67)</f>
        <v>0</v>
      </c>
      <c r="I74" s="3352"/>
      <c r="J74" s="3352"/>
      <c r="K74" s="3353"/>
      <c r="L74" s="3354" t="s">
        <v>744</v>
      </c>
      <c r="M74" s="3355"/>
      <c r="N74" s="3356"/>
      <c r="O74" s="3327" t="s">
        <v>731</v>
      </c>
      <c r="P74" s="3327"/>
      <c r="Q74" s="3327"/>
      <c r="R74" s="1704">
        <f>IF(J4="その他(上記用途区分以外)",M5/100*R72*R73,M4*R72*R73)</f>
        <v>0</v>
      </c>
    </row>
  </sheetData>
  <sheetProtection algorithmName="SHA-512" hashValue="s2fBY4IXGqiRfTxpemetmAMONwF+W+PddfpjB5qy9565ris/1TyUDKAvtTQJWi/BT/h+ScjkxqyvjW5/49qJug==" saltValue="uzUF9Y0lkNQj+Xl36mba4g==" spinCount="100000" sheet="1" formatCells="0" formatColumns="0" formatRows="0" insertColumns="0" insertRows="0" deleteColumns="0" deleteRows="0" sort="0" autoFilter="0"/>
  <mergeCells count="156">
    <mergeCell ref="E67:F67"/>
    <mergeCell ref="M67:N67"/>
    <mergeCell ref="A68:D68"/>
    <mergeCell ref="J68:L68"/>
    <mergeCell ref="E65:F65"/>
    <mergeCell ref="M65:N65"/>
    <mergeCell ref="E66:F66"/>
    <mergeCell ref="M66:N66"/>
    <mergeCell ref="A1:R1"/>
    <mergeCell ref="M2:R2"/>
    <mergeCell ref="M4:P4"/>
    <mergeCell ref="A2:C2"/>
    <mergeCell ref="D2:L2"/>
    <mergeCell ref="M5:O5"/>
    <mergeCell ref="J5:L5"/>
    <mergeCell ref="J4:L4"/>
    <mergeCell ref="A4:I5"/>
    <mergeCell ref="E63:F63"/>
    <mergeCell ref="M63:N63"/>
    <mergeCell ref="E64:F64"/>
    <mergeCell ref="M64:N64"/>
    <mergeCell ref="E61:F61"/>
    <mergeCell ref="M61:N61"/>
    <mergeCell ref="E62:F62"/>
    <mergeCell ref="A74:D74"/>
    <mergeCell ref="E74:G74"/>
    <mergeCell ref="H74:K74"/>
    <mergeCell ref="L74:N74"/>
    <mergeCell ref="O74:Q74"/>
    <mergeCell ref="A70:C70"/>
    <mergeCell ref="E70:I70"/>
    <mergeCell ref="J70:K70"/>
    <mergeCell ref="L70:N70"/>
    <mergeCell ref="O70:Q70"/>
    <mergeCell ref="A72:D72"/>
    <mergeCell ref="E72:G72"/>
    <mergeCell ref="H72:K72"/>
    <mergeCell ref="L72:N72"/>
    <mergeCell ref="O72:Q72"/>
    <mergeCell ref="A73:D73"/>
    <mergeCell ref="E73:G73"/>
    <mergeCell ref="H73:K73"/>
    <mergeCell ref="L73:N73"/>
    <mergeCell ref="O73:Q73"/>
    <mergeCell ref="M62:N62"/>
    <mergeCell ref="E59:F59"/>
    <mergeCell ref="M59:N59"/>
    <mergeCell ref="E60:F60"/>
    <mergeCell ref="M60:N60"/>
    <mergeCell ref="E57:F57"/>
    <mergeCell ref="M57:N57"/>
    <mergeCell ref="E58:F58"/>
    <mergeCell ref="M58:N58"/>
    <mergeCell ref="E55:F55"/>
    <mergeCell ref="M55:N55"/>
    <mergeCell ref="E56:F56"/>
    <mergeCell ref="M56:N56"/>
    <mergeCell ref="E53:F53"/>
    <mergeCell ref="M53:N53"/>
    <mergeCell ref="E54:F54"/>
    <mergeCell ref="M54:N54"/>
    <mergeCell ref="E51:F51"/>
    <mergeCell ref="M51:N51"/>
    <mergeCell ref="E52:F52"/>
    <mergeCell ref="M52:N52"/>
    <mergeCell ref="E49:F49"/>
    <mergeCell ref="M49:N49"/>
    <mergeCell ref="E50:F50"/>
    <mergeCell ref="M50:N50"/>
    <mergeCell ref="E47:F47"/>
    <mergeCell ref="M47:N47"/>
    <mergeCell ref="E48:F48"/>
    <mergeCell ref="M48:N48"/>
    <mergeCell ref="E45:F45"/>
    <mergeCell ref="M45:N45"/>
    <mergeCell ref="E46:F46"/>
    <mergeCell ref="M46:N46"/>
    <mergeCell ref="E43:F43"/>
    <mergeCell ref="M43:N43"/>
    <mergeCell ref="E44:F44"/>
    <mergeCell ref="M44:N44"/>
    <mergeCell ref="E41:F41"/>
    <mergeCell ref="M41:N41"/>
    <mergeCell ref="E42:F42"/>
    <mergeCell ref="M42:N42"/>
    <mergeCell ref="E39:F39"/>
    <mergeCell ref="M39:N39"/>
    <mergeCell ref="E40:F40"/>
    <mergeCell ref="M40:N40"/>
    <mergeCell ref="E37:F37"/>
    <mergeCell ref="M37:N37"/>
    <mergeCell ref="E38:F38"/>
    <mergeCell ref="M38:N38"/>
    <mergeCell ref="E35:F35"/>
    <mergeCell ref="M35:N35"/>
    <mergeCell ref="E36:F36"/>
    <mergeCell ref="M36:N36"/>
    <mergeCell ref="E33:F33"/>
    <mergeCell ref="M33:N33"/>
    <mergeCell ref="E34:F34"/>
    <mergeCell ref="M34:N34"/>
    <mergeCell ref="E31:F31"/>
    <mergeCell ref="M31:N31"/>
    <mergeCell ref="E32:F32"/>
    <mergeCell ref="M32:N32"/>
    <mergeCell ref="E29:F29"/>
    <mergeCell ref="M29:N29"/>
    <mergeCell ref="E30:F30"/>
    <mergeCell ref="M30:N30"/>
    <mergeCell ref="E27:F27"/>
    <mergeCell ref="M27:N27"/>
    <mergeCell ref="E28:F28"/>
    <mergeCell ref="M28:N28"/>
    <mergeCell ref="E25:F25"/>
    <mergeCell ref="M25:N25"/>
    <mergeCell ref="E26:F26"/>
    <mergeCell ref="M26:N26"/>
    <mergeCell ref="E23:F23"/>
    <mergeCell ref="M23:N23"/>
    <mergeCell ref="E24:F24"/>
    <mergeCell ref="M24:N24"/>
    <mergeCell ref="E21:F21"/>
    <mergeCell ref="M21:N21"/>
    <mergeCell ref="E22:F22"/>
    <mergeCell ref="M22:N22"/>
    <mergeCell ref="E19:F19"/>
    <mergeCell ref="M19:N19"/>
    <mergeCell ref="E20:F20"/>
    <mergeCell ref="M20:N20"/>
    <mergeCell ref="E17:F17"/>
    <mergeCell ref="M17:N17"/>
    <mergeCell ref="E18:F18"/>
    <mergeCell ref="M18:N18"/>
    <mergeCell ref="E15:F15"/>
    <mergeCell ref="M15:N15"/>
    <mergeCell ref="E16:F16"/>
    <mergeCell ref="M16:N16"/>
    <mergeCell ref="E14:F14"/>
    <mergeCell ref="M14:N14"/>
    <mergeCell ref="E12:F12"/>
    <mergeCell ref="M12:N12"/>
    <mergeCell ref="E11:F11"/>
    <mergeCell ref="M11:N11"/>
    <mergeCell ref="E9:F9"/>
    <mergeCell ref="M9:N9"/>
    <mergeCell ref="E10:F10"/>
    <mergeCell ref="M10:N10"/>
    <mergeCell ref="J7:Q7"/>
    <mergeCell ref="R7:R8"/>
    <mergeCell ref="E8:F8"/>
    <mergeCell ref="H8:I8"/>
    <mergeCell ref="M8:N8"/>
    <mergeCell ref="P8:Q8"/>
    <mergeCell ref="B7:I7"/>
    <mergeCell ref="E13:F13"/>
    <mergeCell ref="M13:N13"/>
  </mergeCells>
  <phoneticPr fontId="2"/>
  <dataValidations count="2">
    <dataValidation type="list" allowBlank="1" showInputMessage="1" showErrorMessage="1" sqref="A9:A67" xr:uid="{827833FF-DD12-4F5B-AD33-62B4425C6AB3}">
      <formula1>"○,×"</formula1>
    </dataValidation>
    <dataValidation type="list" allowBlank="1" showInputMessage="1" showErrorMessage="1" sqref="J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&amp;R&amp;14参考様式１－５⑥ 照明</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99FF99"/>
  </sheetPr>
  <dimension ref="A1:J38"/>
  <sheetViews>
    <sheetView showGridLines="0" view="pageBreakPreview" zoomScaleNormal="100" zoomScaleSheetLayoutView="100" workbookViewId="0"/>
  </sheetViews>
  <sheetFormatPr defaultColWidth="9.5703125" defaultRowHeight="13.5" x14ac:dyDescent="0.15"/>
  <cols>
    <col min="1" max="1" width="3.140625" style="181" customWidth="1"/>
    <col min="2" max="2" width="6.7109375" style="181" customWidth="1"/>
    <col min="3" max="4" width="10.140625" style="181" customWidth="1"/>
    <col min="5" max="5" width="6" style="181" customWidth="1"/>
    <col min="6" max="6" width="16.7109375" style="181" customWidth="1"/>
    <col min="7" max="7" width="6" style="181" customWidth="1"/>
    <col min="8" max="8" width="16.7109375" style="181" customWidth="1"/>
    <col min="9" max="9" width="6" style="181" customWidth="1"/>
    <col min="10" max="10" width="16.7109375" style="181" customWidth="1"/>
    <col min="11" max="16384" width="9.5703125" style="181"/>
  </cols>
  <sheetData>
    <row r="1" spans="1:10" s="172" customFormat="1" ht="22.5" customHeight="1" x14ac:dyDescent="0.15">
      <c r="G1" s="170"/>
      <c r="H1" s="170"/>
      <c r="I1" s="170"/>
      <c r="J1" s="396" t="s">
        <v>1069</v>
      </c>
    </row>
    <row r="2" spans="1:10" s="172" customFormat="1" ht="22.5" customHeight="1" thickBot="1" x14ac:dyDescent="0.2">
      <c r="A2" s="2759" t="s">
        <v>745</v>
      </c>
      <c r="B2" s="2759"/>
      <c r="C2" s="2759"/>
      <c r="D2" s="2759"/>
      <c r="E2" s="2759"/>
      <c r="F2" s="2759"/>
      <c r="G2" s="2759"/>
      <c r="H2" s="2759"/>
      <c r="I2" s="2759"/>
      <c r="J2" s="2759"/>
    </row>
    <row r="3" spans="1:10" s="172" customFormat="1" ht="25.5" customHeight="1" thickBot="1" x14ac:dyDescent="0.2">
      <c r="A3" s="2565" t="s">
        <v>326</v>
      </c>
      <c r="B3" s="2567"/>
      <c r="C3" s="2761" t="str">
        <f>IF('参考様式1-1'!D3="","",'参考様式1-1'!D3)</f>
        <v/>
      </c>
      <c r="D3" s="2762"/>
      <c r="E3" s="2762"/>
      <c r="F3" s="2762"/>
      <c r="G3" s="2762"/>
      <c r="H3" s="2763"/>
      <c r="I3" s="2492" t="str">
        <f>'参考様式1-1'!M3</f>
        <v>１棟目／計１棟</v>
      </c>
      <c r="J3" s="2494"/>
    </row>
    <row r="4" spans="1:10" s="172" customFormat="1" ht="6" customHeight="1" x14ac:dyDescent="0.15">
      <c r="A4" s="173"/>
      <c r="B4" s="173"/>
      <c r="C4" s="173"/>
      <c r="D4" s="173"/>
      <c r="E4" s="173"/>
      <c r="F4" s="173"/>
      <c r="G4" s="173"/>
      <c r="H4" s="173"/>
      <c r="I4" s="173"/>
      <c r="J4" s="397"/>
    </row>
    <row r="5" spans="1:10" s="174" customFormat="1" ht="11.25" customHeight="1" x14ac:dyDescent="0.15">
      <c r="A5" s="398" t="s">
        <v>385</v>
      </c>
      <c r="B5" s="176" t="s">
        <v>746</v>
      </c>
      <c r="C5" s="176"/>
      <c r="D5" s="177"/>
      <c r="E5" s="177"/>
      <c r="F5" s="177"/>
      <c r="G5" s="177"/>
      <c r="H5" s="177"/>
      <c r="I5" s="177"/>
      <c r="J5" s="177"/>
    </row>
    <row r="6" spans="1:10" s="174" customFormat="1" ht="11.25" customHeight="1" x14ac:dyDescent="0.15">
      <c r="A6" s="398" t="s">
        <v>387</v>
      </c>
      <c r="B6" s="176" t="s">
        <v>747</v>
      </c>
      <c r="C6" s="176"/>
      <c r="D6" s="177"/>
      <c r="E6" s="177"/>
      <c r="F6" s="177"/>
      <c r="G6" s="177"/>
      <c r="H6" s="177"/>
      <c r="I6" s="177"/>
      <c r="J6" s="177"/>
    </row>
    <row r="7" spans="1:10" s="174" customFormat="1" ht="11.25" customHeight="1" x14ac:dyDescent="0.15">
      <c r="A7" s="176"/>
      <c r="B7" s="176" t="s">
        <v>748</v>
      </c>
      <c r="C7" s="177"/>
      <c r="D7" s="177"/>
      <c r="E7" s="177"/>
      <c r="F7" s="177"/>
      <c r="G7" s="177"/>
      <c r="H7" s="177"/>
      <c r="I7" s="177"/>
      <c r="J7" s="177"/>
    </row>
    <row r="8" spans="1:10" s="174" customFormat="1" ht="11.25" customHeight="1" x14ac:dyDescent="0.15">
      <c r="A8" s="179"/>
      <c r="B8" s="179"/>
      <c r="C8" s="177"/>
      <c r="D8" s="177"/>
      <c r="E8" s="177"/>
      <c r="F8" s="177"/>
      <c r="G8" s="177"/>
      <c r="H8" s="177"/>
      <c r="I8" s="177"/>
      <c r="J8" s="177"/>
    </row>
    <row r="9" spans="1:10" s="174" customFormat="1" ht="11.25" customHeight="1" x14ac:dyDescent="0.15">
      <c r="A9" s="179"/>
      <c r="B9" s="179"/>
      <c r="C9" s="177"/>
      <c r="D9" s="177"/>
      <c r="E9" s="177"/>
      <c r="F9" s="177"/>
      <c r="G9" s="177"/>
      <c r="H9" s="177"/>
      <c r="I9" s="177"/>
      <c r="J9" s="177"/>
    </row>
    <row r="10" spans="1:10" ht="18" customHeight="1" x14ac:dyDescent="0.15">
      <c r="A10" s="180" t="s">
        <v>749</v>
      </c>
      <c r="B10" s="399"/>
      <c r="C10" s="400"/>
      <c r="D10" s="400"/>
      <c r="E10" s="189"/>
      <c r="F10" s="401"/>
      <c r="G10" s="401"/>
      <c r="H10" s="401"/>
      <c r="I10" s="401"/>
      <c r="J10" s="401"/>
    </row>
    <row r="11" spans="1:10" s="174" customFormat="1" ht="15" customHeight="1" x14ac:dyDescent="0.15">
      <c r="A11" s="3395" t="s">
        <v>750</v>
      </c>
      <c r="B11" s="3395"/>
      <c r="C11" s="3395"/>
      <c r="D11" s="3395"/>
      <c r="E11" s="3395"/>
      <c r="F11" s="3395"/>
      <c r="G11" s="3395"/>
      <c r="H11" s="3395"/>
      <c r="I11" s="3395"/>
      <c r="J11" s="3395"/>
    </row>
    <row r="12" spans="1:10" s="174" customFormat="1" ht="8.1" customHeight="1" x14ac:dyDescent="0.15">
      <c r="A12" s="398"/>
      <c r="B12" s="398"/>
      <c r="C12" s="398"/>
      <c r="D12" s="398"/>
      <c r="E12" s="398"/>
      <c r="F12" s="398"/>
      <c r="G12" s="398"/>
      <c r="H12" s="398"/>
      <c r="I12" s="398"/>
      <c r="J12" s="398"/>
    </row>
    <row r="13" spans="1:10" ht="24.95" customHeight="1" x14ac:dyDescent="0.15">
      <c r="A13" s="402"/>
      <c r="B13" s="403" t="s">
        <v>751</v>
      </c>
      <c r="C13" s="404"/>
      <c r="D13" s="405"/>
      <c r="E13" s="406" t="s">
        <v>134</v>
      </c>
      <c r="F13" s="407" t="s">
        <v>752</v>
      </c>
      <c r="G13" s="406" t="s">
        <v>134</v>
      </c>
      <c r="H13" s="407" t="s">
        <v>753</v>
      </c>
      <c r="I13" s="406" t="s">
        <v>134</v>
      </c>
      <c r="J13" s="408" t="s">
        <v>754</v>
      </c>
    </row>
    <row r="14" spans="1:10" ht="24.95" customHeight="1" x14ac:dyDescent="0.15">
      <c r="A14" s="402"/>
      <c r="B14" s="409" t="s">
        <v>755</v>
      </c>
      <c r="C14" s="410"/>
      <c r="D14" s="411"/>
      <c r="E14" s="406" t="s">
        <v>134</v>
      </c>
      <c r="F14" s="412" t="s">
        <v>756</v>
      </c>
      <c r="G14" s="406" t="s">
        <v>134</v>
      </c>
      <c r="H14" s="412" t="s">
        <v>757</v>
      </c>
      <c r="I14" s="406" t="s">
        <v>134</v>
      </c>
      <c r="J14" s="412" t="s">
        <v>758</v>
      </c>
    </row>
    <row r="15" spans="1:10" ht="24.95" customHeight="1" x14ac:dyDescent="0.15">
      <c r="A15" s="402"/>
      <c r="B15" s="409" t="s">
        <v>759</v>
      </c>
      <c r="C15" s="410"/>
      <c r="D15" s="411"/>
      <c r="E15" s="406" t="s">
        <v>134</v>
      </c>
      <c r="F15" s="412" t="s">
        <v>760</v>
      </c>
      <c r="G15" s="406" t="s">
        <v>134</v>
      </c>
      <c r="H15" s="412" t="s">
        <v>761</v>
      </c>
      <c r="I15" s="406" t="s">
        <v>134</v>
      </c>
      <c r="J15" s="412" t="s">
        <v>762</v>
      </c>
    </row>
    <row r="16" spans="1:10" ht="50.1" customHeight="1" x14ac:dyDescent="0.15">
      <c r="A16" s="402"/>
      <c r="B16" s="413" t="s">
        <v>763</v>
      </c>
      <c r="E16" s="406" t="s">
        <v>134</v>
      </c>
      <c r="F16" s="3390" t="s">
        <v>764</v>
      </c>
      <c r="G16" s="3390"/>
      <c r="H16" s="3390"/>
      <c r="I16" s="3390"/>
      <c r="J16" s="3391"/>
    </row>
    <row r="17" spans="1:10" ht="50.1" customHeight="1" x14ac:dyDescent="0.15">
      <c r="A17" s="402"/>
      <c r="B17" s="414"/>
      <c r="E17" s="406" t="s">
        <v>134</v>
      </c>
      <c r="F17" s="3390" t="s">
        <v>765</v>
      </c>
      <c r="G17" s="3390"/>
      <c r="H17" s="3390"/>
      <c r="I17" s="3390"/>
      <c r="J17" s="3391"/>
    </row>
    <row r="18" spans="1:10" ht="50.1" customHeight="1" x14ac:dyDescent="0.15">
      <c r="A18" s="402"/>
      <c r="B18" s="414"/>
      <c r="E18" s="406" t="s">
        <v>134</v>
      </c>
      <c r="F18" s="3390" t="s">
        <v>766</v>
      </c>
      <c r="G18" s="3390"/>
      <c r="H18" s="3390"/>
      <c r="I18" s="3390"/>
      <c r="J18" s="3391"/>
    </row>
    <row r="19" spans="1:10" ht="50.1" customHeight="1" x14ac:dyDescent="0.15">
      <c r="A19" s="402"/>
      <c r="B19" s="414"/>
      <c r="E19" s="406" t="s">
        <v>134</v>
      </c>
      <c r="F19" s="3390" t="s">
        <v>767</v>
      </c>
      <c r="G19" s="3390"/>
      <c r="H19" s="3390"/>
      <c r="I19" s="3390"/>
      <c r="J19" s="3391"/>
    </row>
    <row r="20" spans="1:10" ht="24.95" customHeight="1" x14ac:dyDescent="0.15">
      <c r="A20" s="402"/>
      <c r="B20" s="415"/>
      <c r="C20" s="398"/>
      <c r="D20" s="402"/>
      <c r="E20" s="918" t="s">
        <v>134</v>
      </c>
      <c r="F20" s="416" t="s">
        <v>768</v>
      </c>
      <c r="G20" s="416"/>
      <c r="H20" s="416"/>
      <c r="I20" s="416"/>
      <c r="J20" s="417"/>
    </row>
    <row r="21" spans="1:10" ht="50.1" customHeight="1" x14ac:dyDescent="0.15">
      <c r="A21" s="398"/>
      <c r="B21" s="418"/>
      <c r="C21" s="419"/>
      <c r="D21" s="419"/>
      <c r="E21" s="3392"/>
      <c r="F21" s="3393"/>
      <c r="G21" s="3393"/>
      <c r="H21" s="3393"/>
      <c r="I21" s="3393"/>
      <c r="J21" s="3394"/>
    </row>
    <row r="22" spans="1:10" ht="21" customHeight="1" x14ac:dyDescent="0.15">
      <c r="A22" s="176"/>
      <c r="B22" s="176"/>
      <c r="C22" s="420"/>
      <c r="D22" s="420"/>
      <c r="E22" s="420"/>
      <c r="F22" s="420"/>
      <c r="G22" s="420"/>
      <c r="H22" s="420"/>
      <c r="I22" s="420"/>
      <c r="J22" s="420"/>
    </row>
    <row r="23" spans="1:10" ht="18" customHeight="1" x14ac:dyDescent="0.15">
      <c r="A23" s="180" t="s">
        <v>769</v>
      </c>
      <c r="B23" s="176"/>
      <c r="C23" s="420"/>
      <c r="D23" s="420"/>
      <c r="E23" s="420"/>
      <c r="F23" s="420"/>
      <c r="G23" s="420"/>
      <c r="H23" s="420"/>
      <c r="I23" s="420"/>
      <c r="J23" s="420"/>
    </row>
    <row r="24" spans="1:10" ht="18" customHeight="1" x14ac:dyDescent="0.15">
      <c r="A24" s="421"/>
      <c r="B24" s="422"/>
      <c r="C24" s="423"/>
      <c r="D24" s="423"/>
      <c r="E24" s="423"/>
      <c r="F24" s="423"/>
      <c r="G24" s="423"/>
      <c r="H24" s="423"/>
      <c r="I24" s="423"/>
      <c r="J24" s="424"/>
    </row>
    <row r="25" spans="1:10" ht="18" customHeight="1" x14ac:dyDescent="0.15">
      <c r="A25" s="421"/>
      <c r="B25" s="194"/>
      <c r="C25" s="420"/>
      <c r="D25" s="420"/>
      <c r="E25" s="420"/>
      <c r="F25" s="420"/>
      <c r="G25" s="420"/>
      <c r="H25" s="420"/>
      <c r="I25" s="420"/>
      <c r="J25" s="425"/>
    </row>
    <row r="26" spans="1:10" ht="18" customHeight="1" x14ac:dyDescent="0.15">
      <c r="A26" s="421"/>
      <c r="B26" s="194"/>
      <c r="C26" s="420"/>
      <c r="D26" s="420"/>
      <c r="E26" s="420"/>
      <c r="F26" s="420"/>
      <c r="G26" s="420"/>
      <c r="H26" s="420"/>
      <c r="I26" s="420"/>
      <c r="J26" s="425"/>
    </row>
    <row r="27" spans="1:10" ht="18" customHeight="1" x14ac:dyDescent="0.15">
      <c r="A27" s="421"/>
      <c r="B27" s="194"/>
      <c r="C27" s="420"/>
      <c r="D27" s="420"/>
      <c r="E27" s="420"/>
      <c r="F27" s="420"/>
      <c r="G27" s="420"/>
      <c r="H27" s="420"/>
      <c r="I27" s="420"/>
      <c r="J27" s="425"/>
    </row>
    <row r="28" spans="1:10" ht="18" customHeight="1" x14ac:dyDescent="0.15">
      <c r="A28" s="421"/>
      <c r="B28" s="194"/>
      <c r="C28" s="420"/>
      <c r="D28" s="420"/>
      <c r="E28" s="420"/>
      <c r="F28" s="420"/>
      <c r="G28" s="420"/>
      <c r="H28" s="420"/>
      <c r="I28" s="420"/>
      <c r="J28" s="425"/>
    </row>
    <row r="29" spans="1:10" ht="18" customHeight="1" x14ac:dyDescent="0.15">
      <c r="A29" s="421"/>
      <c r="B29" s="194"/>
      <c r="C29" s="420"/>
      <c r="D29" s="420"/>
      <c r="E29" s="420"/>
      <c r="F29" s="420"/>
      <c r="G29" s="420"/>
      <c r="H29" s="420"/>
      <c r="I29" s="420"/>
      <c r="J29" s="425"/>
    </row>
    <row r="30" spans="1:10" ht="18" customHeight="1" x14ac:dyDescent="0.15">
      <c r="A30" s="421"/>
      <c r="B30" s="194"/>
      <c r="C30" s="420"/>
      <c r="D30" s="420"/>
      <c r="E30" s="420"/>
      <c r="F30" s="420"/>
      <c r="G30" s="420"/>
      <c r="H30" s="420"/>
      <c r="I30" s="420"/>
      <c r="J30" s="425"/>
    </row>
    <row r="31" spans="1:10" ht="18" customHeight="1" x14ac:dyDescent="0.15">
      <c r="A31" s="421"/>
      <c r="B31" s="194"/>
      <c r="C31" s="420"/>
      <c r="D31" s="420"/>
      <c r="E31" s="420"/>
      <c r="F31" s="420"/>
      <c r="G31" s="420"/>
      <c r="H31" s="420"/>
      <c r="I31" s="420"/>
      <c r="J31" s="425"/>
    </row>
    <row r="32" spans="1:10" ht="18" customHeight="1" x14ac:dyDescent="0.15">
      <c r="A32" s="421"/>
      <c r="B32" s="194"/>
      <c r="C32" s="420"/>
      <c r="D32" s="420"/>
      <c r="E32" s="420"/>
      <c r="F32" s="420"/>
      <c r="G32" s="420"/>
      <c r="H32" s="420"/>
      <c r="I32" s="420"/>
      <c r="J32" s="425"/>
    </row>
    <row r="33" spans="1:10" ht="18" customHeight="1" x14ac:dyDescent="0.15">
      <c r="A33" s="402"/>
      <c r="B33" s="426"/>
      <c r="C33" s="398"/>
      <c r="D33" s="420"/>
      <c r="E33" s="420"/>
      <c r="F33" s="420"/>
      <c r="G33" s="420"/>
      <c r="H33" s="420"/>
      <c r="I33" s="420"/>
      <c r="J33" s="425"/>
    </row>
    <row r="34" spans="1:10" ht="18" customHeight="1" x14ac:dyDescent="0.15">
      <c r="A34" s="425"/>
      <c r="B34" s="427"/>
      <c r="C34" s="398"/>
      <c r="D34" s="398"/>
      <c r="E34" s="398"/>
      <c r="F34" s="398"/>
      <c r="G34" s="398"/>
      <c r="H34" s="398"/>
      <c r="I34" s="398"/>
      <c r="J34" s="402"/>
    </row>
    <row r="35" spans="1:10" ht="18" customHeight="1" x14ac:dyDescent="0.15">
      <c r="A35" s="425"/>
      <c r="B35" s="427"/>
      <c r="C35" s="398"/>
      <c r="D35" s="398"/>
      <c r="E35" s="398"/>
      <c r="F35" s="398"/>
      <c r="G35" s="398"/>
      <c r="H35" s="398"/>
      <c r="I35" s="398"/>
      <c r="J35" s="402"/>
    </row>
    <row r="36" spans="1:10" ht="18" customHeight="1" x14ac:dyDescent="0.15">
      <c r="A36" s="425"/>
      <c r="B36" s="428"/>
      <c r="C36" s="419"/>
      <c r="D36" s="419"/>
      <c r="E36" s="419"/>
      <c r="F36" s="419"/>
      <c r="G36" s="419"/>
      <c r="H36" s="419"/>
      <c r="I36" s="419"/>
      <c r="J36" s="429"/>
    </row>
    <row r="37" spans="1:10" ht="9" customHeight="1" x14ac:dyDescent="0.15">
      <c r="A37" s="190"/>
      <c r="B37" s="187"/>
      <c r="C37" s="182"/>
      <c r="D37" s="182"/>
      <c r="E37" s="182"/>
      <c r="F37" s="182"/>
      <c r="G37" s="182"/>
      <c r="H37" s="182"/>
      <c r="I37" s="182"/>
      <c r="J37" s="182"/>
    </row>
    <row r="38" spans="1:10" ht="15" customHeight="1" x14ac:dyDescent="0.15">
      <c r="A38" s="190"/>
      <c r="B38" s="187"/>
      <c r="C38" s="182"/>
      <c r="D38" s="182"/>
      <c r="E38" s="182"/>
      <c r="F38" s="182"/>
      <c r="G38" s="182"/>
      <c r="H38" s="182"/>
      <c r="I38" s="182"/>
      <c r="J38" s="182"/>
    </row>
  </sheetData>
  <mergeCells count="10">
    <mergeCell ref="F17:J17"/>
    <mergeCell ref="F18:J18"/>
    <mergeCell ref="F19:J19"/>
    <mergeCell ref="E21:J21"/>
    <mergeCell ref="A2:J2"/>
    <mergeCell ref="A3:B3"/>
    <mergeCell ref="C3:H3"/>
    <mergeCell ref="I3:J3"/>
    <mergeCell ref="A11:J11"/>
    <mergeCell ref="F16:J16"/>
  </mergeCells>
  <phoneticPr fontId="2"/>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scale="9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D39A-9EE8-40B1-B8E9-5DE07A6EFE81}">
  <sheetPr codeName="Sheet32">
    <tabColor rgb="FF99FF99"/>
    <pageSetUpPr fitToPage="1"/>
  </sheetPr>
  <dimension ref="A1:L44"/>
  <sheetViews>
    <sheetView showGridLines="0" view="pageBreakPreview" zoomScaleNormal="100" zoomScaleSheetLayoutView="100" workbookViewId="0"/>
  </sheetViews>
  <sheetFormatPr defaultColWidth="9.5703125" defaultRowHeight="13.5" x14ac:dyDescent="0.15"/>
  <cols>
    <col min="1" max="1" width="11.5703125" style="216" customWidth="1"/>
    <col min="2" max="2" width="21.85546875" style="216" customWidth="1"/>
    <col min="3" max="3" width="3.5703125" style="287" bestFit="1" customWidth="1"/>
    <col min="4" max="5" width="8.140625" style="216" customWidth="1"/>
    <col min="6" max="6" width="35.140625" style="216" customWidth="1"/>
    <col min="7" max="7" width="18.7109375" style="216" customWidth="1"/>
    <col min="8" max="8" width="9.5703125" style="1494" customWidth="1"/>
    <col min="9" max="16384" width="9.5703125" style="216"/>
  </cols>
  <sheetData>
    <row r="1" spans="1:8" s="206" customFormat="1" ht="20.100000000000001" customHeight="1" x14ac:dyDescent="0.15">
      <c r="A1" s="209"/>
      <c r="B1" s="430"/>
      <c r="C1" s="648"/>
      <c r="D1" s="207"/>
      <c r="E1" s="207"/>
      <c r="F1" s="207"/>
      <c r="G1" s="208" t="s">
        <v>1621</v>
      </c>
      <c r="H1" s="1492"/>
    </row>
    <row r="2" spans="1:8" s="206" customFormat="1" ht="22.5" customHeight="1" thickBot="1" x14ac:dyDescent="0.2">
      <c r="A2" s="3446" t="s">
        <v>912</v>
      </c>
      <c r="B2" s="3446"/>
      <c r="C2" s="3446"/>
      <c r="D2" s="3446"/>
      <c r="E2" s="3446"/>
      <c r="F2" s="3446"/>
      <c r="G2" s="3446"/>
      <c r="H2" s="1493"/>
    </row>
    <row r="3" spans="1:8" s="172" customFormat="1" ht="25.5" customHeight="1" thickBot="1" x14ac:dyDescent="0.2">
      <c r="A3" s="1512" t="s">
        <v>326</v>
      </c>
      <c r="B3" s="3447" t="str">
        <f>IF('参考様式1-1'!D3="","",'参考様式1-1'!D3)</f>
        <v/>
      </c>
      <c r="C3" s="3447"/>
      <c r="D3" s="3447"/>
      <c r="E3" s="3447"/>
      <c r="F3" s="3448"/>
      <c r="G3" s="1557" t="str">
        <f>'参考様式1-1'!M3</f>
        <v>１棟目／計１棟</v>
      </c>
      <c r="H3" s="182"/>
    </row>
    <row r="4" spans="1:8" s="206" customFormat="1" ht="30" customHeight="1" thickBot="1" x14ac:dyDescent="0.2">
      <c r="A4" s="1513"/>
      <c r="B4" s="1513"/>
      <c r="C4" s="1513"/>
      <c r="D4" s="1513"/>
      <c r="E4" s="1513"/>
      <c r="F4" s="1513"/>
      <c r="G4" s="1513"/>
      <c r="H4" s="1493"/>
    </row>
    <row r="5" spans="1:8" ht="15" customHeight="1" x14ac:dyDescent="0.15">
      <c r="A5" s="3449" t="s">
        <v>770</v>
      </c>
      <c r="B5" s="2697"/>
      <c r="C5" s="3449" t="s">
        <v>771</v>
      </c>
      <c r="D5" s="3452"/>
      <c r="E5" s="3452"/>
      <c r="F5" s="2697"/>
      <c r="G5" s="3454" t="s">
        <v>1502</v>
      </c>
    </row>
    <row r="6" spans="1:8" ht="15" customHeight="1" thickBot="1" x14ac:dyDescent="0.2">
      <c r="A6" s="3450"/>
      <c r="B6" s="3451"/>
      <c r="C6" s="3450"/>
      <c r="D6" s="3453"/>
      <c r="E6" s="3453"/>
      <c r="F6" s="3451"/>
      <c r="G6" s="3455"/>
    </row>
    <row r="7" spans="1:8" s="286" customFormat="1" ht="26.25" customHeight="1" x14ac:dyDescent="0.15">
      <c r="A7" s="456" t="s">
        <v>773</v>
      </c>
      <c r="B7" s="457" t="s">
        <v>1459</v>
      </c>
      <c r="C7" s="3404" t="s">
        <v>775</v>
      </c>
      <c r="D7" s="3405"/>
      <c r="E7" s="1502"/>
      <c r="F7" s="1503"/>
      <c r="G7" s="435">
        <f>'参考様式2-2'!E30</f>
        <v>0</v>
      </c>
      <c r="H7" s="1495"/>
    </row>
    <row r="8" spans="1:8" s="286" customFormat="1" ht="26.25" customHeight="1" x14ac:dyDescent="0.15">
      <c r="A8" s="460"/>
      <c r="B8" s="461" t="s">
        <v>1460</v>
      </c>
      <c r="C8" s="3406" t="s">
        <v>777</v>
      </c>
      <c r="D8" s="3407"/>
      <c r="E8" s="358"/>
      <c r="F8" s="1504"/>
      <c r="G8" s="437">
        <f>'参考様式2-2'!E45</f>
        <v>0</v>
      </c>
      <c r="H8" s="1495"/>
    </row>
    <row r="9" spans="1:8" s="286" customFormat="1" ht="26.25" customHeight="1" x14ac:dyDescent="0.15">
      <c r="A9" s="460"/>
      <c r="B9" s="461" t="s">
        <v>1461</v>
      </c>
      <c r="C9" s="3406" t="s">
        <v>798</v>
      </c>
      <c r="D9" s="3407"/>
      <c r="E9" s="358"/>
      <c r="F9" s="1504"/>
      <c r="G9" s="438">
        <f>'参考様式2-2'!E52</f>
        <v>0</v>
      </c>
      <c r="H9" s="1495" t="s">
        <v>1453</v>
      </c>
    </row>
    <row r="10" spans="1:8" s="286" customFormat="1" ht="26.25" customHeight="1" x14ac:dyDescent="0.15">
      <c r="A10" s="460"/>
      <c r="B10" s="461" t="s">
        <v>1462</v>
      </c>
      <c r="C10" s="3443" t="s">
        <v>1428</v>
      </c>
      <c r="D10" s="3444"/>
      <c r="E10" s="358"/>
      <c r="F10" s="1504"/>
      <c r="G10" s="437">
        <f>'参考様式2-3'!I26</f>
        <v>0</v>
      </c>
      <c r="H10" s="1495" t="s">
        <v>1454</v>
      </c>
    </row>
    <row r="11" spans="1:8" s="286" customFormat="1" ht="26.25" customHeight="1" thickBot="1" x14ac:dyDescent="0.2">
      <c r="A11" s="463"/>
      <c r="B11" s="464" t="s">
        <v>780</v>
      </c>
      <c r="C11" s="3429" t="s">
        <v>1469</v>
      </c>
      <c r="D11" s="3430"/>
      <c r="E11" s="3430"/>
      <c r="F11" s="3431"/>
      <c r="G11" s="468">
        <f>SUM(G7:G10)</f>
        <v>0</v>
      </c>
      <c r="H11" s="1495"/>
    </row>
    <row r="12" spans="1:8" s="286" customFormat="1" ht="26.25" customHeight="1" x14ac:dyDescent="0.15">
      <c r="A12" s="3410" t="s">
        <v>781</v>
      </c>
      <c r="B12" s="3445" t="s">
        <v>1459</v>
      </c>
      <c r="C12" s="3414" t="s">
        <v>1445</v>
      </c>
      <c r="D12" s="3415"/>
      <c r="E12" s="3416"/>
      <c r="F12" s="1505" t="s">
        <v>783</v>
      </c>
      <c r="G12" s="442">
        <f>'参考様式2-2'!E14+'参考様式2-2'!E28</f>
        <v>0</v>
      </c>
      <c r="H12" s="1495"/>
    </row>
    <row r="13" spans="1:8" s="286" customFormat="1" ht="26.25" customHeight="1" x14ac:dyDescent="0.15">
      <c r="A13" s="3411"/>
      <c r="B13" s="3424"/>
      <c r="C13" s="3440" t="s">
        <v>1477</v>
      </c>
      <c r="D13" s="3441"/>
      <c r="E13" s="3442"/>
      <c r="F13" s="1506" t="s">
        <v>785</v>
      </c>
      <c r="G13" s="444">
        <f>'参考様式2-2'!E21</f>
        <v>0</v>
      </c>
      <c r="H13" s="1495"/>
    </row>
    <row r="14" spans="1:8" s="286" customFormat="1" ht="26.25" customHeight="1" x14ac:dyDescent="0.15">
      <c r="A14" s="460"/>
      <c r="B14" s="3424"/>
      <c r="C14" s="3420" t="s">
        <v>802</v>
      </c>
      <c r="D14" s="3421"/>
      <c r="E14" s="3422"/>
      <c r="F14" s="1666" t="s">
        <v>786</v>
      </c>
      <c r="G14" s="437">
        <f>SUM(G12:G13)</f>
        <v>0</v>
      </c>
      <c r="H14" s="1495" t="s">
        <v>1451</v>
      </c>
    </row>
    <row r="15" spans="1:8" s="286" customFormat="1" ht="26.25" customHeight="1" x14ac:dyDescent="0.15">
      <c r="A15" s="460"/>
      <c r="B15" s="3432" t="s">
        <v>1460</v>
      </c>
      <c r="C15" s="3420" t="s">
        <v>1470</v>
      </c>
      <c r="D15" s="3421"/>
      <c r="E15" s="3421"/>
      <c r="F15" s="3433"/>
      <c r="G15" s="438">
        <f>IF(G8&gt;=1000,MIN(G7*0.1,G8),G8)</f>
        <v>0</v>
      </c>
      <c r="H15" s="1495" t="s">
        <v>1452</v>
      </c>
    </row>
    <row r="16" spans="1:8" s="286" customFormat="1" ht="26.25" customHeight="1" x14ac:dyDescent="0.15">
      <c r="A16" s="460"/>
      <c r="B16" s="3413"/>
      <c r="C16" s="3434" t="s">
        <v>1476</v>
      </c>
      <c r="D16" s="3435"/>
      <c r="E16" s="3436"/>
      <c r="F16" s="1509" t="s">
        <v>790</v>
      </c>
      <c r="G16" s="445">
        <f>IF(ISERROR(G15*'参考様式2-2'!E44/'参考様式2-2'!E45),0,G15*'参考様式2-2'!E44/'参考様式2-2'!E45)</f>
        <v>0</v>
      </c>
      <c r="H16" s="1495"/>
    </row>
    <row r="17" spans="1:12" s="286" customFormat="1" ht="26.25" customHeight="1" x14ac:dyDescent="0.15">
      <c r="A17" s="473"/>
      <c r="B17" s="3413"/>
      <c r="C17" s="3437" t="s">
        <v>1478</v>
      </c>
      <c r="D17" s="3438"/>
      <c r="E17" s="3439"/>
      <c r="F17" s="1507" t="s">
        <v>803</v>
      </c>
      <c r="G17" s="447">
        <f>G15-G16</f>
        <v>0</v>
      </c>
      <c r="H17" s="1495"/>
    </row>
    <row r="18" spans="1:12" s="286" customFormat="1" ht="26.25" customHeight="1" x14ac:dyDescent="0.15">
      <c r="A18" s="473"/>
      <c r="B18" s="461" t="s">
        <v>1461</v>
      </c>
      <c r="C18" s="3420" t="s">
        <v>804</v>
      </c>
      <c r="D18" s="3421"/>
      <c r="E18" s="1667"/>
      <c r="F18" s="488"/>
      <c r="G18" s="437">
        <f>G9</f>
        <v>0</v>
      </c>
    </row>
    <row r="19" spans="1:12" s="286" customFormat="1" ht="26.25" customHeight="1" thickBot="1" x14ac:dyDescent="0.2">
      <c r="A19" s="473"/>
      <c r="B19" s="479" t="s">
        <v>1463</v>
      </c>
      <c r="C19" s="3429" t="s">
        <v>1429</v>
      </c>
      <c r="D19" s="3430"/>
      <c r="E19" s="1668"/>
      <c r="F19" s="1669"/>
      <c r="G19" s="441">
        <f>G10</f>
        <v>0</v>
      </c>
    </row>
    <row r="20" spans="1:12" s="286" customFormat="1" ht="26.25" customHeight="1" x14ac:dyDescent="0.15">
      <c r="A20" s="482" t="s">
        <v>792</v>
      </c>
      <c r="B20" s="3412" t="s">
        <v>1464</v>
      </c>
      <c r="C20" s="3414" t="s">
        <v>782</v>
      </c>
      <c r="D20" s="3415"/>
      <c r="E20" s="3416"/>
      <c r="F20" s="483" t="s">
        <v>807</v>
      </c>
      <c r="G20" s="449">
        <f>ROUNDDOWN(G12/3,0)+ROUNDDOWN(G16/3,0)</f>
        <v>0</v>
      </c>
      <c r="H20" s="1495"/>
    </row>
    <row r="21" spans="1:12" s="286" customFormat="1" ht="26.25" customHeight="1" x14ac:dyDescent="0.15">
      <c r="A21" s="484"/>
      <c r="B21" s="3413"/>
      <c r="C21" s="3440" t="s">
        <v>784</v>
      </c>
      <c r="D21" s="3441"/>
      <c r="E21" s="3442"/>
      <c r="F21" s="485" t="s">
        <v>808</v>
      </c>
      <c r="G21" s="444">
        <f>ROUNDDOWN(G13/3,0)+ROUNDDOWN(G17/3,0)</f>
        <v>0</v>
      </c>
      <c r="H21" s="1558"/>
      <c r="I21" s="1559"/>
      <c r="J21" s="1559"/>
      <c r="K21" s="1559"/>
      <c r="L21" s="1559"/>
    </row>
    <row r="22" spans="1:12" s="286" customFormat="1" ht="26.25" customHeight="1" x14ac:dyDescent="0.15">
      <c r="A22" s="484"/>
      <c r="B22" s="3413"/>
      <c r="C22" s="3420" t="s">
        <v>802</v>
      </c>
      <c r="D22" s="3421"/>
      <c r="E22" s="3422"/>
      <c r="F22" s="488" t="s">
        <v>1551</v>
      </c>
      <c r="G22" s="437">
        <f>SUM(G20:G21)</f>
        <v>0</v>
      </c>
      <c r="H22" s="1558"/>
      <c r="I22" s="1559"/>
      <c r="J22" s="1559"/>
      <c r="K22" s="1559"/>
      <c r="L22" s="1559"/>
    </row>
    <row r="23" spans="1:12" s="286" customFormat="1" ht="26.25" customHeight="1" x14ac:dyDescent="0.15">
      <c r="A23" s="473"/>
      <c r="B23" s="1554"/>
      <c r="C23" s="3437" t="s">
        <v>810</v>
      </c>
      <c r="D23" s="3438"/>
      <c r="E23" s="3439"/>
      <c r="F23" s="488" t="s">
        <v>811</v>
      </c>
      <c r="G23" s="437">
        <f>ROUNDDOWN(G18/3,0)</f>
        <v>0</v>
      </c>
      <c r="H23" s="1495"/>
    </row>
    <row r="24" spans="1:12" s="286" customFormat="1" ht="26.25" customHeight="1" thickBot="1" x14ac:dyDescent="0.2">
      <c r="A24" s="486"/>
      <c r="B24" s="479" t="s">
        <v>1465</v>
      </c>
      <c r="C24" s="3429" t="s">
        <v>1552</v>
      </c>
      <c r="D24" s="3430"/>
      <c r="E24" s="3430"/>
      <c r="F24" s="3431"/>
      <c r="G24" s="441">
        <f>ROUNDDOWN(G19/3,0)</f>
        <v>0</v>
      </c>
    </row>
    <row r="25" spans="1:12" s="286" customFormat="1" ht="26.25" customHeight="1" x14ac:dyDescent="0.15">
      <c r="A25" s="3410" t="s">
        <v>793</v>
      </c>
      <c r="B25" s="3412" t="s">
        <v>1466</v>
      </c>
      <c r="C25" s="3414" t="s">
        <v>782</v>
      </c>
      <c r="D25" s="3415"/>
      <c r="E25" s="3416"/>
      <c r="F25" s="1670" t="s">
        <v>794</v>
      </c>
      <c r="G25" s="449">
        <f>G20</f>
        <v>0</v>
      </c>
      <c r="H25" s="1495"/>
    </row>
    <row r="26" spans="1:12" s="286" customFormat="1" ht="26.25" customHeight="1" x14ac:dyDescent="0.15">
      <c r="A26" s="3411"/>
      <c r="B26" s="3413"/>
      <c r="C26" s="3417" t="s">
        <v>791</v>
      </c>
      <c r="D26" s="3418"/>
      <c r="E26" s="3419"/>
      <c r="F26" s="487" t="s">
        <v>815</v>
      </c>
      <c r="G26" s="444">
        <f>MIN(G21,25000)</f>
        <v>0</v>
      </c>
      <c r="H26" s="1495"/>
    </row>
    <row r="27" spans="1:12" s="286" customFormat="1" ht="26.25" customHeight="1" x14ac:dyDescent="0.15">
      <c r="A27" s="473"/>
      <c r="B27" s="3413"/>
      <c r="C27" s="3420" t="s">
        <v>810</v>
      </c>
      <c r="D27" s="3421"/>
      <c r="E27" s="3422"/>
      <c r="F27" s="1604" t="s">
        <v>817</v>
      </c>
      <c r="G27" s="451">
        <f>G23</f>
        <v>0</v>
      </c>
      <c r="H27" s="1495"/>
    </row>
    <row r="28" spans="1:12" s="286" customFormat="1" ht="26.25" customHeight="1" x14ac:dyDescent="0.15">
      <c r="A28" s="473"/>
      <c r="B28" s="1475"/>
      <c r="C28" s="3420" t="s">
        <v>818</v>
      </c>
      <c r="D28" s="3421"/>
      <c r="E28" s="3422"/>
      <c r="F28" s="488" t="s">
        <v>1553</v>
      </c>
      <c r="G28" s="1499"/>
      <c r="H28" s="1495"/>
    </row>
    <row r="29" spans="1:12" s="286" customFormat="1" ht="26.25" customHeight="1" x14ac:dyDescent="0.15">
      <c r="A29" s="473"/>
      <c r="B29" s="1496" t="s">
        <v>1449</v>
      </c>
      <c r="C29" s="3420" t="s">
        <v>802</v>
      </c>
      <c r="D29" s="3421"/>
      <c r="E29" s="3422"/>
      <c r="F29" s="488" t="s">
        <v>821</v>
      </c>
      <c r="G29" s="437">
        <f>SUM(G25:G28)</f>
        <v>0</v>
      </c>
      <c r="H29" s="1495"/>
    </row>
    <row r="30" spans="1:12" s="286" customFormat="1" ht="26.25" customHeight="1" x14ac:dyDescent="0.15">
      <c r="A30" s="473"/>
      <c r="B30" s="3423" t="s">
        <v>1467</v>
      </c>
      <c r="C30" s="3406" t="s">
        <v>789</v>
      </c>
      <c r="D30" s="3407"/>
      <c r="E30" s="3425"/>
      <c r="F30" s="1671" t="s">
        <v>1554</v>
      </c>
      <c r="G30" s="437">
        <f>G24</f>
        <v>0</v>
      </c>
      <c r="H30" s="1495"/>
    </row>
    <row r="31" spans="1:12" s="286" customFormat="1" ht="26.25" customHeight="1" x14ac:dyDescent="0.15">
      <c r="A31" s="473"/>
      <c r="B31" s="3424"/>
      <c r="C31" s="3420" t="s">
        <v>818</v>
      </c>
      <c r="D31" s="3421"/>
      <c r="E31" s="3422"/>
      <c r="F31" s="488" t="s">
        <v>1555</v>
      </c>
      <c r="G31" s="489"/>
      <c r="H31" s="1495"/>
    </row>
    <row r="32" spans="1:12" s="286" customFormat="1" ht="26.25" customHeight="1" thickBot="1" x14ac:dyDescent="0.2">
      <c r="A32" s="473"/>
      <c r="B32" s="1498" t="s">
        <v>1450</v>
      </c>
      <c r="C32" s="3426" t="s">
        <v>802</v>
      </c>
      <c r="D32" s="3427"/>
      <c r="E32" s="3428"/>
      <c r="F32" s="488" t="s">
        <v>1556</v>
      </c>
      <c r="G32" s="451">
        <f>SUM(G30:G31)</f>
        <v>0</v>
      </c>
    </row>
    <row r="33" spans="1:12" s="286" customFormat="1" ht="30" customHeight="1" thickTop="1" x14ac:dyDescent="0.15">
      <c r="A33" s="473"/>
      <c r="B33" s="1551" t="s">
        <v>1468</v>
      </c>
      <c r="C33" s="1672" t="s">
        <v>1449</v>
      </c>
      <c r="D33" s="3408" t="s">
        <v>823</v>
      </c>
      <c r="E33" s="3409"/>
      <c r="F33" s="490" t="s">
        <v>1455</v>
      </c>
      <c r="G33" s="491">
        <f>MIN(G29,50000)</f>
        <v>0</v>
      </c>
      <c r="H33" s="1495"/>
    </row>
    <row r="34" spans="1:12" s="286" customFormat="1" ht="30" customHeight="1" x14ac:dyDescent="0.15">
      <c r="A34" s="473"/>
      <c r="B34" s="1552"/>
      <c r="C34" s="1673" t="s">
        <v>1457</v>
      </c>
      <c r="D34" s="3398" t="s">
        <v>824</v>
      </c>
      <c r="E34" s="3399"/>
      <c r="F34" s="488" t="s">
        <v>1456</v>
      </c>
      <c r="G34" s="437">
        <f>MIN(G32,25000)</f>
        <v>0</v>
      </c>
      <c r="H34" s="1495"/>
    </row>
    <row r="35" spans="1:12" s="286" customFormat="1" ht="30" customHeight="1" thickBot="1" x14ac:dyDescent="0.2">
      <c r="A35" s="486"/>
      <c r="B35" s="1553"/>
      <c r="C35" s="3400" t="s">
        <v>608</v>
      </c>
      <c r="D35" s="3401"/>
      <c r="E35" s="3402"/>
      <c r="F35" s="1508" t="s">
        <v>1458</v>
      </c>
      <c r="G35" s="468">
        <f>MIN(G33+G34,G36)</f>
        <v>0</v>
      </c>
      <c r="H35" s="1495"/>
    </row>
    <row r="36" spans="1:12" s="286" customFormat="1" ht="26.25" customHeight="1" thickBot="1" x14ac:dyDescent="0.2">
      <c r="A36" s="210"/>
      <c r="B36" s="243"/>
      <c r="C36" s="370"/>
      <c r="D36" s="3403"/>
      <c r="E36" s="3403"/>
      <c r="F36" s="1491" t="s">
        <v>1446</v>
      </c>
      <c r="G36" s="1676"/>
      <c r="H36" s="1675" t="s">
        <v>1425</v>
      </c>
    </row>
    <row r="37" spans="1:12" s="286" customFormat="1" ht="26.25" customHeight="1" x14ac:dyDescent="0.15">
      <c r="A37" s="482" t="s">
        <v>1545</v>
      </c>
      <c r="B37" s="457" t="s">
        <v>1459</v>
      </c>
      <c r="C37" s="3404"/>
      <c r="D37" s="3405"/>
      <c r="E37" s="1502"/>
      <c r="F37" s="1503"/>
      <c r="G37" s="435">
        <f>ROUNDDOWN(G12/3,0)+ROUNDDOWN(G13/3,0)</f>
        <v>0</v>
      </c>
      <c r="H37" s="1495" t="s">
        <v>1546</v>
      </c>
      <c r="I37" s="1560"/>
      <c r="J37" s="1560"/>
      <c r="K37" s="1560"/>
      <c r="L37" s="1560"/>
    </row>
    <row r="38" spans="1:12" s="286" customFormat="1" ht="26.25" customHeight="1" x14ac:dyDescent="0.15">
      <c r="A38" s="460" t="s">
        <v>1547</v>
      </c>
      <c r="B38" s="461" t="s">
        <v>1460</v>
      </c>
      <c r="C38" s="3406"/>
      <c r="D38" s="3407"/>
      <c r="E38" s="358"/>
      <c r="F38" s="1504"/>
      <c r="G38" s="437">
        <f>ROUNDDOWN(G16/3,0)+ROUNDDOWN(G17/3,0)</f>
        <v>0</v>
      </c>
      <c r="H38" s="1495" t="s">
        <v>1548</v>
      </c>
      <c r="I38" s="1560"/>
      <c r="J38" s="1560"/>
      <c r="K38" s="1560"/>
      <c r="L38" s="1560"/>
    </row>
    <row r="39" spans="1:12" s="286" customFormat="1" ht="26.25" customHeight="1" x14ac:dyDescent="0.15">
      <c r="A39" s="460"/>
      <c r="B39" s="461" t="s">
        <v>1461</v>
      </c>
      <c r="C39" s="3406"/>
      <c r="D39" s="3407"/>
      <c r="E39" s="358"/>
      <c r="F39" s="1504"/>
      <c r="G39" s="438">
        <f>G23</f>
        <v>0</v>
      </c>
      <c r="H39" s="1495" t="s">
        <v>1549</v>
      </c>
    </row>
    <row r="40" spans="1:12" s="286" customFormat="1" ht="26.25" customHeight="1" thickBot="1" x14ac:dyDescent="0.2">
      <c r="A40" s="463"/>
      <c r="B40" s="479" t="s">
        <v>1462</v>
      </c>
      <c r="C40" s="3396"/>
      <c r="D40" s="3397"/>
      <c r="E40" s="1561"/>
      <c r="F40" s="1562"/>
      <c r="G40" s="441">
        <f>G34</f>
        <v>0</v>
      </c>
      <c r="H40" s="1495" t="s">
        <v>1550</v>
      </c>
    </row>
    <row r="41" spans="1:12" ht="4.5" customHeight="1" x14ac:dyDescent="0.15">
      <c r="A41" s="493"/>
      <c r="B41" s="493"/>
      <c r="C41" s="1500"/>
      <c r="D41" s="493"/>
      <c r="E41" s="493"/>
      <c r="F41" s="493"/>
    </row>
    <row r="42" spans="1:12" ht="13.5" customHeight="1" x14ac:dyDescent="0.15">
      <c r="A42" s="260" t="s">
        <v>796</v>
      </c>
      <c r="B42" s="494"/>
      <c r="C42" s="1501"/>
      <c r="D42" s="260"/>
      <c r="E42" s="260"/>
      <c r="F42" s="260"/>
    </row>
    <row r="43" spans="1:12" ht="13.5" customHeight="1" x14ac:dyDescent="0.15">
      <c r="A43" s="260" t="s">
        <v>797</v>
      </c>
      <c r="B43" s="494"/>
      <c r="C43" s="1501"/>
      <c r="D43" s="260"/>
      <c r="E43" s="260"/>
      <c r="F43" s="260"/>
    </row>
    <row r="44" spans="1:12" ht="13.5" customHeight="1" x14ac:dyDescent="0.15">
      <c r="A44" s="454"/>
      <c r="B44" s="494"/>
      <c r="C44" s="1501"/>
      <c r="D44" s="260"/>
      <c r="E44" s="260"/>
      <c r="F44" s="260"/>
    </row>
  </sheetData>
  <sheetProtection formatCells="0" formatColumns="0" formatRows="0" insertColumns="0" insertRows="0" insertHyperlinks="0" deleteColumns="0" deleteRows="0" sort="0" autoFilter="0" pivotTables="0"/>
  <mergeCells count="46">
    <mergeCell ref="C7:D7"/>
    <mergeCell ref="A2:G2"/>
    <mergeCell ref="B3:F3"/>
    <mergeCell ref="A5:B6"/>
    <mergeCell ref="C5:F6"/>
    <mergeCell ref="G5:G6"/>
    <mergeCell ref="C8:D8"/>
    <mergeCell ref="C9:D9"/>
    <mergeCell ref="C10:D10"/>
    <mergeCell ref="C11:F11"/>
    <mergeCell ref="A12:A13"/>
    <mergeCell ref="B12:B14"/>
    <mergeCell ref="C12:E12"/>
    <mergeCell ref="C13:E13"/>
    <mergeCell ref="C14:E14"/>
    <mergeCell ref="C24:F24"/>
    <mergeCell ref="B15:B17"/>
    <mergeCell ref="C15:F15"/>
    <mergeCell ref="C16:E16"/>
    <mergeCell ref="C17:E17"/>
    <mergeCell ref="C18:D18"/>
    <mergeCell ref="C19:D19"/>
    <mergeCell ref="B20:B22"/>
    <mergeCell ref="C20:E20"/>
    <mergeCell ref="C21:E21"/>
    <mergeCell ref="C23:E23"/>
    <mergeCell ref="C22:E22"/>
    <mergeCell ref="D33:E33"/>
    <mergeCell ref="A25:A26"/>
    <mergeCell ref="B25:B27"/>
    <mergeCell ref="C25:E25"/>
    <mergeCell ref="C26:E26"/>
    <mergeCell ref="C27:E27"/>
    <mergeCell ref="C28:E28"/>
    <mergeCell ref="C29:E29"/>
    <mergeCell ref="B30:B31"/>
    <mergeCell ref="C30:E30"/>
    <mergeCell ref="C31:E31"/>
    <mergeCell ref="C32:E32"/>
    <mergeCell ref="C40:D40"/>
    <mergeCell ref="D34:E34"/>
    <mergeCell ref="C35:E35"/>
    <mergeCell ref="D36:E36"/>
    <mergeCell ref="C37:D37"/>
    <mergeCell ref="C38:D38"/>
    <mergeCell ref="C39:D39"/>
  </mergeCells>
  <phoneticPr fontId="2"/>
  <conditionalFormatting sqref="G36">
    <cfRule type="containsBlanks" dxfId="7" priority="1">
      <formula>LEN(TRIM(G36))=0</formula>
    </cfRule>
  </conditionalFormatting>
  <dataValidations count="2">
    <dataValidation type="whole" operator="lessThanOrEqual" allowBlank="1" showInputMessage="1" showErrorMessage="1" errorTitle="補助申請額" error="採択額を超えています" sqref="G35" xr:uid="{A1F0D13A-7A07-4838-9992-80E57A84EDCB}">
      <formula1>G36</formula1>
    </dataValidation>
    <dataValidation operator="greaterThan" allowBlank="1" showInputMessage="1" showErrorMessage="1" errorTitle="補助限度額" error="ⒷがⒶを超えています。Ⓐ≧Ⓑとなるようにしてください。" sqref="G34" xr:uid="{2F3B054F-42D7-4811-8D8D-2299A6E896F5}"/>
  </dataValidations>
  <printOptions horizontalCentered="1"/>
  <pageMargins left="0.59055118110236227" right="0.39370078740157483" top="0.59055118110236227" bottom="0.59055118110236227" header="0" footer="0"/>
  <pageSetup paperSize="9" scale="7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050F-DDCD-4D61-AB8F-73DF6CBD417E}">
  <sheetPr codeName="Sheet33">
    <tabColor rgb="FF99FF99"/>
  </sheetPr>
  <dimension ref="A1:M58"/>
  <sheetViews>
    <sheetView showGridLines="0" view="pageBreakPreview" zoomScaleNormal="100" zoomScaleSheetLayoutView="100" workbookViewId="0"/>
  </sheetViews>
  <sheetFormatPr defaultColWidth="9.5703125" defaultRowHeight="13.5" x14ac:dyDescent="0.15"/>
  <cols>
    <col min="1" max="1" width="2.5703125" style="216" customWidth="1"/>
    <col min="2" max="2" width="30.7109375" style="216" customWidth="1"/>
    <col min="3" max="4" width="15.7109375" style="216" customWidth="1"/>
    <col min="5" max="6" width="20.7109375" style="243" customWidth="1"/>
    <col min="7" max="7" width="9.42578125" style="216" customWidth="1"/>
    <col min="8" max="9" width="9.5703125" style="216" customWidth="1"/>
    <col min="10" max="12" width="9.5703125" style="216"/>
    <col min="13" max="13" width="2.85546875" style="216" hidden="1" customWidth="1"/>
    <col min="14" max="16384" width="9.5703125" style="216"/>
  </cols>
  <sheetData>
    <row r="1" spans="1:13" s="206" customFormat="1" ht="20.100000000000001" customHeight="1" x14ac:dyDescent="0.15">
      <c r="A1" s="209"/>
      <c r="B1" s="209"/>
      <c r="C1" s="209"/>
      <c r="D1" s="207"/>
      <c r="E1" s="495"/>
      <c r="F1" s="208" t="s">
        <v>1622</v>
      </c>
      <c r="G1" s="208"/>
      <c r="H1" s="208"/>
      <c r="I1" s="209"/>
    </row>
    <row r="2" spans="1:13" s="206" customFormat="1" ht="30" customHeight="1" thickBot="1" x14ac:dyDescent="0.2">
      <c r="A2" s="3458" t="s">
        <v>825</v>
      </c>
      <c r="B2" s="3458"/>
      <c r="C2" s="3458"/>
      <c r="D2" s="3458"/>
      <c r="E2" s="3458"/>
      <c r="F2" s="3458"/>
      <c r="G2" s="431"/>
      <c r="H2" s="431"/>
      <c r="I2" s="431"/>
    </row>
    <row r="3" spans="1:13" s="172" customFormat="1" ht="25.5" customHeight="1" thickBot="1" x14ac:dyDescent="0.2">
      <c r="A3" s="2565" t="s">
        <v>326</v>
      </c>
      <c r="B3" s="2567"/>
      <c r="C3" s="3447" t="str">
        <f>IF('参考様式1-1'!D3="","",'参考様式1-1'!D3)</f>
        <v/>
      </c>
      <c r="D3" s="3447"/>
      <c r="E3" s="3448"/>
      <c r="F3" s="1557" t="str">
        <f>'参考様式1-1'!M3</f>
        <v>１棟目／計１棟</v>
      </c>
      <c r="H3" s="182"/>
    </row>
    <row r="4" spans="1:13" s="206" customFormat="1" ht="15" customHeight="1" x14ac:dyDescent="0.15">
      <c r="A4" s="1485"/>
      <c r="B4" s="1485"/>
      <c r="C4" s="1485"/>
      <c r="D4" s="1485"/>
      <c r="E4" s="1485"/>
      <c r="F4" s="1485"/>
      <c r="G4" s="431"/>
      <c r="H4" s="431"/>
      <c r="I4" s="431"/>
    </row>
    <row r="5" spans="1:13" s="206" customFormat="1" ht="20.100000000000001" customHeight="1" thickBot="1" x14ac:dyDescent="0.2">
      <c r="A5" s="209" t="s">
        <v>1395</v>
      </c>
      <c r="B5" s="209"/>
      <c r="C5" s="209"/>
      <c r="D5" s="431"/>
      <c r="E5" s="432"/>
      <c r="F5" s="433"/>
      <c r="G5" s="431"/>
      <c r="H5" s="431"/>
      <c r="I5" s="431"/>
    </row>
    <row r="6" spans="1:13" s="260" customFormat="1" ht="14.25" customHeight="1" x14ac:dyDescent="0.15">
      <c r="A6" s="2585" t="s">
        <v>826</v>
      </c>
      <c r="B6" s="2624"/>
      <c r="C6" s="2624"/>
      <c r="D6" s="2624"/>
      <c r="E6" s="2729" t="s">
        <v>772</v>
      </c>
      <c r="F6" s="3459" t="s">
        <v>572</v>
      </c>
    </row>
    <row r="7" spans="1:13" s="260" customFormat="1" ht="14.25" customHeight="1" thickBot="1" x14ac:dyDescent="0.2">
      <c r="A7" s="3464"/>
      <c r="B7" s="3465"/>
      <c r="C7" s="3465"/>
      <c r="D7" s="3465"/>
      <c r="E7" s="3461"/>
      <c r="F7" s="3460"/>
    </row>
    <row r="8" spans="1:13" s="260" customFormat="1" ht="20.100000000000001" customHeight="1" x14ac:dyDescent="0.15">
      <c r="A8" s="1465" t="s">
        <v>829</v>
      </c>
      <c r="B8" s="1466"/>
      <c r="C8" s="1466"/>
      <c r="D8" s="1466"/>
      <c r="E8" s="497"/>
      <c r="F8" s="498"/>
    </row>
    <row r="9" spans="1:13" s="260" customFormat="1" ht="20.100000000000001" customHeight="1" x14ac:dyDescent="0.15">
      <c r="A9" s="3462" t="s">
        <v>1585</v>
      </c>
      <c r="B9" s="3463"/>
      <c r="C9" s="1530"/>
      <c r="D9" s="1529"/>
      <c r="E9" s="499"/>
      <c r="F9" s="500"/>
      <c r="G9" s="216" t="s">
        <v>1424</v>
      </c>
      <c r="M9" s="260">
        <f>ROUNDDOWN(IF(COUNTIF($A9,"*フィルム*")+COUNTIF($A9,"*ﾌｨﾙﾑ*"),E9/2,E9),0)</f>
        <v>0</v>
      </c>
    </row>
    <row r="10" spans="1:13" s="260" customFormat="1" ht="20.100000000000001" customHeight="1" x14ac:dyDescent="0.15">
      <c r="A10" s="3462" t="s">
        <v>1504</v>
      </c>
      <c r="B10" s="3463"/>
      <c r="C10" s="1530"/>
      <c r="D10" s="1528"/>
      <c r="E10" s="499"/>
      <c r="F10" s="500"/>
      <c r="M10" s="260">
        <f>ROUNDDOWN(IF(COUNTIF($A10,"*フィルム*")+COUNTIF($A10,"*ﾌｨﾙﾑ*"),E10/2,E10),0)</f>
        <v>0</v>
      </c>
    </row>
    <row r="11" spans="1:13" s="260" customFormat="1" ht="20.100000000000001" customHeight="1" x14ac:dyDescent="0.15">
      <c r="A11" s="3462" t="s">
        <v>1497</v>
      </c>
      <c r="B11" s="3463"/>
      <c r="C11" s="1534"/>
      <c r="D11" s="1535"/>
      <c r="E11" s="499"/>
      <c r="F11" s="1536"/>
      <c r="M11" s="260">
        <f>ROUNDDOWN(IF(COUNTIF($A11,"*フィルム*")+COUNTIF($A11,"*ﾌｨﾙﾑ*"),E11/2,E11),0)</f>
        <v>0</v>
      </c>
    </row>
    <row r="12" spans="1:13" s="260" customFormat="1" ht="20.100000000000001" customHeight="1" thickBot="1" x14ac:dyDescent="0.2">
      <c r="A12" s="3462"/>
      <c r="B12" s="3463"/>
      <c r="C12" s="1531"/>
      <c r="D12" s="1527"/>
      <c r="E12" s="499"/>
      <c r="F12" s="501"/>
      <c r="M12" s="260">
        <f>ROUNDDOWN(IF(COUNTIF($A12,"*フィルム*")+COUNTIF($A12,"*ﾌｨﾙﾑ*"),E12/2,E12),0)</f>
        <v>0</v>
      </c>
    </row>
    <row r="13" spans="1:13" s="260" customFormat="1" ht="20.100000000000001" customHeight="1" thickTop="1" x14ac:dyDescent="0.15">
      <c r="A13" s="502"/>
      <c r="B13" s="1525"/>
      <c r="C13" s="1525"/>
      <c r="D13" s="1452" t="s">
        <v>1397</v>
      </c>
      <c r="E13" s="503">
        <f>SUM(E9:E12)</f>
        <v>0</v>
      </c>
      <c r="F13" s="504"/>
    </row>
    <row r="14" spans="1:13" s="260" customFormat="1" ht="20.100000000000001" customHeight="1" thickBot="1" x14ac:dyDescent="0.2">
      <c r="A14" s="505"/>
      <c r="B14" s="1526"/>
      <c r="C14" s="1526"/>
      <c r="D14" s="1453" t="s">
        <v>1396</v>
      </c>
      <c r="E14" s="506">
        <f>SUM(M9:M12)</f>
        <v>0</v>
      </c>
      <c r="F14" s="507"/>
    </row>
    <row r="15" spans="1:13" s="260" customFormat="1" ht="20.100000000000001" customHeight="1" x14ac:dyDescent="0.15">
      <c r="A15" s="508" t="s">
        <v>830</v>
      </c>
      <c r="B15" s="509"/>
      <c r="C15" s="509"/>
      <c r="D15" s="509"/>
      <c r="E15" s="510"/>
      <c r="F15" s="511"/>
    </row>
    <row r="16" spans="1:13" s="260" customFormat="1" ht="20.100000000000001" customHeight="1" x14ac:dyDescent="0.15">
      <c r="A16" s="3462" t="s">
        <v>1342</v>
      </c>
      <c r="B16" s="3463"/>
      <c r="C16" s="1530"/>
      <c r="D16" s="1529"/>
      <c r="E16" s="499"/>
      <c r="F16" s="500"/>
    </row>
    <row r="17" spans="1:6" s="260" customFormat="1" ht="20.100000000000001" customHeight="1" x14ac:dyDescent="0.15">
      <c r="A17" s="3462" t="s">
        <v>1343</v>
      </c>
      <c r="B17" s="3463"/>
      <c r="C17" s="1530"/>
      <c r="D17" s="1528"/>
      <c r="E17" s="499"/>
      <c r="F17" s="500"/>
    </row>
    <row r="18" spans="1:6" s="260" customFormat="1" ht="20.100000000000001" customHeight="1" x14ac:dyDescent="0.15">
      <c r="A18" s="3462" t="s">
        <v>1344</v>
      </c>
      <c r="B18" s="3463"/>
      <c r="C18" s="1530"/>
      <c r="D18" s="1528"/>
      <c r="E18" s="499"/>
      <c r="F18" s="500"/>
    </row>
    <row r="19" spans="1:6" s="260" customFormat="1" ht="20.100000000000001" customHeight="1" x14ac:dyDescent="0.15">
      <c r="A19" s="3462" t="s">
        <v>1423</v>
      </c>
      <c r="B19" s="3463"/>
      <c r="C19" s="1530"/>
      <c r="D19" s="1528"/>
      <c r="E19" s="499"/>
      <c r="F19" s="500"/>
    </row>
    <row r="20" spans="1:6" s="260" customFormat="1" ht="20.100000000000001" customHeight="1" thickBot="1" x14ac:dyDescent="0.2">
      <c r="A20" s="3462"/>
      <c r="B20" s="3463"/>
      <c r="C20" s="1537"/>
      <c r="D20" s="1538"/>
      <c r="E20" s="512"/>
      <c r="F20" s="498"/>
    </row>
    <row r="21" spans="1:6" s="260" customFormat="1" ht="20.100000000000001" customHeight="1" thickTop="1" thickBot="1" x14ac:dyDescent="0.2">
      <c r="A21" s="513"/>
      <c r="B21" s="514"/>
      <c r="C21" s="514"/>
      <c r="D21" s="1454" t="s">
        <v>1398</v>
      </c>
      <c r="E21" s="515">
        <f>SUM(E16:E20)</f>
        <v>0</v>
      </c>
      <c r="F21" s="516"/>
    </row>
    <row r="22" spans="1:6" s="260" customFormat="1" ht="20.100000000000001" customHeight="1" x14ac:dyDescent="0.15">
      <c r="A22" s="517" t="s">
        <v>831</v>
      </c>
      <c r="B22" s="518"/>
      <c r="C22" s="518"/>
      <c r="D22" s="518"/>
      <c r="E22" s="510"/>
      <c r="F22" s="511"/>
    </row>
    <row r="23" spans="1:6" s="260" customFormat="1" ht="20.100000000000001" customHeight="1" x14ac:dyDescent="0.15">
      <c r="A23" s="3462" t="s">
        <v>1342</v>
      </c>
      <c r="B23" s="3463"/>
      <c r="C23" s="1530"/>
      <c r="D23" s="1529"/>
      <c r="E23" s="499"/>
      <c r="F23" s="500"/>
    </row>
    <row r="24" spans="1:6" s="260" customFormat="1" ht="20.100000000000001" customHeight="1" x14ac:dyDescent="0.15">
      <c r="A24" s="3462" t="s">
        <v>1343</v>
      </c>
      <c r="B24" s="3463"/>
      <c r="C24" s="1530"/>
      <c r="D24" s="1528"/>
      <c r="E24" s="499"/>
      <c r="F24" s="500"/>
    </row>
    <row r="25" spans="1:6" s="260" customFormat="1" ht="20.100000000000001" customHeight="1" x14ac:dyDescent="0.15">
      <c r="A25" s="3462" t="s">
        <v>1344</v>
      </c>
      <c r="B25" s="3463"/>
      <c r="C25" s="1530"/>
      <c r="D25" s="1528"/>
      <c r="E25" s="499"/>
      <c r="F25" s="500"/>
    </row>
    <row r="26" spans="1:6" s="260" customFormat="1" ht="20.100000000000001" customHeight="1" x14ac:dyDescent="0.15">
      <c r="A26" s="3462" t="s">
        <v>1423</v>
      </c>
      <c r="B26" s="3463"/>
      <c r="C26" s="1530"/>
      <c r="D26" s="1528"/>
      <c r="E26" s="512"/>
      <c r="F26" s="498"/>
    </row>
    <row r="27" spans="1:6" s="260" customFormat="1" ht="20.100000000000001" customHeight="1" thickBot="1" x14ac:dyDescent="0.2">
      <c r="A27" s="3456"/>
      <c r="B27" s="3457"/>
      <c r="C27" s="1537"/>
      <c r="D27" s="1538"/>
      <c r="E27" s="512"/>
      <c r="F27" s="498"/>
    </row>
    <row r="28" spans="1:6" s="260" customFormat="1" ht="20.100000000000001" customHeight="1" thickTop="1" thickBot="1" x14ac:dyDescent="0.2">
      <c r="A28" s="513"/>
      <c r="B28" s="514"/>
      <c r="C28" s="514"/>
      <c r="D28" s="1454" t="s">
        <v>1404</v>
      </c>
      <c r="E28" s="519">
        <f>SUM(E23:E27)</f>
        <v>0</v>
      </c>
      <c r="F28" s="520"/>
    </row>
    <row r="29" spans="1:6" s="210" customFormat="1" ht="5.0999999999999996" customHeight="1" thickBot="1" x14ac:dyDescent="0.2">
      <c r="A29" s="1486"/>
      <c r="B29" s="1486"/>
      <c r="C29" s="1486"/>
      <c r="D29" s="1486"/>
      <c r="E29" s="1490"/>
      <c r="F29" s="647"/>
    </row>
    <row r="30" spans="1:6" s="260" customFormat="1" ht="21" customHeight="1" thickBot="1" x14ac:dyDescent="0.2">
      <c r="A30" s="3466" t="s">
        <v>1405</v>
      </c>
      <c r="B30" s="3467"/>
      <c r="C30" s="3467"/>
      <c r="D30" s="3467"/>
      <c r="E30" s="526">
        <f>E13+E21+E28</f>
        <v>0</v>
      </c>
      <c r="F30" s="527"/>
    </row>
    <row r="31" spans="1:6" s="210" customFormat="1" ht="5.0999999999999996" customHeight="1" thickBot="1" x14ac:dyDescent="0.2">
      <c r="A31" s="1486"/>
      <c r="B31" s="1486"/>
      <c r="C31" s="1486"/>
      <c r="D31" s="1486"/>
      <c r="E31" s="1490"/>
      <c r="F31" s="647"/>
    </row>
    <row r="32" spans="1:6" s="260" customFormat="1" ht="21" customHeight="1" thickBot="1" x14ac:dyDescent="0.2">
      <c r="A32" s="3466" t="s">
        <v>1399</v>
      </c>
      <c r="B32" s="3467"/>
      <c r="C32" s="3467"/>
      <c r="D32" s="3467"/>
      <c r="E32" s="526">
        <f>E14+E21+E28</f>
        <v>0</v>
      </c>
      <c r="F32" s="527"/>
    </row>
    <row r="33" spans="1:7" s="206" customFormat="1" ht="20.100000000000001" customHeight="1" x14ac:dyDescent="0.15">
      <c r="A33" s="209"/>
      <c r="B33" s="209"/>
      <c r="C33" s="209"/>
      <c r="D33" s="207"/>
      <c r="E33" s="207"/>
      <c r="F33" s="208"/>
      <c r="G33" s="208"/>
    </row>
    <row r="34" spans="1:7" s="206" customFormat="1" ht="20.100000000000001" customHeight="1" thickBot="1" x14ac:dyDescent="0.2">
      <c r="A34" s="209" t="s">
        <v>1392</v>
      </c>
      <c r="B34" s="209"/>
      <c r="C34" s="209"/>
      <c r="D34" s="431"/>
      <c r="E34" s="432"/>
      <c r="F34" s="433"/>
      <c r="G34" s="431"/>
    </row>
    <row r="35" spans="1:7" s="260" customFormat="1" ht="14.25" customHeight="1" x14ac:dyDescent="0.15">
      <c r="A35" s="2585" t="s">
        <v>826</v>
      </c>
      <c r="B35" s="2624"/>
      <c r="C35" s="2624"/>
      <c r="D35" s="2620"/>
      <c r="E35" s="2729" t="s">
        <v>772</v>
      </c>
      <c r="F35" s="3459" t="s">
        <v>572</v>
      </c>
    </row>
    <row r="36" spans="1:7" s="260" customFormat="1" ht="14.25" customHeight="1" thickBot="1" x14ac:dyDescent="0.2">
      <c r="A36" s="3464"/>
      <c r="B36" s="3465"/>
      <c r="C36" s="3465"/>
      <c r="D36" s="3468"/>
      <c r="E36" s="3461"/>
      <c r="F36" s="3460"/>
    </row>
    <row r="37" spans="1:7" s="260" customFormat="1" ht="20.100000000000001" customHeight="1" x14ac:dyDescent="0.15">
      <c r="A37" s="522" t="s">
        <v>1393</v>
      </c>
      <c r="B37" s="523"/>
      <c r="C37" s="523"/>
      <c r="D37" s="523"/>
      <c r="E37" s="524"/>
      <c r="F37" s="525"/>
    </row>
    <row r="38" spans="1:7" s="260" customFormat="1" ht="20.100000000000001" customHeight="1" x14ac:dyDescent="0.15">
      <c r="A38" s="3462" t="s">
        <v>1447</v>
      </c>
      <c r="B38" s="3463"/>
      <c r="C38" s="1530"/>
      <c r="D38" s="1529"/>
      <c r="E38" s="499"/>
      <c r="F38" s="500"/>
    </row>
    <row r="39" spans="1:7" s="260" customFormat="1" ht="20.100000000000001" customHeight="1" thickBot="1" x14ac:dyDescent="0.2">
      <c r="A39" s="3456"/>
      <c r="B39" s="3457"/>
      <c r="C39" s="1530"/>
      <c r="D39" s="1529"/>
      <c r="E39" s="499"/>
      <c r="F39" s="500"/>
    </row>
    <row r="40" spans="1:7" s="260" customFormat="1" ht="20.100000000000001" customHeight="1" thickTop="1" thickBot="1" x14ac:dyDescent="0.2">
      <c r="A40" s="513"/>
      <c r="B40" s="514"/>
      <c r="C40" s="514"/>
      <c r="D40" s="1454" t="s">
        <v>1402</v>
      </c>
      <c r="E40" s="515">
        <f>SUM(E38:E39)</f>
        <v>0</v>
      </c>
      <c r="F40" s="516"/>
    </row>
    <row r="41" spans="1:7" s="260" customFormat="1" ht="20.100000000000001" customHeight="1" x14ac:dyDescent="0.15">
      <c r="A41" s="517" t="s">
        <v>1394</v>
      </c>
      <c r="B41" s="518"/>
      <c r="C41" s="518"/>
      <c r="D41" s="518"/>
      <c r="E41" s="510"/>
      <c r="F41" s="511"/>
    </row>
    <row r="42" spans="1:7" s="260" customFormat="1" ht="20.100000000000001" customHeight="1" x14ac:dyDescent="0.15">
      <c r="A42" s="3462" t="s">
        <v>1448</v>
      </c>
      <c r="B42" s="3463"/>
      <c r="C42" s="1530"/>
      <c r="D42" s="1529"/>
      <c r="E42" s="499"/>
      <c r="F42" s="500"/>
    </row>
    <row r="43" spans="1:7" s="260" customFormat="1" ht="20.100000000000001" customHeight="1" thickBot="1" x14ac:dyDescent="0.2">
      <c r="A43" s="3456"/>
      <c r="B43" s="3457"/>
      <c r="C43" s="1530"/>
      <c r="D43" s="1529"/>
      <c r="E43" s="499"/>
      <c r="F43" s="500"/>
    </row>
    <row r="44" spans="1:7" s="260" customFormat="1" ht="20.100000000000001" customHeight="1" thickTop="1" thickBot="1" x14ac:dyDescent="0.2">
      <c r="A44" s="513"/>
      <c r="B44" s="514"/>
      <c r="C44" s="514"/>
      <c r="D44" s="1454" t="s">
        <v>1403</v>
      </c>
      <c r="E44" s="515">
        <f>SUM(E42:E43)</f>
        <v>0</v>
      </c>
      <c r="F44" s="516"/>
    </row>
    <row r="45" spans="1:7" s="260" customFormat="1" ht="20.100000000000001" customHeight="1" thickBot="1" x14ac:dyDescent="0.2">
      <c r="A45" s="3466" t="s">
        <v>1400</v>
      </c>
      <c r="B45" s="3467"/>
      <c r="C45" s="3467"/>
      <c r="D45" s="3467"/>
      <c r="E45" s="526">
        <f>E40+E44</f>
        <v>0</v>
      </c>
      <c r="F45" s="527"/>
    </row>
    <row r="46" spans="1:7" s="260" customFormat="1" ht="30" customHeight="1" x14ac:dyDescent="0.15">
      <c r="A46" s="210"/>
      <c r="B46" s="210"/>
      <c r="C46" s="210"/>
      <c r="D46" s="210"/>
      <c r="E46" s="294"/>
      <c r="F46" s="283"/>
    </row>
    <row r="47" spans="1:7" s="260" customFormat="1" ht="20.100000000000001" customHeight="1" thickBot="1" x14ac:dyDescent="0.2">
      <c r="A47" s="529" t="s">
        <v>1498</v>
      </c>
      <c r="B47" s="529"/>
      <c r="C47" s="529"/>
      <c r="D47" s="529"/>
      <c r="E47" s="528"/>
      <c r="F47" s="530"/>
    </row>
    <row r="48" spans="1:7" s="260" customFormat="1" ht="15" customHeight="1" x14ac:dyDescent="0.15">
      <c r="A48" s="2585" t="s">
        <v>771</v>
      </c>
      <c r="B48" s="2624"/>
      <c r="C48" s="2624"/>
      <c r="D48" s="2620"/>
      <c r="E48" s="2729" t="s">
        <v>772</v>
      </c>
      <c r="F48" s="3459" t="s">
        <v>572</v>
      </c>
    </row>
    <row r="49" spans="1:8" s="260" customFormat="1" ht="15" customHeight="1" thickBot="1" x14ac:dyDescent="0.2">
      <c r="A49" s="3464"/>
      <c r="B49" s="3465"/>
      <c r="C49" s="3465"/>
      <c r="D49" s="3468"/>
      <c r="E49" s="3461"/>
      <c r="F49" s="3460"/>
    </row>
    <row r="50" spans="1:8" s="260" customFormat="1" ht="20.100000000000001" customHeight="1" x14ac:dyDescent="0.15">
      <c r="A50" s="1470" t="s">
        <v>1471</v>
      </c>
      <c r="B50" s="1469"/>
      <c r="C50" s="1469"/>
      <c r="D50" s="1469"/>
      <c r="E50" s="531"/>
      <c r="F50" s="525"/>
    </row>
    <row r="51" spans="1:8" s="260" customFormat="1" ht="20.100000000000001" customHeight="1" thickBot="1" x14ac:dyDescent="0.2">
      <c r="A51" s="3456" t="s">
        <v>1505</v>
      </c>
      <c r="B51" s="3457"/>
      <c r="C51" s="1530"/>
      <c r="D51" s="1529"/>
      <c r="E51" s="499"/>
      <c r="F51" s="500"/>
    </row>
    <row r="52" spans="1:8" s="260" customFormat="1" ht="20.100000000000001" customHeight="1" thickTop="1" thickBot="1" x14ac:dyDescent="0.2">
      <c r="A52" s="513"/>
      <c r="B52" s="514"/>
      <c r="C52" s="514"/>
      <c r="D52" s="1454" t="s">
        <v>1401</v>
      </c>
      <c r="E52" s="515">
        <f>SUM(E51:E51)</f>
        <v>0</v>
      </c>
      <c r="F52" s="516"/>
    </row>
    <row r="53" spans="1:8" s="260" customFormat="1" ht="5.0999999999999996" customHeight="1" x14ac:dyDescent="0.15">
      <c r="A53" s="454"/>
      <c r="B53" s="454"/>
      <c r="C53" s="454"/>
      <c r="D53" s="454"/>
      <c r="E53" s="210"/>
      <c r="F53" s="521"/>
    </row>
    <row r="54" spans="1:8" s="260" customFormat="1" ht="12.95" customHeight="1" x14ac:dyDescent="0.15">
      <c r="A54" s="1451" t="s">
        <v>1499</v>
      </c>
      <c r="B54" s="1451"/>
      <c r="C54" s="1451"/>
      <c r="E54" s="1451"/>
      <c r="F54" s="1451"/>
      <c r="G54" s="210"/>
      <c r="H54" s="210"/>
    </row>
    <row r="55" spans="1:8" s="260" customFormat="1" ht="12.95" customHeight="1" x14ac:dyDescent="0.15">
      <c r="A55" s="1451" t="s">
        <v>1514</v>
      </c>
      <c r="B55" s="1451"/>
      <c r="C55" s="1451"/>
      <c r="E55" s="1451"/>
      <c r="F55" s="1451"/>
      <c r="G55" s="210"/>
      <c r="H55" s="210"/>
    </row>
    <row r="56" spans="1:8" s="260" customFormat="1" ht="12.95" customHeight="1" x14ac:dyDescent="0.15">
      <c r="A56" s="1451" t="s">
        <v>1515</v>
      </c>
      <c r="B56" s="1451"/>
      <c r="C56" s="1451"/>
      <c r="E56" s="1451"/>
      <c r="F56" s="1451"/>
      <c r="G56" s="210"/>
      <c r="H56" s="210"/>
    </row>
    <row r="57" spans="1:8" s="260" customFormat="1" ht="16.5" customHeight="1" x14ac:dyDescent="0.15">
      <c r="A57" s="454"/>
      <c r="B57" s="454"/>
      <c r="C57" s="454"/>
      <c r="D57" s="454"/>
      <c r="E57" s="210"/>
      <c r="F57" s="210"/>
    </row>
    <row r="58" spans="1:8" s="260" customFormat="1" ht="14.25" customHeight="1" x14ac:dyDescent="0.15">
      <c r="D58" s="454"/>
      <c r="E58" s="210"/>
      <c r="F58" s="521"/>
    </row>
  </sheetData>
  <sheetProtection selectLockedCells="1"/>
  <protectedRanges>
    <protectedRange password="CC0B" sqref="E9:E12 E16:E20 E23:E27" name="範囲1"/>
    <protectedRange password="CC0B" sqref="E42:E43 E37:E39 E50:E51" name="範囲1_1"/>
  </protectedRanges>
  <dataConsolidate/>
  <mergeCells count="34">
    <mergeCell ref="A3:B3"/>
    <mergeCell ref="C3:E3"/>
    <mergeCell ref="A26:B26"/>
    <mergeCell ref="A25:B25"/>
    <mergeCell ref="A24:B24"/>
    <mergeCell ref="A23:B23"/>
    <mergeCell ref="F48:F49"/>
    <mergeCell ref="A32:D32"/>
    <mergeCell ref="A45:D45"/>
    <mergeCell ref="A48:D49"/>
    <mergeCell ref="E48:E49"/>
    <mergeCell ref="A35:D36"/>
    <mergeCell ref="E35:E36"/>
    <mergeCell ref="F35:F36"/>
    <mergeCell ref="A39:B39"/>
    <mergeCell ref="A38:B38"/>
    <mergeCell ref="A43:B43"/>
    <mergeCell ref="A42:B42"/>
    <mergeCell ref="A51:B51"/>
    <mergeCell ref="A2:F2"/>
    <mergeCell ref="F6:F7"/>
    <mergeCell ref="E6:E7"/>
    <mergeCell ref="A10:B10"/>
    <mergeCell ref="A9:B9"/>
    <mergeCell ref="A11:B11"/>
    <mergeCell ref="A12:B12"/>
    <mergeCell ref="A6:D7"/>
    <mergeCell ref="A19:B19"/>
    <mergeCell ref="A18:B18"/>
    <mergeCell ref="A17:B17"/>
    <mergeCell ref="A16:B16"/>
    <mergeCell ref="A30:D30"/>
    <mergeCell ref="A20:B20"/>
    <mergeCell ref="A27:B27"/>
  </mergeCells>
  <phoneticPr fontId="2"/>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99FF99"/>
  </sheetPr>
  <dimension ref="A1:K33"/>
  <sheetViews>
    <sheetView showGridLines="0" view="pageBreakPreview" zoomScaleNormal="100" zoomScaleSheetLayoutView="100" workbookViewId="0"/>
  </sheetViews>
  <sheetFormatPr defaultColWidth="9.5703125" defaultRowHeight="13.5" x14ac:dyDescent="0.15"/>
  <cols>
    <col min="1" max="1" width="9.140625" style="216" customWidth="1"/>
    <col min="2" max="5" width="11.140625" style="216" customWidth="1"/>
    <col min="6" max="6" width="6.140625" style="216" customWidth="1"/>
    <col min="7" max="8" width="6.85546875" style="287" customWidth="1"/>
    <col min="9" max="9" width="16.140625" style="243" customWidth="1"/>
    <col min="10" max="10" width="17.42578125" style="243" customWidth="1"/>
    <col min="11" max="16384" width="9.5703125" style="216"/>
  </cols>
  <sheetData>
    <row r="1" spans="1:11" s="206" customFormat="1" ht="21" customHeight="1" x14ac:dyDescent="0.15">
      <c r="A1" s="207"/>
      <c r="B1" s="207"/>
      <c r="C1" s="207"/>
      <c r="D1" s="207"/>
      <c r="E1" s="207"/>
      <c r="F1" s="207"/>
      <c r="G1" s="208"/>
      <c r="H1" s="207"/>
      <c r="I1" s="207"/>
      <c r="J1" s="208" t="s">
        <v>1623</v>
      </c>
      <c r="K1" s="208"/>
    </row>
    <row r="2" spans="1:11" s="206" customFormat="1" ht="36" customHeight="1" x14ac:dyDescent="0.15">
      <c r="A2" s="3458" t="s">
        <v>825</v>
      </c>
      <c r="B2" s="3458"/>
      <c r="C2" s="3458"/>
      <c r="D2" s="3458"/>
      <c r="E2" s="3458"/>
      <c r="F2" s="3458"/>
      <c r="G2" s="3458"/>
      <c r="H2" s="3458"/>
      <c r="I2" s="3458"/>
      <c r="J2" s="3458"/>
      <c r="K2" s="431"/>
    </row>
    <row r="3" spans="1:11" s="206" customFormat="1" ht="5.25" customHeight="1" x14ac:dyDescent="0.15">
      <c r="A3" s="432"/>
      <c r="B3" s="432"/>
      <c r="C3" s="432"/>
      <c r="D3" s="432"/>
      <c r="E3" s="432"/>
      <c r="F3" s="432"/>
      <c r="G3" s="432"/>
      <c r="H3" s="432"/>
      <c r="I3" s="432"/>
      <c r="J3" s="432"/>
      <c r="K3" s="431"/>
    </row>
    <row r="4" spans="1:11" s="206" customFormat="1" ht="16.5" customHeight="1" x14ac:dyDescent="0.15">
      <c r="A4" s="432"/>
      <c r="B4" s="432"/>
      <c r="C4" s="432"/>
      <c r="D4" s="432"/>
      <c r="E4" s="432"/>
      <c r="F4" s="432"/>
      <c r="G4" s="432"/>
      <c r="H4" s="432"/>
      <c r="I4" s="432"/>
      <c r="J4" s="432"/>
      <c r="K4" s="431"/>
    </row>
    <row r="5" spans="1:11" s="206" customFormat="1" ht="22.5" customHeight="1" x14ac:dyDescent="0.15">
      <c r="A5" s="431" t="s">
        <v>1472</v>
      </c>
      <c r="B5" s="432"/>
      <c r="C5" s="432"/>
      <c r="D5" s="432"/>
      <c r="E5" s="432"/>
      <c r="F5" s="432"/>
      <c r="G5" s="432"/>
      <c r="H5" s="432"/>
      <c r="I5" s="432"/>
      <c r="J5" s="432"/>
      <c r="K5" s="431"/>
    </row>
    <row r="6" spans="1:11" s="206" customFormat="1" ht="10.5" customHeight="1" x14ac:dyDescent="0.15">
      <c r="A6" s="432"/>
      <c r="B6" s="432"/>
      <c r="C6" s="432"/>
      <c r="D6" s="432"/>
      <c r="E6" s="432"/>
      <c r="F6" s="432"/>
      <c r="G6" s="432"/>
      <c r="H6" s="432"/>
      <c r="I6" s="432"/>
      <c r="J6" s="432"/>
      <c r="K6" s="431"/>
    </row>
    <row r="7" spans="1:11" s="206" customFormat="1" ht="18" customHeight="1" x14ac:dyDescent="0.15">
      <c r="A7" s="532" t="s">
        <v>833</v>
      </c>
      <c r="B7" s="533" t="s">
        <v>834</v>
      </c>
      <c r="C7" s="533"/>
      <c r="D7" s="533"/>
      <c r="E7" s="533"/>
      <c r="F7" s="533"/>
      <c r="G7" s="533"/>
      <c r="H7" s="533"/>
      <c r="I7" s="533"/>
      <c r="J7" s="533"/>
      <c r="K7" s="431"/>
    </row>
    <row r="8" spans="1:11" s="206" customFormat="1" ht="18" customHeight="1" x14ac:dyDescent="0.15">
      <c r="A8" s="534"/>
      <c r="B8" s="533" t="s">
        <v>835</v>
      </c>
      <c r="C8" s="533"/>
      <c r="D8" s="533"/>
      <c r="E8" s="533"/>
      <c r="F8" s="533"/>
      <c r="G8" s="533"/>
      <c r="H8" s="533"/>
      <c r="I8" s="533"/>
      <c r="J8" s="533"/>
      <c r="K8" s="431"/>
    </row>
    <row r="9" spans="1:11" s="206" customFormat="1" ht="18" customHeight="1" x14ac:dyDescent="0.15">
      <c r="A9" s="535"/>
      <c r="B9" s="533" t="s">
        <v>836</v>
      </c>
      <c r="C9" s="533"/>
      <c r="D9" s="533"/>
      <c r="E9" s="533"/>
      <c r="F9" s="533"/>
      <c r="G9" s="533"/>
      <c r="H9" s="533"/>
      <c r="I9" s="533"/>
      <c r="J9" s="533"/>
      <c r="K9" s="431"/>
    </row>
    <row r="10" spans="1:11" s="206" customFormat="1" ht="18" customHeight="1" x14ac:dyDescent="0.15">
      <c r="A10" s="532"/>
      <c r="B10" s="535" t="s">
        <v>837</v>
      </c>
      <c r="C10" s="535"/>
      <c r="D10" s="535"/>
      <c r="E10" s="535"/>
      <c r="F10" s="535"/>
      <c r="G10" s="535"/>
      <c r="H10" s="535"/>
      <c r="I10" s="535"/>
      <c r="J10" s="535"/>
      <c r="K10" s="431"/>
    </row>
    <row r="11" spans="1:11" s="206" customFormat="1" ht="18" customHeight="1" x14ac:dyDescent="0.15">
      <c r="A11" s="532" t="s">
        <v>838</v>
      </c>
      <c r="B11" s="535" t="s">
        <v>839</v>
      </c>
      <c r="C11" s="535"/>
      <c r="D11" s="535"/>
      <c r="E11" s="535"/>
      <c r="F11" s="535"/>
      <c r="G11" s="535"/>
      <c r="H11" s="535"/>
      <c r="I11" s="535"/>
      <c r="J11" s="535"/>
      <c r="K11" s="431"/>
    </row>
    <row r="12" spans="1:11" s="206" customFormat="1" ht="18" customHeight="1" x14ac:dyDescent="0.15">
      <c r="A12" s="432"/>
      <c r="B12" s="534"/>
      <c r="C12" s="534"/>
      <c r="D12" s="534"/>
      <c r="E12" s="534"/>
      <c r="F12" s="534"/>
      <c r="G12" s="534"/>
      <c r="H12" s="534"/>
      <c r="I12" s="534"/>
      <c r="J12" s="534"/>
      <c r="K12" s="431"/>
    </row>
    <row r="13" spans="1:11" s="206" customFormat="1" ht="18" customHeight="1" thickBot="1" x14ac:dyDescent="0.2">
      <c r="A13" s="535"/>
      <c r="B13" s="432"/>
      <c r="C13" s="432"/>
      <c r="D13" s="432"/>
      <c r="E13" s="432"/>
      <c r="F13" s="432"/>
      <c r="G13" s="432"/>
      <c r="H13" s="432"/>
      <c r="I13" s="432"/>
      <c r="J13" s="433"/>
      <c r="K13" s="431"/>
    </row>
    <row r="14" spans="1:11" s="206" customFormat="1" ht="16.5" customHeight="1" x14ac:dyDescent="0.15">
      <c r="A14" s="3476" t="s">
        <v>840</v>
      </c>
      <c r="B14" s="3477"/>
      <c r="C14" s="3477"/>
      <c r="D14" s="3477"/>
      <c r="E14" s="3478"/>
      <c r="F14" s="3482" t="s">
        <v>841</v>
      </c>
      <c r="G14" s="3484" t="s">
        <v>842</v>
      </c>
      <c r="H14" s="3478"/>
      <c r="I14" s="3486" t="s">
        <v>772</v>
      </c>
      <c r="J14" s="3488" t="s">
        <v>572</v>
      </c>
      <c r="K14" s="431"/>
    </row>
    <row r="15" spans="1:11" s="206" customFormat="1" ht="16.5" customHeight="1" thickBot="1" x14ac:dyDescent="0.2">
      <c r="A15" s="3479"/>
      <c r="B15" s="3480"/>
      <c r="C15" s="3480"/>
      <c r="D15" s="3480"/>
      <c r="E15" s="3481"/>
      <c r="F15" s="3483"/>
      <c r="G15" s="3485"/>
      <c r="H15" s="3481"/>
      <c r="I15" s="3487"/>
      <c r="J15" s="3489"/>
      <c r="K15" s="431"/>
    </row>
    <row r="16" spans="1:11" s="206" customFormat="1" ht="24.95" customHeight="1" x14ac:dyDescent="0.15">
      <c r="A16" s="3473" t="s">
        <v>843</v>
      </c>
      <c r="B16" s="3474"/>
      <c r="C16" s="3474"/>
      <c r="D16" s="3474"/>
      <c r="E16" s="3475"/>
      <c r="F16" s="536" t="s">
        <v>134</v>
      </c>
      <c r="G16" s="537"/>
      <c r="H16" s="538" t="s">
        <v>844</v>
      </c>
      <c r="I16" s="539"/>
      <c r="J16" s="540"/>
      <c r="K16" s="431"/>
    </row>
    <row r="17" spans="1:11" s="206" customFormat="1" ht="24.95" customHeight="1" x14ac:dyDescent="0.15">
      <c r="A17" s="3469" t="s">
        <v>845</v>
      </c>
      <c r="B17" s="3470"/>
      <c r="C17" s="3470"/>
      <c r="D17" s="3470"/>
      <c r="E17" s="3471"/>
      <c r="F17" s="541" t="s">
        <v>134</v>
      </c>
      <c r="G17" s="542"/>
      <c r="H17" s="543" t="s">
        <v>844</v>
      </c>
      <c r="I17" s="544"/>
      <c r="J17" s="545"/>
      <c r="K17" s="431"/>
    </row>
    <row r="18" spans="1:11" s="206" customFormat="1" ht="24.95" customHeight="1" x14ac:dyDescent="0.15">
      <c r="A18" s="3469" t="s">
        <v>846</v>
      </c>
      <c r="B18" s="3470"/>
      <c r="C18" s="3470"/>
      <c r="D18" s="3470"/>
      <c r="E18" s="3471"/>
      <c r="F18" s="541" t="s">
        <v>134</v>
      </c>
      <c r="G18" s="542"/>
      <c r="H18" s="543" t="s">
        <v>844</v>
      </c>
      <c r="I18" s="544"/>
      <c r="J18" s="545"/>
      <c r="K18" s="431"/>
    </row>
    <row r="19" spans="1:11" s="206" customFormat="1" ht="24.95" customHeight="1" x14ac:dyDescent="0.15">
      <c r="A19" s="3469" t="s">
        <v>847</v>
      </c>
      <c r="B19" s="3470"/>
      <c r="C19" s="3470"/>
      <c r="D19" s="3470"/>
      <c r="E19" s="3471"/>
      <c r="F19" s="541" t="s">
        <v>134</v>
      </c>
      <c r="G19" s="542"/>
      <c r="H19" s="543" t="s">
        <v>844</v>
      </c>
      <c r="I19" s="544"/>
      <c r="J19" s="545"/>
      <c r="K19" s="431"/>
    </row>
    <row r="20" spans="1:11" s="206" customFormat="1" ht="24.95" customHeight="1" x14ac:dyDescent="0.15">
      <c r="A20" s="3469" t="s">
        <v>848</v>
      </c>
      <c r="B20" s="3470"/>
      <c r="C20" s="3470"/>
      <c r="D20" s="3470"/>
      <c r="E20" s="3471"/>
      <c r="F20" s="541" t="s">
        <v>134</v>
      </c>
      <c r="G20" s="542"/>
      <c r="H20" s="543" t="s">
        <v>844</v>
      </c>
      <c r="I20" s="544"/>
      <c r="J20" s="545"/>
      <c r="K20" s="431"/>
    </row>
    <row r="21" spans="1:11" s="206" customFormat="1" ht="24.95" customHeight="1" x14ac:dyDescent="0.15">
      <c r="A21" s="3469" t="s">
        <v>849</v>
      </c>
      <c r="B21" s="3470"/>
      <c r="C21" s="3470"/>
      <c r="D21" s="3470"/>
      <c r="E21" s="3471"/>
      <c r="F21" s="541" t="s">
        <v>134</v>
      </c>
      <c r="G21" s="542"/>
      <c r="H21" s="543" t="s">
        <v>844</v>
      </c>
      <c r="I21" s="544"/>
      <c r="J21" s="545"/>
      <c r="K21" s="431"/>
    </row>
    <row r="22" spans="1:11" s="206" customFormat="1" ht="24.95" customHeight="1" x14ac:dyDescent="0.15">
      <c r="A22" s="3469" t="s">
        <v>850</v>
      </c>
      <c r="B22" s="3470"/>
      <c r="C22" s="3470"/>
      <c r="D22" s="3470"/>
      <c r="E22" s="3471"/>
      <c r="F22" s="541" t="s">
        <v>134</v>
      </c>
      <c r="G22" s="542"/>
      <c r="H22" s="543" t="s">
        <v>844</v>
      </c>
      <c r="I22" s="544"/>
      <c r="J22" s="545"/>
      <c r="K22" s="431"/>
    </row>
    <row r="23" spans="1:11" s="206" customFormat="1" ht="24.95" customHeight="1" x14ac:dyDescent="0.15">
      <c r="A23" s="546"/>
      <c r="B23" s="3472" t="s">
        <v>851</v>
      </c>
      <c r="C23" s="3470"/>
      <c r="D23" s="3470"/>
      <c r="E23" s="3471"/>
      <c r="F23" s="541" t="s">
        <v>134</v>
      </c>
      <c r="G23" s="542"/>
      <c r="H23" s="543" t="s">
        <v>844</v>
      </c>
      <c r="I23" s="544"/>
      <c r="J23" s="545"/>
      <c r="K23" s="431"/>
    </row>
    <row r="24" spans="1:11" s="206" customFormat="1" ht="24.95" customHeight="1" x14ac:dyDescent="0.15">
      <c r="A24" s="547" t="s">
        <v>852</v>
      </c>
      <c r="B24" s="3472" t="s">
        <v>853</v>
      </c>
      <c r="C24" s="3470"/>
      <c r="D24" s="3470"/>
      <c r="E24" s="3471"/>
      <c r="F24" s="541" t="s">
        <v>134</v>
      </c>
      <c r="G24" s="542"/>
      <c r="H24" s="543" t="s">
        <v>844</v>
      </c>
      <c r="I24" s="544"/>
      <c r="J24" s="545"/>
      <c r="K24" s="431"/>
    </row>
    <row r="25" spans="1:11" s="206" customFormat="1" ht="24.95" customHeight="1" thickBot="1" x14ac:dyDescent="0.2">
      <c r="A25" s="548"/>
      <c r="B25" s="3472" t="s">
        <v>854</v>
      </c>
      <c r="C25" s="3470"/>
      <c r="D25" s="3470"/>
      <c r="E25" s="3471"/>
      <c r="F25" s="549" t="s">
        <v>134</v>
      </c>
      <c r="G25" s="542"/>
      <c r="H25" s="543" t="s">
        <v>844</v>
      </c>
      <c r="I25" s="544"/>
      <c r="J25" s="545"/>
      <c r="K25" s="431"/>
    </row>
    <row r="26" spans="1:11" s="206" customFormat="1" ht="30" customHeight="1" thickTop="1" thickBot="1" x14ac:dyDescent="0.2">
      <c r="A26" s="513" t="s">
        <v>1430</v>
      </c>
      <c r="B26" s="550"/>
      <c r="C26" s="514"/>
      <c r="D26" s="514"/>
      <c r="E26" s="514"/>
      <c r="F26" s="453"/>
      <c r="G26" s="551">
        <f>SUM(G16:G25)</f>
        <v>0</v>
      </c>
      <c r="H26" s="552" t="s">
        <v>856</v>
      </c>
      <c r="I26" s="553">
        <f>SUM(I16:I25)</f>
        <v>0</v>
      </c>
      <c r="J26" s="554"/>
      <c r="K26" s="431"/>
    </row>
    <row r="27" spans="1:11" ht="4.5" customHeight="1" x14ac:dyDescent="0.15"/>
    <row r="28" spans="1:11" ht="16.5" customHeight="1" x14ac:dyDescent="0.15">
      <c r="A28" s="260" t="s">
        <v>796</v>
      </c>
      <c r="B28" s="260"/>
      <c r="C28" s="260"/>
      <c r="D28" s="260"/>
      <c r="E28" s="260"/>
      <c r="F28" s="260"/>
    </row>
    <row r="29" spans="1:11" ht="16.5" customHeight="1" x14ac:dyDescent="0.15">
      <c r="A29" s="260" t="s">
        <v>857</v>
      </c>
      <c r="B29" s="260"/>
      <c r="C29" s="260"/>
      <c r="D29" s="260"/>
      <c r="E29" s="260"/>
      <c r="F29" s="260"/>
    </row>
    <row r="30" spans="1:11" ht="16.5" customHeight="1" x14ac:dyDescent="0.15">
      <c r="A30" s="260"/>
      <c r="B30" s="260"/>
      <c r="C30" s="260"/>
      <c r="D30" s="260"/>
      <c r="E30" s="260"/>
      <c r="F30" s="260"/>
    </row>
    <row r="31" spans="1:11" ht="16.5" customHeight="1" x14ac:dyDescent="0.15">
      <c r="A31" s="1451" t="s">
        <v>1473</v>
      </c>
      <c r="C31" s="260"/>
      <c r="D31" s="260"/>
      <c r="E31" s="260"/>
      <c r="F31" s="260"/>
    </row>
    <row r="32" spans="1:11" ht="16.5" customHeight="1" x14ac:dyDescent="0.15">
      <c r="A32" s="1451" t="s">
        <v>1474</v>
      </c>
      <c r="C32" s="260"/>
      <c r="D32" s="260"/>
      <c r="E32" s="260"/>
      <c r="F32" s="260"/>
    </row>
    <row r="33" spans="1:1" x14ac:dyDescent="0.15">
      <c r="A33" s="1451" t="s">
        <v>1475</v>
      </c>
    </row>
  </sheetData>
  <sheetProtection selectLockedCells="1"/>
  <mergeCells count="16">
    <mergeCell ref="A2:J2"/>
    <mergeCell ref="A14:E15"/>
    <mergeCell ref="F14:F15"/>
    <mergeCell ref="G14:H15"/>
    <mergeCell ref="I14:I15"/>
    <mergeCell ref="J14:J15"/>
    <mergeCell ref="A22:E22"/>
    <mergeCell ref="B23:E23"/>
    <mergeCell ref="B24:E24"/>
    <mergeCell ref="B25:E25"/>
    <mergeCell ref="A16:E16"/>
    <mergeCell ref="A17:E17"/>
    <mergeCell ref="A18:E18"/>
    <mergeCell ref="A19:E19"/>
    <mergeCell ref="A20:E20"/>
    <mergeCell ref="A21:E21"/>
  </mergeCells>
  <phoneticPr fontId="2"/>
  <conditionalFormatting sqref="I16:I25">
    <cfRule type="expression" dxfId="6" priority="1" stopIfTrue="1">
      <formula>(#REF!="")</formula>
    </cfRule>
  </conditionalFormatting>
  <dataValidations count="1">
    <dataValidation type="list" allowBlank="1" showInputMessage="1" showErrorMessage="1" sqref="F16:F25"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99FF99"/>
  </sheetPr>
  <dimension ref="A1:I103"/>
  <sheetViews>
    <sheetView showGridLines="0" view="pageBreakPreview" zoomScale="85" zoomScaleNormal="100" zoomScaleSheetLayoutView="85" workbookViewId="0">
      <selection activeCell="A2" sqref="A2:H2"/>
    </sheetView>
  </sheetViews>
  <sheetFormatPr defaultColWidth="9.5703125" defaultRowHeight="13.5" x14ac:dyDescent="0.15"/>
  <cols>
    <col min="1" max="1" width="11.140625" style="216" customWidth="1"/>
    <col min="2" max="2" width="19.85546875" style="216" customWidth="1"/>
    <col min="3" max="3" width="9.140625" style="216" customWidth="1"/>
    <col min="4" max="5" width="8.140625" style="216" customWidth="1"/>
    <col min="6" max="6" width="24.140625" style="216" customWidth="1"/>
    <col min="7" max="7" width="13.42578125" style="216" customWidth="1"/>
    <col min="8" max="8" width="13.42578125" style="243" customWidth="1"/>
    <col min="9" max="16384" width="9.5703125" style="216"/>
  </cols>
  <sheetData>
    <row r="1" spans="1:9" s="206" customFormat="1" ht="21" customHeight="1" thickBot="1" x14ac:dyDescent="0.2">
      <c r="A1" s="555" t="s">
        <v>858</v>
      </c>
      <c r="B1" s="556"/>
      <c r="C1" s="557"/>
      <c r="D1" s="557"/>
      <c r="E1" s="557"/>
      <c r="F1" s="557"/>
      <c r="G1" s="207"/>
      <c r="H1" s="208" t="s">
        <v>1624</v>
      </c>
      <c r="I1" s="207"/>
    </row>
    <row r="2" spans="1:9" s="206" customFormat="1" ht="36" customHeight="1" x14ac:dyDescent="0.15">
      <c r="A2" s="3507" t="s">
        <v>912</v>
      </c>
      <c r="B2" s="3508"/>
      <c r="C2" s="3508"/>
      <c r="D2" s="3508"/>
      <c r="E2" s="3508"/>
      <c r="F2" s="3508"/>
      <c r="G2" s="3508"/>
      <c r="H2" s="3508"/>
      <c r="I2" s="919" t="s">
        <v>239</v>
      </c>
    </row>
    <row r="3" spans="1:9" s="206" customFormat="1" ht="4.5" customHeight="1" x14ac:dyDescent="0.15">
      <c r="A3" s="534"/>
      <c r="B3" s="496"/>
      <c r="C3" s="496"/>
      <c r="D3" s="496"/>
      <c r="E3" s="496"/>
      <c r="F3" s="496"/>
      <c r="G3" s="496"/>
      <c r="H3" s="496"/>
      <c r="I3" s="431"/>
    </row>
    <row r="4" spans="1:9" s="206" customFormat="1" ht="12" customHeight="1" x14ac:dyDescent="0.15">
      <c r="A4" s="3514" t="s">
        <v>1581</v>
      </c>
      <c r="B4" s="3514"/>
      <c r="C4" s="3514"/>
      <c r="D4" s="3514"/>
      <c r="E4" s="3514"/>
      <c r="F4" s="3514"/>
      <c r="G4" s="3514"/>
      <c r="H4" s="3514"/>
      <c r="I4" s="431"/>
    </row>
    <row r="5" spans="1:9" s="206" customFormat="1" ht="12" customHeight="1" x14ac:dyDescent="0.15">
      <c r="A5" s="3514"/>
      <c r="B5" s="3514"/>
      <c r="C5" s="3514"/>
      <c r="D5" s="3514"/>
      <c r="E5" s="3514"/>
      <c r="F5" s="3514"/>
      <c r="G5" s="3514"/>
      <c r="H5" s="3514"/>
      <c r="I5" s="431"/>
    </row>
    <row r="6" spans="1:9" s="206" customFormat="1" ht="4.5" customHeight="1" thickBot="1" x14ac:dyDescent="0.2">
      <c r="A6" s="534"/>
      <c r="B6" s="496"/>
      <c r="C6" s="496"/>
      <c r="D6" s="496"/>
      <c r="E6" s="496"/>
      <c r="F6" s="496"/>
      <c r="G6" s="496"/>
      <c r="H6" s="496"/>
      <c r="I6" s="431"/>
    </row>
    <row r="7" spans="1:9" ht="16.5" customHeight="1" x14ac:dyDescent="0.15">
      <c r="A7" s="3449" t="s">
        <v>770</v>
      </c>
      <c r="B7" s="2697"/>
      <c r="C7" s="3449" t="s">
        <v>771</v>
      </c>
      <c r="D7" s="3452"/>
      <c r="E7" s="3452"/>
      <c r="F7" s="3452"/>
      <c r="G7" s="2697"/>
      <c r="H7" s="3454" t="s">
        <v>859</v>
      </c>
    </row>
    <row r="8" spans="1:9" ht="16.5" customHeight="1" thickBot="1" x14ac:dyDescent="0.2">
      <c r="A8" s="3450"/>
      <c r="B8" s="3451"/>
      <c r="C8" s="3450"/>
      <c r="D8" s="3453"/>
      <c r="E8" s="3453"/>
      <c r="F8" s="3453"/>
      <c r="G8" s="3451"/>
      <c r="H8" s="3515"/>
    </row>
    <row r="9" spans="1:9" ht="17.25" customHeight="1" x14ac:dyDescent="0.15">
      <c r="A9" s="434" t="s">
        <v>773</v>
      </c>
      <c r="B9" s="3509" t="s">
        <v>860</v>
      </c>
      <c r="C9" s="558"/>
      <c r="D9" s="559" t="s">
        <v>861</v>
      </c>
      <c r="E9" s="560"/>
      <c r="F9" s="561"/>
      <c r="G9" s="562" t="s">
        <v>775</v>
      </c>
      <c r="H9" s="563"/>
      <c r="I9" s="336"/>
    </row>
    <row r="10" spans="1:9" ht="17.25" customHeight="1" x14ac:dyDescent="0.15">
      <c r="A10" s="436"/>
      <c r="B10" s="3495"/>
      <c r="C10" s="564"/>
      <c r="D10" s="565" t="s">
        <v>862</v>
      </c>
      <c r="E10" s="566"/>
      <c r="F10" s="567"/>
      <c r="G10" s="568" t="s">
        <v>775</v>
      </c>
      <c r="H10" s="569"/>
      <c r="I10" s="336"/>
    </row>
    <row r="11" spans="1:9" ht="17.25" customHeight="1" x14ac:dyDescent="0.15">
      <c r="A11" s="436"/>
      <c r="B11" s="581"/>
      <c r="C11" s="613"/>
      <c r="D11" s="614" t="s">
        <v>896</v>
      </c>
      <c r="E11" s="615"/>
      <c r="F11" s="616"/>
      <c r="G11" s="617" t="s">
        <v>775</v>
      </c>
      <c r="H11" s="570"/>
      <c r="I11" s="336"/>
    </row>
    <row r="12" spans="1:9" ht="17.25" customHeight="1" x14ac:dyDescent="0.15">
      <c r="A12" s="436"/>
      <c r="B12" s="571"/>
      <c r="C12" s="1571"/>
      <c r="D12" s="360" t="s">
        <v>864</v>
      </c>
      <c r="E12" s="359"/>
      <c r="F12" s="361"/>
      <c r="G12" s="1573" t="s">
        <v>865</v>
      </c>
      <c r="H12" s="1570">
        <f>SUM(H9:H11)</f>
        <v>0</v>
      </c>
      <c r="I12" s="336"/>
    </row>
    <row r="13" spans="1:9" ht="17.25" customHeight="1" x14ac:dyDescent="0.15">
      <c r="A13" s="436"/>
      <c r="B13" s="3494" t="s">
        <v>776</v>
      </c>
      <c r="C13" s="572"/>
      <c r="D13" s="573" t="s">
        <v>861</v>
      </c>
      <c r="E13" s="574"/>
      <c r="F13" s="575"/>
      <c r="G13" s="576" t="s">
        <v>866</v>
      </c>
      <c r="H13" s="577"/>
      <c r="I13" s="336"/>
    </row>
    <row r="14" spans="1:9" ht="17.25" customHeight="1" x14ac:dyDescent="0.15">
      <c r="A14" s="436"/>
      <c r="B14" s="3495"/>
      <c r="C14" s="564"/>
      <c r="D14" s="565" t="s">
        <v>862</v>
      </c>
      <c r="E14" s="566"/>
      <c r="F14" s="567"/>
      <c r="G14" s="568" t="s">
        <v>866</v>
      </c>
      <c r="H14" s="569"/>
      <c r="I14" s="336"/>
    </row>
    <row r="15" spans="1:9" ht="17.25" customHeight="1" x14ac:dyDescent="0.15">
      <c r="A15" s="436"/>
      <c r="B15" s="443"/>
      <c r="C15" s="613"/>
      <c r="D15" s="614" t="s">
        <v>863</v>
      </c>
      <c r="E15" s="615"/>
      <c r="F15" s="616"/>
      <c r="G15" s="617" t="s">
        <v>777</v>
      </c>
      <c r="H15" s="570"/>
      <c r="I15" s="336"/>
    </row>
    <row r="16" spans="1:9" ht="17.25" customHeight="1" x14ac:dyDescent="0.15">
      <c r="A16" s="436"/>
      <c r="B16" s="450"/>
      <c r="C16" s="1571"/>
      <c r="D16" s="360" t="s">
        <v>864</v>
      </c>
      <c r="E16" s="359"/>
      <c r="F16" s="361"/>
      <c r="G16" s="1574" t="s">
        <v>867</v>
      </c>
      <c r="H16" s="1569">
        <f>SUM(H13:H15)</f>
        <v>0</v>
      </c>
      <c r="I16" s="336"/>
    </row>
    <row r="17" spans="1:9" ht="17.25" customHeight="1" x14ac:dyDescent="0.15">
      <c r="A17" s="436"/>
      <c r="B17" s="3494" t="s">
        <v>897</v>
      </c>
      <c r="C17" s="572"/>
      <c r="D17" s="573" t="s">
        <v>861</v>
      </c>
      <c r="E17" s="574"/>
      <c r="F17" s="575"/>
      <c r="G17" s="576" t="s">
        <v>868</v>
      </c>
      <c r="H17" s="578"/>
      <c r="I17" s="336"/>
    </row>
    <row r="18" spans="1:9" ht="17.25" customHeight="1" x14ac:dyDescent="0.15">
      <c r="A18" s="436"/>
      <c r="B18" s="3495"/>
      <c r="C18" s="564"/>
      <c r="D18" s="565" t="s">
        <v>862</v>
      </c>
      <c r="E18" s="566"/>
      <c r="F18" s="567"/>
      <c r="G18" s="568" t="s">
        <v>868</v>
      </c>
      <c r="H18" s="578"/>
      <c r="I18" s="336"/>
    </row>
    <row r="19" spans="1:9" ht="17.25" customHeight="1" x14ac:dyDescent="0.15">
      <c r="A19" s="436"/>
      <c r="B19" s="443"/>
      <c r="C19" s="613"/>
      <c r="D19" s="614" t="s">
        <v>863</v>
      </c>
      <c r="E19" s="615"/>
      <c r="F19" s="616"/>
      <c r="G19" s="617" t="s">
        <v>779</v>
      </c>
      <c r="H19" s="578"/>
      <c r="I19" s="336"/>
    </row>
    <row r="20" spans="1:9" ht="17.25" customHeight="1" x14ac:dyDescent="0.15">
      <c r="A20" s="436"/>
      <c r="B20" s="443"/>
      <c r="C20" s="1571"/>
      <c r="D20" s="360" t="s">
        <v>864</v>
      </c>
      <c r="E20" s="359"/>
      <c r="F20" s="361"/>
      <c r="G20" s="1574" t="s">
        <v>869</v>
      </c>
      <c r="H20" s="1569">
        <f>SUM(H17:H19)</f>
        <v>0</v>
      </c>
      <c r="I20" s="1495" t="s">
        <v>1453</v>
      </c>
    </row>
    <row r="21" spans="1:9" ht="17.25" customHeight="1" x14ac:dyDescent="0.15">
      <c r="A21" s="436"/>
      <c r="B21" s="3494" t="s">
        <v>805</v>
      </c>
      <c r="C21" s="572"/>
      <c r="D21" s="573" t="s">
        <v>861</v>
      </c>
      <c r="E21" s="574"/>
      <c r="F21" s="575"/>
      <c r="G21" s="618" t="s">
        <v>800</v>
      </c>
      <c r="H21" s="577"/>
      <c r="I21" s="1495" t="s">
        <v>1454</v>
      </c>
    </row>
    <row r="22" spans="1:9" ht="17.25" customHeight="1" x14ac:dyDescent="0.15">
      <c r="A22" s="436"/>
      <c r="B22" s="3495"/>
      <c r="C22" s="564"/>
      <c r="D22" s="565" t="s">
        <v>862</v>
      </c>
      <c r="E22" s="566"/>
      <c r="F22" s="567"/>
      <c r="G22" s="568" t="s">
        <v>898</v>
      </c>
      <c r="H22" s="569"/>
      <c r="I22" s="1495"/>
    </row>
    <row r="23" spans="1:9" ht="17.25" customHeight="1" x14ac:dyDescent="0.15">
      <c r="A23" s="436"/>
      <c r="B23" s="443"/>
      <c r="C23" s="613"/>
      <c r="D23" s="614" t="s">
        <v>863</v>
      </c>
      <c r="E23" s="615"/>
      <c r="F23" s="616"/>
      <c r="G23" s="617" t="s">
        <v>898</v>
      </c>
      <c r="H23" s="570"/>
      <c r="I23" s="1495"/>
    </row>
    <row r="24" spans="1:9" ht="17.25" customHeight="1" x14ac:dyDescent="0.15">
      <c r="A24" s="436"/>
      <c r="B24" s="450"/>
      <c r="C24" s="1571"/>
      <c r="D24" s="360" t="s">
        <v>864</v>
      </c>
      <c r="E24" s="359"/>
      <c r="F24" s="361"/>
      <c r="G24" s="1574" t="s">
        <v>899</v>
      </c>
      <c r="H24" s="1569">
        <f>SUM(H21:H23)</f>
        <v>0</v>
      </c>
      <c r="I24" s="1495"/>
    </row>
    <row r="25" spans="1:9" ht="17.25" customHeight="1" thickBot="1" x14ac:dyDescent="0.2">
      <c r="A25" s="439"/>
      <c r="B25" s="440" t="s">
        <v>780</v>
      </c>
      <c r="C25" s="1575" t="s">
        <v>900</v>
      </c>
      <c r="D25" s="1576"/>
      <c r="E25" s="1576"/>
      <c r="F25" s="1576"/>
      <c r="G25" s="1577"/>
      <c r="H25" s="1565">
        <f>SUM(H12,H16,H20,H24)</f>
        <v>0</v>
      </c>
      <c r="I25" s="1495" t="s">
        <v>1451</v>
      </c>
    </row>
    <row r="26" spans="1:9" ht="17.25" customHeight="1" x14ac:dyDescent="0.15">
      <c r="A26" s="3512" t="s">
        <v>781</v>
      </c>
      <c r="B26" s="3509" t="s">
        <v>870</v>
      </c>
      <c r="C26" s="448"/>
      <c r="D26" s="579" t="s">
        <v>871</v>
      </c>
      <c r="E26" s="560"/>
      <c r="F26" s="561"/>
      <c r="G26" s="562" t="s">
        <v>783</v>
      </c>
      <c r="H26" s="563"/>
      <c r="I26" s="1495" t="s">
        <v>1452</v>
      </c>
    </row>
    <row r="27" spans="1:9" ht="17.25" customHeight="1" x14ac:dyDescent="0.15">
      <c r="A27" s="3513"/>
      <c r="B27" s="3495"/>
      <c r="C27" s="446" t="s">
        <v>872</v>
      </c>
      <c r="D27" s="580" t="s">
        <v>873</v>
      </c>
      <c r="E27" s="566"/>
      <c r="F27" s="567"/>
      <c r="G27" s="568" t="s">
        <v>874</v>
      </c>
      <c r="H27" s="569"/>
      <c r="I27" s="336"/>
    </row>
    <row r="28" spans="1:9" ht="17.25" customHeight="1" x14ac:dyDescent="0.15">
      <c r="A28" s="436"/>
      <c r="B28" s="581"/>
      <c r="C28" s="446"/>
      <c r="D28" s="589" t="s">
        <v>863</v>
      </c>
      <c r="E28" s="615"/>
      <c r="F28" s="616"/>
      <c r="G28" s="619" t="s">
        <v>874</v>
      </c>
      <c r="H28" s="570"/>
      <c r="I28" s="336"/>
    </row>
    <row r="29" spans="1:9" ht="17.25" customHeight="1" x14ac:dyDescent="0.15">
      <c r="A29" s="436"/>
      <c r="B29" s="581"/>
      <c r="C29" s="582"/>
      <c r="D29" s="1572" t="s">
        <v>265</v>
      </c>
      <c r="E29" s="359"/>
      <c r="F29" s="361"/>
      <c r="G29" s="1574" t="s">
        <v>876</v>
      </c>
      <c r="H29" s="1564">
        <f>SUM(H26:H28)</f>
        <v>0</v>
      </c>
      <c r="I29" s="336"/>
    </row>
    <row r="30" spans="1:9" ht="17.25" customHeight="1" x14ac:dyDescent="0.15">
      <c r="A30" s="436"/>
      <c r="B30" s="581"/>
      <c r="C30" s="583"/>
      <c r="D30" s="584" t="s">
        <v>871</v>
      </c>
      <c r="E30" s="574"/>
      <c r="F30" s="575"/>
      <c r="G30" s="576" t="s">
        <v>785</v>
      </c>
      <c r="H30" s="577"/>
      <c r="I30" s="336"/>
    </row>
    <row r="31" spans="1:9" ht="17.25" customHeight="1" x14ac:dyDescent="0.15">
      <c r="A31" s="436"/>
      <c r="B31" s="581"/>
      <c r="C31" s="446" t="s">
        <v>877</v>
      </c>
      <c r="D31" s="580" t="s">
        <v>873</v>
      </c>
      <c r="E31" s="566"/>
      <c r="F31" s="567"/>
      <c r="G31" s="568" t="s">
        <v>878</v>
      </c>
      <c r="H31" s="569"/>
      <c r="I31" s="336"/>
    </row>
    <row r="32" spans="1:9" ht="17.25" customHeight="1" x14ac:dyDescent="0.15">
      <c r="A32" s="436"/>
      <c r="B32" s="581"/>
      <c r="C32" s="446"/>
      <c r="D32" s="589" t="s">
        <v>863</v>
      </c>
      <c r="E32" s="615"/>
      <c r="F32" s="616"/>
      <c r="G32" s="619" t="s">
        <v>878</v>
      </c>
      <c r="H32" s="570"/>
      <c r="I32" s="336"/>
    </row>
    <row r="33" spans="1:9" ht="17.25" customHeight="1" x14ac:dyDescent="0.15">
      <c r="A33" s="436"/>
      <c r="B33" s="581"/>
      <c r="C33" s="582"/>
      <c r="D33" s="1572" t="s">
        <v>265</v>
      </c>
      <c r="E33" s="359"/>
      <c r="F33" s="361"/>
      <c r="G33" s="1574" t="s">
        <v>879</v>
      </c>
      <c r="H33" s="1564">
        <f>SUM(H30:H32)</f>
        <v>0</v>
      </c>
      <c r="I33" s="336"/>
    </row>
    <row r="34" spans="1:9" ht="17.25" customHeight="1" x14ac:dyDescent="0.15">
      <c r="A34" s="436"/>
      <c r="B34" s="581"/>
      <c r="C34" s="2679" t="s">
        <v>875</v>
      </c>
      <c r="D34" s="3501"/>
      <c r="E34" s="1578" t="s">
        <v>901</v>
      </c>
      <c r="F34" s="359"/>
      <c r="G34" s="1579"/>
      <c r="H34" s="1564">
        <f>SUM(H29,H33)</f>
        <v>0</v>
      </c>
      <c r="I34" s="336"/>
    </row>
    <row r="35" spans="1:9" ht="17.25" customHeight="1" x14ac:dyDescent="0.15">
      <c r="A35" s="585"/>
      <c r="B35" s="3494" t="s">
        <v>776</v>
      </c>
      <c r="C35" s="1580"/>
      <c r="D35" s="1581" t="s">
        <v>902</v>
      </c>
      <c r="E35" s="1582"/>
      <c r="F35" s="1582"/>
      <c r="G35" s="576" t="s">
        <v>880</v>
      </c>
      <c r="H35" s="577"/>
      <c r="I35" s="586"/>
    </row>
    <row r="36" spans="1:9" ht="17.25" customHeight="1" x14ac:dyDescent="0.15">
      <c r="A36" s="585"/>
      <c r="B36" s="3495"/>
      <c r="C36" s="1583"/>
      <c r="D36" s="1584" t="s">
        <v>903</v>
      </c>
      <c r="E36" s="1585"/>
      <c r="F36" s="1585"/>
      <c r="G36" s="568" t="s">
        <v>881</v>
      </c>
      <c r="H36" s="569"/>
      <c r="I36" s="586"/>
    </row>
    <row r="37" spans="1:9" ht="17.25" customHeight="1" x14ac:dyDescent="0.15">
      <c r="A37" s="585"/>
      <c r="B37" s="443"/>
      <c r="C37" s="1586"/>
      <c r="D37" s="1587" t="s">
        <v>904</v>
      </c>
      <c r="E37" s="1588"/>
      <c r="F37" s="1588"/>
      <c r="G37" s="619" t="s">
        <v>881</v>
      </c>
      <c r="H37" s="570"/>
      <c r="I37" s="586"/>
    </row>
    <row r="38" spans="1:9" ht="17.25" customHeight="1" x14ac:dyDescent="0.15">
      <c r="A38" s="585"/>
      <c r="B38" s="443"/>
      <c r="C38" s="587"/>
      <c r="D38" s="1589" t="s">
        <v>875</v>
      </c>
      <c r="E38" s="1590"/>
      <c r="F38" s="1590"/>
      <c r="G38" s="1574" t="s">
        <v>882</v>
      </c>
      <c r="H38" s="1569">
        <f>SUM(H35:H37)</f>
        <v>0</v>
      </c>
      <c r="I38" s="586"/>
    </row>
    <row r="39" spans="1:9" ht="17.25" customHeight="1" x14ac:dyDescent="0.15">
      <c r="A39" s="436"/>
      <c r="B39" s="443"/>
      <c r="C39" s="583"/>
      <c r="D39" s="1591" t="s">
        <v>883</v>
      </c>
      <c r="E39" s="620" t="s">
        <v>871</v>
      </c>
      <c r="F39" s="621"/>
      <c r="G39" s="576" t="s">
        <v>884</v>
      </c>
      <c r="H39" s="577"/>
      <c r="I39" s="336"/>
    </row>
    <row r="40" spans="1:9" ht="17.25" customHeight="1" x14ac:dyDescent="0.15">
      <c r="A40" s="436"/>
      <c r="B40" s="443"/>
      <c r="C40" s="446"/>
      <c r="D40" s="588"/>
      <c r="E40" s="622" t="s">
        <v>873</v>
      </c>
      <c r="F40" s="623"/>
      <c r="G40" s="568" t="s">
        <v>885</v>
      </c>
      <c r="H40" s="569"/>
      <c r="I40" s="336"/>
    </row>
    <row r="41" spans="1:9" ht="17.25" customHeight="1" x14ac:dyDescent="0.15">
      <c r="A41" s="436"/>
      <c r="B41" s="443"/>
      <c r="C41" s="446"/>
      <c r="D41" s="588"/>
      <c r="E41" s="617" t="s">
        <v>863</v>
      </c>
      <c r="F41" s="624"/>
      <c r="G41" s="619" t="s">
        <v>885</v>
      </c>
      <c r="H41" s="570"/>
      <c r="I41" s="336"/>
    </row>
    <row r="42" spans="1:9" ht="17.25" customHeight="1" x14ac:dyDescent="0.15">
      <c r="A42" s="436"/>
      <c r="B42" s="443"/>
      <c r="C42" s="446"/>
      <c r="D42" s="1592"/>
      <c r="E42" s="1572" t="s">
        <v>820</v>
      </c>
      <c r="F42" s="361"/>
      <c r="G42" s="1574" t="s">
        <v>886</v>
      </c>
      <c r="H42" s="1564">
        <f>SUM(H39:H41)</f>
        <v>0</v>
      </c>
      <c r="I42" s="336"/>
    </row>
    <row r="43" spans="1:9" ht="17.25" customHeight="1" x14ac:dyDescent="0.15">
      <c r="A43" s="436"/>
      <c r="B43" s="443"/>
      <c r="C43" s="446" t="s">
        <v>788</v>
      </c>
      <c r="D43" s="590" t="s">
        <v>784</v>
      </c>
      <c r="E43" s="620" t="s">
        <v>871</v>
      </c>
      <c r="F43" s="621"/>
      <c r="G43" s="576" t="s">
        <v>887</v>
      </c>
      <c r="H43" s="577"/>
      <c r="I43" s="336"/>
    </row>
    <row r="44" spans="1:9" ht="17.25" customHeight="1" x14ac:dyDescent="0.15">
      <c r="A44" s="446"/>
      <c r="B44" s="443"/>
      <c r="C44" s="446"/>
      <c r="D44" s="588"/>
      <c r="E44" s="622" t="s">
        <v>873</v>
      </c>
      <c r="F44" s="623"/>
      <c r="G44" s="568" t="s">
        <v>888</v>
      </c>
      <c r="H44" s="569"/>
      <c r="I44" s="336"/>
    </row>
    <row r="45" spans="1:9" ht="17.25" customHeight="1" x14ac:dyDescent="0.15">
      <c r="A45" s="446"/>
      <c r="B45" s="443"/>
      <c r="C45" s="446"/>
      <c r="D45" s="588"/>
      <c r="E45" s="617" t="s">
        <v>863</v>
      </c>
      <c r="F45" s="624"/>
      <c r="G45" s="619" t="s">
        <v>888</v>
      </c>
      <c r="H45" s="570"/>
      <c r="I45" s="336"/>
    </row>
    <row r="46" spans="1:9" ht="17.25" customHeight="1" x14ac:dyDescent="0.15">
      <c r="A46" s="446"/>
      <c r="B46" s="443"/>
      <c r="C46" s="1593"/>
      <c r="D46" s="1592"/>
      <c r="E46" s="1572" t="s">
        <v>820</v>
      </c>
      <c r="F46" s="361"/>
      <c r="G46" s="1574" t="s">
        <v>889</v>
      </c>
      <c r="H46" s="1564">
        <f>SUM(H43:H45)</f>
        <v>0</v>
      </c>
      <c r="I46" s="336"/>
    </row>
    <row r="47" spans="1:9" ht="17.25" customHeight="1" x14ac:dyDescent="0.15">
      <c r="A47" s="446"/>
      <c r="B47" s="3494" t="s">
        <v>905</v>
      </c>
      <c r="C47" s="1580"/>
      <c r="D47" s="1581" t="s">
        <v>902</v>
      </c>
      <c r="E47" s="1582"/>
      <c r="F47" s="575"/>
      <c r="G47" s="1634" t="s">
        <v>1560</v>
      </c>
      <c r="H47" s="625"/>
      <c r="I47" s="243"/>
    </row>
    <row r="48" spans="1:9" ht="17.25" customHeight="1" x14ac:dyDescent="0.15">
      <c r="A48" s="446"/>
      <c r="B48" s="3495"/>
      <c r="C48" s="1583"/>
      <c r="D48" s="1584" t="s">
        <v>903</v>
      </c>
      <c r="E48" s="1585"/>
      <c r="F48" s="567"/>
      <c r="G48" s="1635" t="s">
        <v>1560</v>
      </c>
      <c r="H48" s="569"/>
      <c r="I48" s="243"/>
    </row>
    <row r="49" spans="1:9" ht="17.25" customHeight="1" x14ac:dyDescent="0.15">
      <c r="A49" s="446"/>
      <c r="B49" s="581"/>
      <c r="C49" s="1594"/>
      <c r="D49" s="1587" t="s">
        <v>904</v>
      </c>
      <c r="E49" s="1588"/>
      <c r="F49" s="616"/>
      <c r="G49" s="1636" t="s">
        <v>1560</v>
      </c>
      <c r="H49" s="570"/>
      <c r="I49" s="243"/>
    </row>
    <row r="50" spans="1:9" ht="17.25" customHeight="1" x14ac:dyDescent="0.15">
      <c r="A50" s="446"/>
      <c r="B50" s="581"/>
      <c r="C50" s="1595"/>
      <c r="D50" s="1589" t="s">
        <v>864</v>
      </c>
      <c r="E50" s="1590"/>
      <c r="F50" s="591"/>
      <c r="G50" s="1634" t="s">
        <v>906</v>
      </c>
      <c r="H50" s="1569">
        <f>SUM(H47:H49)</f>
        <v>0</v>
      </c>
      <c r="I50" s="243"/>
    </row>
    <row r="51" spans="1:9" ht="17.25" customHeight="1" x14ac:dyDescent="0.15">
      <c r="A51" s="446"/>
      <c r="B51" s="3494" t="s">
        <v>805</v>
      </c>
      <c r="C51" s="1580"/>
      <c r="D51" s="1581" t="s">
        <v>902</v>
      </c>
      <c r="E51" s="1582"/>
      <c r="F51" s="575"/>
      <c r="G51" s="618" t="s">
        <v>1561</v>
      </c>
      <c r="H51" s="577"/>
      <c r="I51" s="243"/>
    </row>
    <row r="52" spans="1:9" ht="17.25" customHeight="1" x14ac:dyDescent="0.15">
      <c r="A52" s="446"/>
      <c r="B52" s="3495"/>
      <c r="C52" s="1583"/>
      <c r="D52" s="1584" t="s">
        <v>903</v>
      </c>
      <c r="E52" s="1585"/>
      <c r="F52" s="567"/>
      <c r="G52" s="568" t="s">
        <v>1562</v>
      </c>
      <c r="H52" s="569"/>
      <c r="I52" s="243"/>
    </row>
    <row r="53" spans="1:9" ht="17.25" customHeight="1" x14ac:dyDescent="0.15">
      <c r="A53" s="446"/>
      <c r="B53" s="581"/>
      <c r="C53" s="1594"/>
      <c r="D53" s="1587" t="s">
        <v>904</v>
      </c>
      <c r="E53" s="1588"/>
      <c r="F53" s="616"/>
      <c r="G53" s="617" t="s">
        <v>1562</v>
      </c>
      <c r="H53" s="570"/>
      <c r="I53" s="243"/>
    </row>
    <row r="54" spans="1:9" ht="17.25" customHeight="1" thickBot="1" x14ac:dyDescent="0.2">
      <c r="A54" s="452"/>
      <c r="B54" s="626"/>
      <c r="C54" s="1596"/>
      <c r="D54" s="1597" t="s">
        <v>864</v>
      </c>
      <c r="E54" s="1598"/>
      <c r="F54" s="1599"/>
      <c r="G54" s="1637" t="s">
        <v>1563</v>
      </c>
      <c r="H54" s="1565">
        <f>SUM(H51:H53)</f>
        <v>0</v>
      </c>
      <c r="I54" s="243"/>
    </row>
    <row r="55" spans="1:9" ht="4.5" customHeight="1" thickBot="1" x14ac:dyDescent="0.2">
      <c r="A55" s="593"/>
      <c r="B55" s="206"/>
      <c r="C55" s="594"/>
      <c r="D55" s="594"/>
      <c r="E55" s="206"/>
      <c r="F55" s="206"/>
      <c r="G55" s="206"/>
      <c r="H55" s="595"/>
      <c r="I55" s="243"/>
    </row>
    <row r="56" spans="1:9" s="597" customFormat="1" ht="21" customHeight="1" thickBot="1" x14ac:dyDescent="0.2">
      <c r="A56" s="555" t="s">
        <v>858</v>
      </c>
      <c r="B56" s="556"/>
      <c r="C56" s="557"/>
      <c r="D56" s="557"/>
      <c r="E56" s="557"/>
      <c r="F56" s="557"/>
      <c r="G56" s="557"/>
      <c r="H56" s="208" t="s">
        <v>890</v>
      </c>
      <c r="I56" s="596"/>
    </row>
    <row r="57" spans="1:9" s="597" customFormat="1" ht="36" customHeight="1" thickBot="1" x14ac:dyDescent="0.2">
      <c r="A57" s="3507" t="s">
        <v>912</v>
      </c>
      <c r="B57" s="3508"/>
      <c r="C57" s="3508"/>
      <c r="D57" s="3508"/>
      <c r="E57" s="3508"/>
      <c r="F57" s="3508"/>
      <c r="G57" s="3508"/>
      <c r="H57" s="3508"/>
      <c r="I57" s="596"/>
    </row>
    <row r="58" spans="1:9" ht="20.100000000000001" customHeight="1" x14ac:dyDescent="0.15">
      <c r="A58" s="448" t="s">
        <v>792</v>
      </c>
      <c r="B58" s="3509" t="s">
        <v>891</v>
      </c>
      <c r="C58" s="598" t="s">
        <v>892</v>
      </c>
      <c r="D58" s="599"/>
      <c r="E58" s="600" t="s">
        <v>782</v>
      </c>
      <c r="F58" s="1638"/>
      <c r="G58" s="1626" t="s">
        <v>1571</v>
      </c>
      <c r="H58" s="563"/>
      <c r="I58" s="336"/>
    </row>
    <row r="59" spans="1:9" ht="20.100000000000001" customHeight="1" x14ac:dyDescent="0.15">
      <c r="A59" s="446"/>
      <c r="B59" s="3495"/>
      <c r="C59" s="601"/>
      <c r="D59" s="602"/>
      <c r="E59" s="603" t="s">
        <v>784</v>
      </c>
      <c r="F59" s="1603"/>
      <c r="G59" s="1627" t="s">
        <v>1572</v>
      </c>
      <c r="H59" s="605"/>
      <c r="I59" s="336"/>
    </row>
    <row r="60" spans="1:9" ht="20.100000000000001" customHeight="1" x14ac:dyDescent="0.15">
      <c r="A60" s="446"/>
      <c r="B60" s="3495"/>
      <c r="C60" s="587" t="s">
        <v>893</v>
      </c>
      <c r="D60" s="591"/>
      <c r="E60" s="606" t="s">
        <v>782</v>
      </c>
      <c r="F60" s="1582"/>
      <c r="G60" s="1628" t="s">
        <v>1571</v>
      </c>
      <c r="H60" s="577"/>
      <c r="I60" s="336"/>
    </row>
    <row r="61" spans="1:9" ht="20.100000000000001" customHeight="1" x14ac:dyDescent="0.15">
      <c r="A61" s="446"/>
      <c r="B61" s="3495"/>
      <c r="C61" s="601"/>
      <c r="D61" s="602"/>
      <c r="E61" s="603" t="s">
        <v>784</v>
      </c>
      <c r="F61" s="1603"/>
      <c r="G61" s="1627" t="s">
        <v>1572</v>
      </c>
      <c r="H61" s="605"/>
      <c r="I61" s="336"/>
    </row>
    <row r="62" spans="1:9" ht="20.100000000000001" customHeight="1" x14ac:dyDescent="0.15">
      <c r="A62" s="446"/>
      <c r="B62" s="443"/>
      <c r="C62" s="336" t="s">
        <v>894</v>
      </c>
      <c r="D62" s="627"/>
      <c r="E62" s="606" t="s">
        <v>782</v>
      </c>
      <c r="F62" s="1582"/>
      <c r="G62" s="1628" t="s">
        <v>1571</v>
      </c>
      <c r="H62" s="577"/>
      <c r="I62" s="336"/>
    </row>
    <row r="63" spans="1:9" ht="20.100000000000001" customHeight="1" x14ac:dyDescent="0.15">
      <c r="A63" s="446"/>
      <c r="B63" s="443"/>
      <c r="C63" s="601"/>
      <c r="D63" s="602"/>
      <c r="E63" s="603" t="s">
        <v>784</v>
      </c>
      <c r="F63" s="1603"/>
      <c r="G63" s="1627" t="s">
        <v>1572</v>
      </c>
      <c r="H63" s="605"/>
      <c r="I63" s="336"/>
    </row>
    <row r="64" spans="1:9" ht="20.100000000000001" customHeight="1" x14ac:dyDescent="0.15">
      <c r="A64" s="446"/>
      <c r="B64" s="443"/>
      <c r="C64" s="2671" t="s">
        <v>875</v>
      </c>
      <c r="D64" s="3510"/>
      <c r="E64" s="606" t="s">
        <v>782</v>
      </c>
      <c r="F64" s="1582"/>
      <c r="G64" s="1628" t="s">
        <v>1573</v>
      </c>
      <c r="H64" s="1567">
        <f>SUM(H58,H60,H62)</f>
        <v>0</v>
      </c>
      <c r="I64" s="336"/>
    </row>
    <row r="65" spans="1:9" ht="20.100000000000001" customHeight="1" x14ac:dyDescent="0.15">
      <c r="A65" s="446"/>
      <c r="B65" s="450"/>
      <c r="C65" s="2707"/>
      <c r="D65" s="3511"/>
      <c r="E65" s="1600" t="s">
        <v>784</v>
      </c>
      <c r="F65" s="1588"/>
      <c r="G65" s="1629" t="s">
        <v>1574</v>
      </c>
      <c r="H65" s="1568">
        <f>SUM(H59,H61,H63)</f>
        <v>0</v>
      </c>
      <c r="I65" s="336"/>
    </row>
    <row r="66" spans="1:9" ht="20.100000000000001" customHeight="1" x14ac:dyDescent="0.15">
      <c r="A66" s="446"/>
      <c r="B66" s="3494" t="s">
        <v>907</v>
      </c>
      <c r="C66" s="628" t="s">
        <v>871</v>
      </c>
      <c r="D66" s="607"/>
      <c r="E66" s="575"/>
      <c r="F66" s="1639"/>
      <c r="G66" s="1630" t="s">
        <v>1575</v>
      </c>
      <c r="H66" s="625"/>
      <c r="I66" s="336"/>
    </row>
    <row r="67" spans="1:9" ht="20.100000000000001" customHeight="1" x14ac:dyDescent="0.15">
      <c r="A67" s="446"/>
      <c r="B67" s="3495"/>
      <c r="C67" s="629" t="s">
        <v>873</v>
      </c>
      <c r="D67" s="608"/>
      <c r="E67" s="567"/>
      <c r="F67" s="1585"/>
      <c r="G67" s="1631" t="s">
        <v>1575</v>
      </c>
      <c r="H67" s="569"/>
      <c r="I67" s="336"/>
    </row>
    <row r="68" spans="1:9" ht="20.100000000000001" customHeight="1" x14ac:dyDescent="0.15">
      <c r="A68" s="446"/>
      <c r="B68" s="443"/>
      <c r="C68" s="630" t="s">
        <v>863</v>
      </c>
      <c r="D68" s="631"/>
      <c r="E68" s="616"/>
      <c r="F68" s="1588"/>
      <c r="G68" s="1629" t="s">
        <v>1575</v>
      </c>
      <c r="H68" s="570"/>
      <c r="I68" s="336"/>
    </row>
    <row r="69" spans="1:9" ht="20.100000000000001" customHeight="1" x14ac:dyDescent="0.15">
      <c r="A69" s="446"/>
      <c r="B69" s="443"/>
      <c r="C69" s="2679" t="s">
        <v>875</v>
      </c>
      <c r="D69" s="2687"/>
      <c r="E69" s="2687"/>
      <c r="F69" s="1573"/>
      <c r="G69" s="1632" t="s">
        <v>1576</v>
      </c>
      <c r="H69" s="1566">
        <f>SUM(H66:H68)</f>
        <v>0</v>
      </c>
      <c r="I69" s="336"/>
    </row>
    <row r="70" spans="1:9" ht="20.100000000000001" customHeight="1" x14ac:dyDescent="0.15">
      <c r="A70" s="446"/>
      <c r="B70" s="3494" t="s">
        <v>908</v>
      </c>
      <c r="C70" s="1601" t="s">
        <v>871</v>
      </c>
      <c r="D70" s="607"/>
      <c r="E70" s="575"/>
      <c r="F70" s="1582"/>
      <c r="G70" s="1628" t="s">
        <v>1577</v>
      </c>
      <c r="H70" s="577"/>
      <c r="I70" s="336"/>
    </row>
    <row r="71" spans="1:9" ht="20.100000000000001" customHeight="1" x14ac:dyDescent="0.15">
      <c r="A71" s="446"/>
      <c r="B71" s="3495"/>
      <c r="C71" s="629" t="s">
        <v>873</v>
      </c>
      <c r="D71" s="608"/>
      <c r="E71" s="567"/>
      <c r="F71" s="1585"/>
      <c r="G71" s="1631" t="s">
        <v>1577</v>
      </c>
      <c r="H71" s="569"/>
      <c r="I71" s="336"/>
    </row>
    <row r="72" spans="1:9" ht="20.100000000000001" customHeight="1" x14ac:dyDescent="0.15">
      <c r="A72" s="446"/>
      <c r="B72" s="443"/>
      <c r="C72" s="630" t="s">
        <v>863</v>
      </c>
      <c r="D72" s="631"/>
      <c r="E72" s="616"/>
      <c r="F72" s="1588"/>
      <c r="G72" s="1629" t="s">
        <v>1577</v>
      </c>
      <c r="H72" s="570"/>
      <c r="I72" s="336"/>
    </row>
    <row r="73" spans="1:9" ht="20.100000000000001" customHeight="1" thickBot="1" x14ac:dyDescent="0.2">
      <c r="A73" s="446"/>
      <c r="B73" s="592"/>
      <c r="C73" s="3496" t="s">
        <v>875</v>
      </c>
      <c r="D73" s="3497"/>
      <c r="E73" s="3497"/>
      <c r="F73" s="1640"/>
      <c r="G73" s="1633" t="s">
        <v>1578</v>
      </c>
      <c r="H73" s="1563">
        <f>SUM(H70:H72)</f>
        <v>0</v>
      </c>
      <c r="I73" s="336"/>
    </row>
    <row r="74" spans="1:9" ht="20.100000000000001" customHeight="1" thickTop="1" x14ac:dyDescent="0.15">
      <c r="A74" s="3499" t="s">
        <v>793</v>
      </c>
      <c r="B74" s="3498" t="s">
        <v>1559</v>
      </c>
      <c r="C74" s="628" t="s">
        <v>871</v>
      </c>
      <c r="D74" s="1611"/>
      <c r="E74" s="1641"/>
      <c r="F74" s="1642"/>
      <c r="G74" s="1643" t="s">
        <v>1579</v>
      </c>
      <c r="H74" s="1607"/>
      <c r="I74" s="336"/>
    </row>
    <row r="75" spans="1:9" ht="20.100000000000001" customHeight="1" x14ac:dyDescent="0.15">
      <c r="A75" s="3500"/>
      <c r="B75" s="3495"/>
      <c r="C75" s="629" t="s">
        <v>873</v>
      </c>
      <c r="D75" s="1610"/>
      <c r="E75" s="1644"/>
      <c r="F75" s="1645"/>
      <c r="G75" s="1646" t="s">
        <v>1579</v>
      </c>
      <c r="H75" s="1608"/>
      <c r="I75" s="336"/>
    </row>
    <row r="76" spans="1:9" ht="20.100000000000001" customHeight="1" x14ac:dyDescent="0.15">
      <c r="A76" s="3500"/>
      <c r="B76" s="581"/>
      <c r="C76" s="1613" t="s">
        <v>863</v>
      </c>
      <c r="D76" s="1609"/>
      <c r="E76" s="1647"/>
      <c r="F76" s="1648"/>
      <c r="G76" s="1649" t="s">
        <v>1579</v>
      </c>
      <c r="H76" s="605"/>
      <c r="I76" s="336"/>
    </row>
    <row r="77" spans="1:9" ht="30" customHeight="1" x14ac:dyDescent="0.15">
      <c r="A77" s="3500"/>
      <c r="B77" s="571"/>
      <c r="C77" s="3502" t="s">
        <v>875</v>
      </c>
      <c r="D77" s="3503"/>
      <c r="E77" s="3504" t="s">
        <v>1568</v>
      </c>
      <c r="F77" s="3505"/>
      <c r="G77" s="3506"/>
      <c r="H77" s="1570">
        <f>MIN(SUM(H74:H76),50000)</f>
        <v>0</v>
      </c>
      <c r="I77" s="336"/>
    </row>
    <row r="78" spans="1:9" ht="20.100000000000001" customHeight="1" x14ac:dyDescent="0.15">
      <c r="A78" s="3500"/>
      <c r="B78" s="243" t="s">
        <v>1558</v>
      </c>
      <c r="C78" s="628" t="s">
        <v>871</v>
      </c>
      <c r="D78" s="591"/>
      <c r="E78" s="1650"/>
      <c r="F78" s="1651"/>
      <c r="G78" s="1652" t="s">
        <v>1580</v>
      </c>
      <c r="H78" s="578"/>
      <c r="I78" s="336"/>
    </row>
    <row r="79" spans="1:9" ht="20.100000000000001" customHeight="1" x14ac:dyDescent="0.15">
      <c r="A79" s="3500"/>
      <c r="B79" s="243"/>
      <c r="C79" s="629" t="s">
        <v>873</v>
      </c>
      <c r="D79" s="1612"/>
      <c r="E79" s="1644"/>
      <c r="F79" s="1645"/>
      <c r="G79" s="1646" t="s">
        <v>1580</v>
      </c>
      <c r="H79" s="1608"/>
      <c r="I79" s="336"/>
    </row>
    <row r="80" spans="1:9" ht="20.100000000000001" customHeight="1" x14ac:dyDescent="0.15">
      <c r="A80" s="3500"/>
      <c r="B80" s="243"/>
      <c r="C80" s="630" t="s">
        <v>863</v>
      </c>
      <c r="D80" s="602"/>
      <c r="E80" s="1647"/>
      <c r="F80" s="1648"/>
      <c r="G80" s="1649" t="s">
        <v>1580</v>
      </c>
      <c r="H80" s="605"/>
      <c r="I80" s="336"/>
    </row>
    <row r="81" spans="1:9" ht="30" customHeight="1" x14ac:dyDescent="0.15">
      <c r="A81" s="3500"/>
      <c r="B81" s="571"/>
      <c r="C81" s="3502" t="s">
        <v>875</v>
      </c>
      <c r="D81" s="3503"/>
      <c r="E81" s="3504" t="s">
        <v>1582</v>
      </c>
      <c r="F81" s="3505"/>
      <c r="G81" s="3506"/>
      <c r="H81" s="1564">
        <f>MIN(SUM(H78:H80),25000,H77)</f>
        <v>0</v>
      </c>
      <c r="I81" s="336"/>
    </row>
    <row r="82" spans="1:9" ht="30" customHeight="1" thickBot="1" x14ac:dyDescent="0.2">
      <c r="A82" s="452"/>
      <c r="B82" s="609"/>
      <c r="C82" s="2690" t="s">
        <v>608</v>
      </c>
      <c r="D82" s="2675"/>
      <c r="E82" s="3491" t="s">
        <v>1569</v>
      </c>
      <c r="F82" s="3492"/>
      <c r="G82" s="3493"/>
      <c r="H82" s="1565">
        <f>MIN(H77+H81,H83)</f>
        <v>0</v>
      </c>
      <c r="I82" s="336"/>
    </row>
    <row r="83" spans="1:9" ht="24.95" customHeight="1" thickBot="1" x14ac:dyDescent="0.2">
      <c r="B83" s="492"/>
      <c r="F83" s="598" t="s">
        <v>1564</v>
      </c>
      <c r="G83" s="1614"/>
      <c r="H83" s="1677"/>
      <c r="I83" s="1497" t="s">
        <v>1425</v>
      </c>
    </row>
    <row r="84" spans="1:9" ht="17.25" customHeight="1" x14ac:dyDescent="0.15">
      <c r="A84" s="482" t="s">
        <v>1545</v>
      </c>
      <c r="B84" s="3412" t="s">
        <v>1459</v>
      </c>
      <c r="C84" s="1622" t="s">
        <v>871</v>
      </c>
      <c r="D84" s="599"/>
      <c r="E84" s="492"/>
      <c r="F84" s="492"/>
      <c r="G84" s="1614"/>
      <c r="H84" s="1653"/>
      <c r="I84" s="1495"/>
    </row>
    <row r="85" spans="1:9" ht="17.25" customHeight="1" x14ac:dyDescent="0.15">
      <c r="A85" s="460" t="s">
        <v>1547</v>
      </c>
      <c r="B85" s="3413"/>
      <c r="C85" s="1624" t="s">
        <v>873</v>
      </c>
      <c r="D85" s="1612"/>
      <c r="E85" s="1618"/>
      <c r="F85" s="1618"/>
      <c r="G85" s="1619"/>
      <c r="H85" s="1654"/>
      <c r="I85" s="1495"/>
    </row>
    <row r="86" spans="1:9" ht="17.25" customHeight="1" x14ac:dyDescent="0.15">
      <c r="A86" s="460"/>
      <c r="B86" s="1475"/>
      <c r="C86" s="1623" t="s">
        <v>863</v>
      </c>
      <c r="D86" s="602"/>
      <c r="E86" s="1603"/>
      <c r="F86" s="1603"/>
      <c r="G86" s="604"/>
      <c r="H86" s="1655"/>
      <c r="I86" s="1495"/>
    </row>
    <row r="87" spans="1:9" ht="20.100000000000001" customHeight="1" x14ac:dyDescent="0.15">
      <c r="A87" s="460"/>
      <c r="B87" s="1554"/>
      <c r="C87" s="601" t="s">
        <v>1570</v>
      </c>
      <c r="D87" s="359"/>
      <c r="E87" s="359"/>
      <c r="F87" s="1603"/>
      <c r="G87" s="604"/>
      <c r="H87" s="1656">
        <f>SUM(H84:H86)</f>
        <v>0</v>
      </c>
      <c r="I87" s="1495" t="s">
        <v>1546</v>
      </c>
    </row>
    <row r="88" spans="1:9" ht="17.25" customHeight="1" x14ac:dyDescent="0.15">
      <c r="A88" s="460"/>
      <c r="B88" s="3432" t="s">
        <v>1460</v>
      </c>
      <c r="C88" s="1625" t="s">
        <v>871</v>
      </c>
      <c r="D88" s="591"/>
      <c r="E88" s="1590"/>
      <c r="F88" s="1590"/>
      <c r="G88" s="1620"/>
      <c r="H88" s="1657"/>
      <c r="I88" s="1495"/>
    </row>
    <row r="89" spans="1:9" ht="17.25" customHeight="1" x14ac:dyDescent="0.15">
      <c r="A89" s="460"/>
      <c r="B89" s="3490"/>
      <c r="C89" s="1624" t="s">
        <v>873</v>
      </c>
      <c r="D89" s="1612"/>
      <c r="E89" s="1618"/>
      <c r="F89" s="1618"/>
      <c r="G89" s="1619"/>
      <c r="H89" s="1654"/>
      <c r="I89" s="1495"/>
    </row>
    <row r="90" spans="1:9" ht="17.25" customHeight="1" x14ac:dyDescent="0.15">
      <c r="A90" s="460"/>
      <c r="B90" s="1475"/>
      <c r="C90" s="1623" t="s">
        <v>863</v>
      </c>
      <c r="D90" s="602"/>
      <c r="E90" s="1603"/>
      <c r="F90" s="1603"/>
      <c r="G90" s="604"/>
      <c r="H90" s="1655"/>
      <c r="I90" s="1495"/>
    </row>
    <row r="91" spans="1:9" ht="20.100000000000001" customHeight="1" x14ac:dyDescent="0.15">
      <c r="A91" s="460"/>
      <c r="B91" s="1554"/>
      <c r="C91" s="601" t="s">
        <v>1570</v>
      </c>
      <c r="D91" s="359"/>
      <c r="E91" s="359"/>
      <c r="F91" s="359"/>
      <c r="G91" s="1579"/>
      <c r="H91" s="1656">
        <f>SUM(H88:H90)</f>
        <v>0</v>
      </c>
      <c r="I91" s="1495" t="s">
        <v>1548</v>
      </c>
    </row>
    <row r="92" spans="1:9" ht="17.25" customHeight="1" x14ac:dyDescent="0.15">
      <c r="A92" s="460"/>
      <c r="B92" s="3432" t="s">
        <v>1461</v>
      </c>
      <c r="C92" s="1625" t="s">
        <v>871</v>
      </c>
      <c r="D92" s="591"/>
      <c r="E92" s="1590"/>
      <c r="F92" s="1590"/>
      <c r="G92" s="1620"/>
      <c r="H92" s="1657"/>
      <c r="I92" s="1495"/>
    </row>
    <row r="93" spans="1:9" ht="17.25" customHeight="1" x14ac:dyDescent="0.15">
      <c r="A93" s="460"/>
      <c r="B93" s="3490"/>
      <c r="C93" s="1624" t="s">
        <v>873</v>
      </c>
      <c r="D93" s="1612"/>
      <c r="E93" s="1618"/>
      <c r="F93" s="1618"/>
      <c r="G93" s="1619"/>
      <c r="H93" s="1654"/>
      <c r="I93" s="1495"/>
    </row>
    <row r="94" spans="1:9" ht="17.25" customHeight="1" x14ac:dyDescent="0.15">
      <c r="A94" s="460"/>
      <c r="B94" s="1475"/>
      <c r="C94" s="1623" t="s">
        <v>863</v>
      </c>
      <c r="D94" s="602"/>
      <c r="E94" s="1603"/>
      <c r="F94" s="1603"/>
      <c r="G94" s="604"/>
      <c r="H94" s="1655"/>
      <c r="I94" s="1495"/>
    </row>
    <row r="95" spans="1:9" ht="20.100000000000001" customHeight="1" x14ac:dyDescent="0.15">
      <c r="A95" s="460"/>
      <c r="B95" s="1554"/>
      <c r="C95" s="601" t="s">
        <v>1570</v>
      </c>
      <c r="D95" s="359"/>
      <c r="E95" s="359"/>
      <c r="F95" s="359"/>
      <c r="G95" s="1579"/>
      <c r="H95" s="1656">
        <f>SUM(H92:H94)</f>
        <v>0</v>
      </c>
      <c r="I95" s="1495" t="s">
        <v>1549</v>
      </c>
    </row>
    <row r="96" spans="1:9" ht="17.25" customHeight="1" x14ac:dyDescent="0.15">
      <c r="A96" s="460"/>
      <c r="B96" s="3432" t="s">
        <v>1462</v>
      </c>
      <c r="C96" s="1625" t="s">
        <v>871</v>
      </c>
      <c r="D96" s="591"/>
      <c r="E96" s="1590"/>
      <c r="F96" s="1590"/>
      <c r="G96" s="1620"/>
      <c r="H96" s="1657"/>
      <c r="I96" s="1495"/>
    </row>
    <row r="97" spans="1:9" ht="17.25" customHeight="1" x14ac:dyDescent="0.15">
      <c r="A97" s="460"/>
      <c r="B97" s="3490"/>
      <c r="C97" s="1624" t="s">
        <v>873</v>
      </c>
      <c r="D97" s="1612"/>
      <c r="E97" s="1618"/>
      <c r="F97" s="1618"/>
      <c r="G97" s="1619"/>
      <c r="H97" s="1654"/>
      <c r="I97" s="1495"/>
    </row>
    <row r="98" spans="1:9" ht="17.25" customHeight="1" x14ac:dyDescent="0.15">
      <c r="A98" s="460"/>
      <c r="B98" s="1475"/>
      <c r="C98" s="1623" t="s">
        <v>863</v>
      </c>
      <c r="D98" s="602"/>
      <c r="E98" s="1603"/>
      <c r="F98" s="1603"/>
      <c r="G98" s="604"/>
      <c r="H98" s="1655"/>
      <c r="I98" s="1495"/>
    </row>
    <row r="99" spans="1:9" ht="20.100000000000001" customHeight="1" thickBot="1" x14ac:dyDescent="0.2">
      <c r="A99" s="463"/>
      <c r="B99" s="1617"/>
      <c r="C99" s="1621" t="s">
        <v>1570</v>
      </c>
      <c r="D99" s="1598"/>
      <c r="E99" s="1598"/>
      <c r="F99" s="1598"/>
      <c r="G99" s="1602"/>
      <c r="H99" s="1658">
        <f>SUM(H96:H98)</f>
        <v>0</v>
      </c>
      <c r="I99" s="1495" t="s">
        <v>1550</v>
      </c>
    </row>
    <row r="100" spans="1:9" ht="5.25" customHeight="1" x14ac:dyDescent="0.15">
      <c r="B100" s="243"/>
    </row>
    <row r="101" spans="1:9" ht="13.5" customHeight="1" x14ac:dyDescent="0.15">
      <c r="A101" s="260" t="s">
        <v>796</v>
      </c>
      <c r="B101" s="455"/>
    </row>
    <row r="102" spans="1:9" ht="13.5" customHeight="1" x14ac:dyDescent="0.15">
      <c r="A102" s="260" t="s">
        <v>797</v>
      </c>
      <c r="B102" s="455"/>
    </row>
    <row r="103" spans="1:9" ht="13.5" customHeight="1" x14ac:dyDescent="0.15">
      <c r="A103" s="455"/>
      <c r="B103" s="455"/>
    </row>
  </sheetData>
  <sheetProtection selectLockedCells="1"/>
  <mergeCells count="34">
    <mergeCell ref="A2:H2"/>
    <mergeCell ref="A4:H5"/>
    <mergeCell ref="A7:B8"/>
    <mergeCell ref="C7:G8"/>
    <mergeCell ref="H7:H8"/>
    <mergeCell ref="B9:B10"/>
    <mergeCell ref="B13:B14"/>
    <mergeCell ref="B17:B18"/>
    <mergeCell ref="B21:B22"/>
    <mergeCell ref="A26:A27"/>
    <mergeCell ref="B26:B27"/>
    <mergeCell ref="A74:A81"/>
    <mergeCell ref="C34:D34"/>
    <mergeCell ref="C81:D81"/>
    <mergeCell ref="E81:G81"/>
    <mergeCell ref="B35:B36"/>
    <mergeCell ref="B47:B48"/>
    <mergeCell ref="B51:B52"/>
    <mergeCell ref="A57:H57"/>
    <mergeCell ref="B58:B61"/>
    <mergeCell ref="C64:D65"/>
    <mergeCell ref="C77:D77"/>
    <mergeCell ref="E77:G77"/>
    <mergeCell ref="E82:G82"/>
    <mergeCell ref="B66:B67"/>
    <mergeCell ref="C69:E69"/>
    <mergeCell ref="B70:B71"/>
    <mergeCell ref="C73:E73"/>
    <mergeCell ref="B74:B75"/>
    <mergeCell ref="B84:B85"/>
    <mergeCell ref="B88:B89"/>
    <mergeCell ref="B92:B93"/>
    <mergeCell ref="B96:B97"/>
    <mergeCell ref="C82:D82"/>
  </mergeCells>
  <phoneticPr fontId="2"/>
  <conditionalFormatting sqref="H83">
    <cfRule type="containsBlanks" dxfId="5" priority="1">
      <formula>LEN(TRIM(H83))=0</formula>
    </cfRule>
  </conditionalFormatting>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55"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9FF99"/>
  </sheetPr>
  <dimension ref="A1:G46"/>
  <sheetViews>
    <sheetView showGridLines="0" view="pageBreakPreview" zoomScale="85" zoomScaleNormal="100" zoomScaleSheetLayoutView="85" workbookViewId="0">
      <selection activeCell="A2" sqref="A2:F2"/>
    </sheetView>
  </sheetViews>
  <sheetFormatPr defaultColWidth="9.5703125" defaultRowHeight="13.5" x14ac:dyDescent="0.15"/>
  <cols>
    <col min="1" max="1" width="11.5703125" style="216" customWidth="1"/>
    <col min="2" max="2" width="21.85546875" style="216" customWidth="1"/>
    <col min="3" max="4" width="8.140625" style="216" customWidth="1"/>
    <col min="5" max="5" width="35.140625" style="216" customWidth="1"/>
    <col min="6" max="6" width="19.7109375" style="243" customWidth="1"/>
    <col min="7" max="16384" width="9.5703125" style="216"/>
  </cols>
  <sheetData>
    <row r="1" spans="1:7" s="206" customFormat="1" ht="21" customHeight="1" thickBot="1" x14ac:dyDescent="0.2">
      <c r="A1" s="555" t="s">
        <v>858</v>
      </c>
      <c r="B1" s="430"/>
      <c r="C1" s="207"/>
      <c r="D1" s="207"/>
      <c r="E1" s="207"/>
      <c r="F1" s="208" t="s">
        <v>1625</v>
      </c>
      <c r="G1" s="207"/>
    </row>
    <row r="2" spans="1:7" s="596" customFormat="1" ht="36" customHeight="1" x14ac:dyDescent="0.15">
      <c r="A2" s="3507" t="s">
        <v>912</v>
      </c>
      <c r="B2" s="3508"/>
      <c r="C2" s="3508"/>
      <c r="D2" s="3508"/>
      <c r="E2" s="3508"/>
      <c r="F2" s="3508"/>
      <c r="G2" s="919" t="s">
        <v>239</v>
      </c>
    </row>
    <row r="3" spans="1:7" s="206" customFormat="1" ht="4.5" customHeight="1" thickBot="1" x14ac:dyDescent="0.2">
      <c r="A3" s="432"/>
      <c r="B3" s="632"/>
      <c r="C3" s="632"/>
      <c r="D3" s="632"/>
      <c r="E3" s="632"/>
      <c r="F3" s="632"/>
      <c r="G3" s="431"/>
    </row>
    <row r="4" spans="1:7" s="206" customFormat="1" ht="26.1" customHeight="1" thickBot="1" x14ac:dyDescent="0.2">
      <c r="A4" s="610" t="s">
        <v>909</v>
      </c>
      <c r="B4" s="432"/>
      <c r="C4" s="432"/>
      <c r="D4" s="611" t="s">
        <v>326</v>
      </c>
      <c r="E4" s="612"/>
      <c r="F4" s="612" t="s">
        <v>910</v>
      </c>
      <c r="G4" s="431"/>
    </row>
    <row r="5" spans="1:7" s="206" customFormat="1" ht="9.9499999999999993" customHeight="1" thickBot="1" x14ac:dyDescent="0.2">
      <c r="A5" s="610"/>
      <c r="B5" s="432"/>
      <c r="C5" s="432"/>
      <c r="D5" s="432"/>
      <c r="E5" s="432"/>
      <c r="F5" s="432"/>
      <c r="G5" s="431"/>
    </row>
    <row r="6" spans="1:7" ht="14.1" customHeight="1" x14ac:dyDescent="0.15">
      <c r="A6" s="2648" t="s">
        <v>770</v>
      </c>
      <c r="B6" s="3541"/>
      <c r="C6" s="2648" t="s">
        <v>771</v>
      </c>
      <c r="D6" s="3543"/>
      <c r="E6" s="3543"/>
      <c r="F6" s="3544" t="s">
        <v>859</v>
      </c>
    </row>
    <row r="7" spans="1:7" ht="14.1" customHeight="1" thickBot="1" x14ac:dyDescent="0.2">
      <c r="A7" s="3542"/>
      <c r="B7" s="2595"/>
      <c r="C7" s="3542"/>
      <c r="D7" s="2594"/>
      <c r="E7" s="2594"/>
      <c r="F7" s="3545"/>
    </row>
    <row r="8" spans="1:7" s="286" customFormat="1" ht="24" customHeight="1" x14ac:dyDescent="0.15">
      <c r="A8" s="456" t="s">
        <v>773</v>
      </c>
      <c r="B8" s="457" t="s">
        <v>774</v>
      </c>
      <c r="C8" s="458" t="s">
        <v>775</v>
      </c>
      <c r="D8" s="220"/>
      <c r="E8" s="459"/>
      <c r="F8" s="633">
        <f>'参考様式2-2複数棟用'!E31</f>
        <v>0</v>
      </c>
      <c r="G8" s="634"/>
    </row>
    <row r="9" spans="1:7" s="286" customFormat="1" ht="24" customHeight="1" x14ac:dyDescent="0.15">
      <c r="A9" s="460"/>
      <c r="B9" s="461" t="s">
        <v>776</v>
      </c>
      <c r="C9" s="226" t="s">
        <v>777</v>
      </c>
      <c r="D9" s="227"/>
      <c r="E9" s="296"/>
      <c r="F9" s="635">
        <f>'参考様式2-2複数棟用'!E46</f>
        <v>0</v>
      </c>
      <c r="G9" s="634"/>
    </row>
    <row r="10" spans="1:7" s="286" customFormat="1" ht="24" customHeight="1" x14ac:dyDescent="0.15">
      <c r="A10" s="460"/>
      <c r="B10" s="461" t="s">
        <v>778</v>
      </c>
      <c r="C10" s="226" t="s">
        <v>798</v>
      </c>
      <c r="D10" s="227"/>
      <c r="E10" s="296"/>
      <c r="F10" s="635">
        <f>'参考様式2-2複数棟用'!E53</f>
        <v>0</v>
      </c>
      <c r="G10" s="634"/>
    </row>
    <row r="11" spans="1:7" s="286" customFormat="1" ht="24" customHeight="1" x14ac:dyDescent="0.15">
      <c r="A11" s="460"/>
      <c r="B11" s="461" t="s">
        <v>799</v>
      </c>
      <c r="C11" s="462" t="s">
        <v>800</v>
      </c>
      <c r="D11" s="227"/>
      <c r="E11" s="296"/>
      <c r="F11" s="635">
        <f>'参考様式2-3複数棟用'!I27</f>
        <v>0</v>
      </c>
      <c r="G11" s="634"/>
    </row>
    <row r="12" spans="1:7" s="286" customFormat="1" ht="24" customHeight="1" thickBot="1" x14ac:dyDescent="0.2">
      <c r="A12" s="463"/>
      <c r="B12" s="464" t="s">
        <v>780</v>
      </c>
      <c r="C12" s="465" t="s">
        <v>801</v>
      </c>
      <c r="D12" s="466"/>
      <c r="E12" s="467"/>
      <c r="F12" s="636">
        <f>SUM(F8:F11)</f>
        <v>0</v>
      </c>
      <c r="G12" s="634"/>
    </row>
    <row r="13" spans="1:7" s="286" customFormat="1" ht="24" customHeight="1" x14ac:dyDescent="0.15">
      <c r="A13" s="3410" t="s">
        <v>781</v>
      </c>
      <c r="B13" s="3412" t="s">
        <v>774</v>
      </c>
      <c r="C13" s="3531" t="s">
        <v>782</v>
      </c>
      <c r="D13" s="3532"/>
      <c r="E13" s="469" t="s">
        <v>783</v>
      </c>
      <c r="F13" s="637">
        <f>'参考様式2-2複数棟用'!E15+'参考様式2-2複数棟用'!E29</f>
        <v>0</v>
      </c>
      <c r="G13" s="634"/>
    </row>
    <row r="14" spans="1:7" s="286" customFormat="1" ht="24" customHeight="1" x14ac:dyDescent="0.15">
      <c r="A14" s="3411"/>
      <c r="B14" s="3413"/>
      <c r="C14" s="3546" t="s">
        <v>784</v>
      </c>
      <c r="D14" s="3547"/>
      <c r="E14" s="470" t="s">
        <v>785</v>
      </c>
      <c r="F14" s="638">
        <f>'参考様式2-2複数棟用'!E22</f>
        <v>0</v>
      </c>
      <c r="G14" s="634"/>
    </row>
    <row r="15" spans="1:7" s="286" customFormat="1" ht="24" customHeight="1" x14ac:dyDescent="0.15">
      <c r="A15" s="460"/>
      <c r="B15" s="3530"/>
      <c r="C15" s="3519" t="s">
        <v>802</v>
      </c>
      <c r="D15" s="3520"/>
      <c r="E15" s="292" t="s">
        <v>786</v>
      </c>
      <c r="F15" s="635">
        <f>SUM(F13:F14)</f>
        <v>0</v>
      </c>
      <c r="G15" s="1533"/>
    </row>
    <row r="16" spans="1:7" s="286" customFormat="1" ht="24" customHeight="1" x14ac:dyDescent="0.15">
      <c r="A16" s="460"/>
      <c r="B16" s="3432" t="s">
        <v>776</v>
      </c>
      <c r="C16" s="3537" t="s">
        <v>787</v>
      </c>
      <c r="D16" s="3538"/>
      <c r="E16" s="3539"/>
      <c r="F16" s="639">
        <f>IF(F9&gt;=1000,MIN(F8*0.1,F9),F9)</f>
        <v>0</v>
      </c>
      <c r="G16" s="1533"/>
    </row>
    <row r="17" spans="1:7" s="286" customFormat="1" ht="24" customHeight="1" x14ac:dyDescent="0.15">
      <c r="A17" s="460"/>
      <c r="B17" s="3413"/>
      <c r="C17" s="3540" t="s">
        <v>788</v>
      </c>
      <c r="D17" s="471" t="s">
        <v>782</v>
      </c>
      <c r="E17" s="472" t="s">
        <v>911</v>
      </c>
      <c r="F17" s="640">
        <f>IF(ISERROR(F16*'参考様式2-2複数棟用'!E45/'参考様式2-2複数棟用'!E46),0,F16*'参考様式2-2複数棟用'!E45/'参考様式2-2複数棟用'!E46)</f>
        <v>0</v>
      </c>
    </row>
    <row r="18" spans="1:7" s="286" customFormat="1" ht="24" customHeight="1" x14ac:dyDescent="0.15">
      <c r="A18" s="473"/>
      <c r="B18" s="3413"/>
      <c r="C18" s="3411"/>
      <c r="D18" s="474" t="s">
        <v>784</v>
      </c>
      <c r="E18" s="475" t="s">
        <v>803</v>
      </c>
      <c r="F18" s="641">
        <f>F16-F17</f>
        <v>0</v>
      </c>
      <c r="G18" s="634"/>
    </row>
    <row r="19" spans="1:7" s="286" customFormat="1" ht="24" customHeight="1" x14ac:dyDescent="0.15">
      <c r="A19" s="473"/>
      <c r="B19" s="461" t="s">
        <v>778</v>
      </c>
      <c r="C19" s="476" t="s">
        <v>804</v>
      </c>
      <c r="D19" s="477"/>
      <c r="E19" s="478"/>
      <c r="F19" s="635">
        <f>F10</f>
        <v>0</v>
      </c>
      <c r="G19" s="634"/>
    </row>
    <row r="20" spans="1:7" s="286" customFormat="1" ht="24" customHeight="1" thickBot="1" x14ac:dyDescent="0.2">
      <c r="A20" s="473"/>
      <c r="B20" s="479" t="s">
        <v>805</v>
      </c>
      <c r="C20" s="235" t="s">
        <v>1557</v>
      </c>
      <c r="D20" s="480"/>
      <c r="E20" s="481"/>
      <c r="F20" s="642">
        <f>F11</f>
        <v>0</v>
      </c>
      <c r="G20" s="634"/>
    </row>
    <row r="21" spans="1:7" s="286" customFormat="1" ht="24" customHeight="1" x14ac:dyDescent="0.15">
      <c r="A21" s="482" t="s">
        <v>792</v>
      </c>
      <c r="B21" s="3412" t="s">
        <v>806</v>
      </c>
      <c r="C21" s="3531" t="s">
        <v>782</v>
      </c>
      <c r="D21" s="3532"/>
      <c r="E21" s="483" t="s">
        <v>807</v>
      </c>
      <c r="F21" s="643">
        <f>ROUNDDOWN(F13/3,0)+ROUNDDOWN(F17/3,0)</f>
        <v>0</v>
      </c>
      <c r="G21" s="634"/>
    </row>
    <row r="22" spans="1:7" s="286" customFormat="1" ht="24" customHeight="1" x14ac:dyDescent="0.15">
      <c r="A22" s="484"/>
      <c r="B22" s="3413"/>
      <c r="C22" s="3533" t="s">
        <v>791</v>
      </c>
      <c r="D22" s="3534"/>
      <c r="E22" s="485" t="s">
        <v>808</v>
      </c>
      <c r="F22" s="638">
        <f>ROUNDDOWN(F14/3,0)+ROUNDDOWN(F18/3,0)</f>
        <v>0</v>
      </c>
      <c r="G22" s="634"/>
    </row>
    <row r="23" spans="1:7" s="286" customFormat="1" ht="24" customHeight="1" x14ac:dyDescent="0.15">
      <c r="A23" s="484"/>
      <c r="B23" s="3413"/>
      <c r="C23" s="3519" t="s">
        <v>802</v>
      </c>
      <c r="D23" s="3520"/>
      <c r="E23" s="478" t="s">
        <v>809</v>
      </c>
      <c r="F23" s="644">
        <f>SUM(F21:F22)</f>
        <v>0</v>
      </c>
      <c r="G23" s="634"/>
    </row>
    <row r="24" spans="1:7" s="286" customFormat="1" ht="24" customHeight="1" x14ac:dyDescent="0.15">
      <c r="A24" s="473"/>
      <c r="B24" s="3530"/>
      <c r="C24" s="3535" t="s">
        <v>810</v>
      </c>
      <c r="D24" s="3536"/>
      <c r="E24" s="478" t="s">
        <v>811</v>
      </c>
      <c r="F24" s="635">
        <f>ROUNDDOWN(F19/3,0)</f>
        <v>0</v>
      </c>
      <c r="G24" s="634"/>
    </row>
    <row r="25" spans="1:7" s="286" customFormat="1" ht="24" customHeight="1" thickBot="1" x14ac:dyDescent="0.2">
      <c r="A25" s="486"/>
      <c r="B25" s="479" t="s">
        <v>812</v>
      </c>
      <c r="C25" s="235" t="s">
        <v>813</v>
      </c>
      <c r="D25" s="236"/>
      <c r="E25" s="299"/>
      <c r="F25" s="642">
        <f>ROUNDDOWN(F20/3,0)</f>
        <v>0</v>
      </c>
      <c r="G25" s="634"/>
    </row>
    <row r="26" spans="1:7" s="286" customFormat="1" ht="24" customHeight="1" x14ac:dyDescent="0.15">
      <c r="A26" s="3410" t="s">
        <v>793</v>
      </c>
      <c r="B26" s="3412" t="s">
        <v>814</v>
      </c>
      <c r="C26" s="3531" t="s">
        <v>782</v>
      </c>
      <c r="D26" s="3532"/>
      <c r="E26" s="483" t="s">
        <v>794</v>
      </c>
      <c r="F26" s="643">
        <f>F21</f>
        <v>0</v>
      </c>
      <c r="G26" s="634"/>
    </row>
    <row r="27" spans="1:7" s="286" customFormat="1" ht="24" customHeight="1" x14ac:dyDescent="0.15">
      <c r="A27" s="3411"/>
      <c r="B27" s="3413"/>
      <c r="C27" s="3533" t="s">
        <v>791</v>
      </c>
      <c r="D27" s="3534"/>
      <c r="E27" s="487" t="s">
        <v>815</v>
      </c>
      <c r="F27" s="638">
        <f>MIN(F22,25000)</f>
        <v>0</v>
      </c>
      <c r="G27" s="634"/>
    </row>
    <row r="28" spans="1:7" s="286" customFormat="1" ht="24" customHeight="1" x14ac:dyDescent="0.15">
      <c r="A28" s="473"/>
      <c r="B28" s="3413"/>
      <c r="C28" s="3535" t="s">
        <v>816</v>
      </c>
      <c r="D28" s="3536"/>
      <c r="E28" s="1615" t="s">
        <v>817</v>
      </c>
      <c r="F28" s="644">
        <f>F24</f>
        <v>0</v>
      </c>
      <c r="G28" s="634"/>
    </row>
    <row r="29" spans="1:7" s="286" customFormat="1" ht="24" customHeight="1" x14ac:dyDescent="0.15">
      <c r="A29" s="473"/>
      <c r="B29" s="3413"/>
      <c r="C29" s="3519" t="s">
        <v>818</v>
      </c>
      <c r="D29" s="3520"/>
      <c r="E29" s="488" t="s">
        <v>819</v>
      </c>
      <c r="F29" s="645"/>
      <c r="G29" s="634"/>
    </row>
    <row r="30" spans="1:7" s="286" customFormat="1" ht="24" customHeight="1" x14ac:dyDescent="0.15">
      <c r="A30" s="473"/>
      <c r="B30" s="3530"/>
      <c r="C30" s="3519" t="s">
        <v>820</v>
      </c>
      <c r="D30" s="3520"/>
      <c r="E30" s="478" t="s">
        <v>821</v>
      </c>
      <c r="F30" s="635">
        <f>SUM(F26:F29)</f>
        <v>0</v>
      </c>
      <c r="G30" s="634"/>
    </row>
    <row r="31" spans="1:7" s="286" customFormat="1" ht="24" customHeight="1" x14ac:dyDescent="0.15">
      <c r="A31" s="473"/>
      <c r="B31" s="3432" t="s">
        <v>822</v>
      </c>
      <c r="C31" s="3517" t="s">
        <v>789</v>
      </c>
      <c r="D31" s="3518"/>
      <c r="E31" s="1616" t="s">
        <v>1554</v>
      </c>
      <c r="F31" s="635">
        <f>F25</f>
        <v>0</v>
      </c>
      <c r="G31" s="634"/>
    </row>
    <row r="32" spans="1:7" s="286" customFormat="1" ht="24" customHeight="1" x14ac:dyDescent="0.15">
      <c r="A32" s="473"/>
      <c r="B32" s="3413"/>
      <c r="C32" s="3519" t="s">
        <v>818</v>
      </c>
      <c r="D32" s="3520"/>
      <c r="E32" s="488" t="s">
        <v>1565</v>
      </c>
      <c r="F32" s="645"/>
      <c r="G32" s="634"/>
    </row>
    <row r="33" spans="1:7" s="286" customFormat="1" ht="24" customHeight="1" thickBot="1" x14ac:dyDescent="0.2">
      <c r="A33" s="473"/>
      <c r="B33" s="3516"/>
      <c r="C33" s="3521" t="s">
        <v>820</v>
      </c>
      <c r="D33" s="3522"/>
      <c r="E33" s="478" t="s">
        <v>1556</v>
      </c>
      <c r="F33" s="644">
        <f>SUM(F31:F32)</f>
        <v>0</v>
      </c>
      <c r="G33" s="634"/>
    </row>
    <row r="34" spans="1:7" s="286" customFormat="1" ht="24" customHeight="1" thickTop="1" x14ac:dyDescent="0.15">
      <c r="A34" s="473"/>
      <c r="B34" s="3523" t="s">
        <v>795</v>
      </c>
      <c r="C34" s="3526" t="s">
        <v>823</v>
      </c>
      <c r="D34" s="3527"/>
      <c r="E34" s="490" t="s">
        <v>1566</v>
      </c>
      <c r="F34" s="646">
        <f>MIN(F30,50000)</f>
        <v>0</v>
      </c>
      <c r="G34" s="634"/>
    </row>
    <row r="35" spans="1:7" s="286" customFormat="1" ht="24" customHeight="1" x14ac:dyDescent="0.15">
      <c r="A35" s="473"/>
      <c r="B35" s="3524"/>
      <c r="C35" s="3519" t="s">
        <v>824</v>
      </c>
      <c r="D35" s="3518"/>
      <c r="E35" s="488" t="s">
        <v>1567</v>
      </c>
      <c r="F35" s="635">
        <f>MIN(F33,25000)</f>
        <v>0</v>
      </c>
      <c r="G35" s="211"/>
    </row>
    <row r="36" spans="1:7" s="286" customFormat="1" ht="24" customHeight="1" thickBot="1" x14ac:dyDescent="0.2">
      <c r="A36" s="486"/>
      <c r="B36" s="3525"/>
      <c r="C36" s="3528" t="s">
        <v>608</v>
      </c>
      <c r="D36" s="3529"/>
      <c r="E36" s="1508" t="s">
        <v>1458</v>
      </c>
      <c r="F36" s="636">
        <f>MIN(F34+F35,F37)</f>
        <v>0</v>
      </c>
      <c r="G36" s="211"/>
    </row>
    <row r="37" spans="1:7" s="286" customFormat="1" ht="24" customHeight="1" thickBot="1" x14ac:dyDescent="0.2">
      <c r="A37" s="647"/>
      <c r="B37" s="1606"/>
      <c r="C37" s="3550"/>
      <c r="D37" s="3551"/>
      <c r="E37" s="1491" t="s">
        <v>1446</v>
      </c>
      <c r="F37" s="1678"/>
      <c r="G37" s="1675" t="s">
        <v>1425</v>
      </c>
    </row>
    <row r="38" spans="1:7" s="286" customFormat="1" ht="24" customHeight="1" x14ac:dyDescent="0.15">
      <c r="A38" s="482" t="s">
        <v>1545</v>
      </c>
      <c r="B38" s="457" t="s">
        <v>1459</v>
      </c>
      <c r="C38" s="3552"/>
      <c r="D38" s="3553"/>
      <c r="E38" s="1605"/>
      <c r="F38" s="644">
        <f>ROUNDDOWN(F13/3,0)+ROUNDDOWN(F14/3,0)</f>
        <v>0</v>
      </c>
      <c r="G38" s="1495"/>
    </row>
    <row r="39" spans="1:7" s="286" customFormat="1" ht="24" customHeight="1" x14ac:dyDescent="0.15">
      <c r="A39" s="460" t="s">
        <v>1547</v>
      </c>
      <c r="B39" s="461" t="s">
        <v>1460</v>
      </c>
      <c r="C39" s="3548"/>
      <c r="D39" s="3549"/>
      <c r="E39" s="1604"/>
      <c r="F39" s="644">
        <f>ROUNDDOWN(F17/3,0)+ROUNDDOWN(F18/3,0)</f>
        <v>0</v>
      </c>
      <c r="G39" s="1495"/>
    </row>
    <row r="40" spans="1:7" s="286" customFormat="1" ht="24" customHeight="1" x14ac:dyDescent="0.15">
      <c r="A40" s="460"/>
      <c r="B40" s="461" t="s">
        <v>1461</v>
      </c>
      <c r="C40" s="3519"/>
      <c r="D40" s="3554"/>
      <c r="E40" s="488"/>
      <c r="F40" s="635">
        <f>F24</f>
        <v>0</v>
      </c>
      <c r="G40" s="1495"/>
    </row>
    <row r="41" spans="1:7" s="286" customFormat="1" ht="24" customHeight="1" thickBot="1" x14ac:dyDescent="0.2">
      <c r="A41" s="463"/>
      <c r="B41" s="479" t="s">
        <v>1462</v>
      </c>
      <c r="C41" s="3528"/>
      <c r="D41" s="3555"/>
      <c r="E41" s="348"/>
      <c r="F41" s="636">
        <f>F35</f>
        <v>0</v>
      </c>
      <c r="G41" s="1495"/>
    </row>
    <row r="42" spans="1:7" ht="4.5" customHeight="1" x14ac:dyDescent="0.15">
      <c r="A42" s="260"/>
      <c r="B42" s="210"/>
      <c r="C42" s="260"/>
      <c r="D42" s="260"/>
      <c r="E42" s="320"/>
      <c r="F42" s="320"/>
    </row>
    <row r="43" spans="1:7" ht="12" customHeight="1" x14ac:dyDescent="0.15">
      <c r="A43" s="260" t="s">
        <v>796</v>
      </c>
      <c r="B43" s="454"/>
      <c r="C43" s="260"/>
      <c r="D43" s="260"/>
      <c r="E43" s="260"/>
      <c r="F43" s="210"/>
    </row>
    <row r="44" spans="1:7" ht="12" customHeight="1" x14ac:dyDescent="0.15">
      <c r="A44" s="260" t="s">
        <v>797</v>
      </c>
      <c r="B44" s="454"/>
      <c r="C44" s="260"/>
      <c r="D44" s="260"/>
      <c r="E44" s="260"/>
      <c r="F44" s="210"/>
    </row>
    <row r="45" spans="1:7" ht="12" customHeight="1" x14ac:dyDescent="0.15">
      <c r="A45" s="454"/>
      <c r="B45" s="454"/>
      <c r="C45" s="260"/>
      <c r="D45" s="260"/>
      <c r="E45" s="260"/>
      <c r="F45" s="210"/>
    </row>
    <row r="46" spans="1:7" x14ac:dyDescent="0.15">
      <c r="A46" s="454"/>
      <c r="B46" s="455"/>
    </row>
  </sheetData>
  <sheetProtection formatCells="0" formatColumns="0" formatRows="0" insertColumns="0" insertRows="0" insertHyperlinks="0" deleteColumns="0" deleteRows="0" sort="0" autoFilter="0" pivotTables="0"/>
  <mergeCells count="37">
    <mergeCell ref="C39:D39"/>
    <mergeCell ref="C37:D37"/>
    <mergeCell ref="C38:D38"/>
    <mergeCell ref="C40:D40"/>
    <mergeCell ref="C41:D41"/>
    <mergeCell ref="A2:F2"/>
    <mergeCell ref="A6:B7"/>
    <mergeCell ref="C6:E7"/>
    <mergeCell ref="F6:F7"/>
    <mergeCell ref="A13:A14"/>
    <mergeCell ref="B13:B15"/>
    <mergeCell ref="C13:D13"/>
    <mergeCell ref="C14:D14"/>
    <mergeCell ref="C15:D15"/>
    <mergeCell ref="B16:B18"/>
    <mergeCell ref="C16:E16"/>
    <mergeCell ref="C17:C18"/>
    <mergeCell ref="B21:B24"/>
    <mergeCell ref="C21:D21"/>
    <mergeCell ref="C22:D22"/>
    <mergeCell ref="C23:D23"/>
    <mergeCell ref="C24:D24"/>
    <mergeCell ref="A26:A27"/>
    <mergeCell ref="B26:B30"/>
    <mergeCell ref="C26:D26"/>
    <mergeCell ref="C27:D27"/>
    <mergeCell ref="C28:D28"/>
    <mergeCell ref="C29:D29"/>
    <mergeCell ref="C30:D30"/>
    <mergeCell ref="B31:B33"/>
    <mergeCell ref="C31:D31"/>
    <mergeCell ref="C32:D32"/>
    <mergeCell ref="C33:D33"/>
    <mergeCell ref="B34:B36"/>
    <mergeCell ref="C34:D34"/>
    <mergeCell ref="C35:D35"/>
    <mergeCell ref="C36:D36"/>
  </mergeCells>
  <phoneticPr fontId="2"/>
  <conditionalFormatting sqref="F37">
    <cfRule type="containsBlanks" dxfId="4" priority="1">
      <formula>LEN(TRIM(F37))=0</formula>
    </cfRule>
  </conditionalFormatting>
  <printOptions horizontalCentered="1"/>
  <pageMargins left="0.78740157480314965" right="0.39370078740157483" top="0.59055118110236227" bottom="0.59055118110236227" header="0" footer="0"/>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E953-B42E-4CD3-972F-0EFC1AAE1CE2}">
  <sheetPr codeName="Sheet37">
    <tabColor rgb="FF99FF99"/>
  </sheetPr>
  <dimension ref="A1:M59"/>
  <sheetViews>
    <sheetView showGridLines="0" view="pageBreakPreview" zoomScaleNormal="100" zoomScaleSheetLayoutView="100" workbookViewId="0">
      <selection activeCell="A2" sqref="A2:F2"/>
    </sheetView>
  </sheetViews>
  <sheetFormatPr defaultColWidth="9.5703125" defaultRowHeight="13.5" x14ac:dyDescent="0.15"/>
  <cols>
    <col min="1" max="1" width="2.5703125" style="216" customWidth="1"/>
    <col min="2" max="2" width="30.7109375" style="216" customWidth="1"/>
    <col min="3" max="4" width="15.7109375" style="216" customWidth="1"/>
    <col min="5" max="6" width="20.7109375" style="243" customWidth="1"/>
    <col min="7" max="7" width="9.42578125" style="216" customWidth="1"/>
    <col min="8" max="9" width="9.5703125" style="216" customWidth="1"/>
    <col min="10" max="12" width="9.5703125" style="216"/>
    <col min="13" max="13" width="2.85546875" style="216" hidden="1" customWidth="1"/>
    <col min="14" max="16384" width="9.5703125" style="216"/>
  </cols>
  <sheetData>
    <row r="1" spans="1:13" s="206" customFormat="1" ht="20.100000000000001" customHeight="1" x14ac:dyDescent="0.15">
      <c r="A1" s="209"/>
      <c r="B1" s="209"/>
      <c r="C1" s="209"/>
      <c r="D1" s="207"/>
      <c r="E1" s="495"/>
      <c r="F1" s="208" t="s">
        <v>1626</v>
      </c>
      <c r="G1" s="208"/>
      <c r="H1" s="208"/>
      <c r="I1" s="209"/>
    </row>
    <row r="2" spans="1:13" s="206" customFormat="1" ht="30" customHeight="1" x14ac:dyDescent="0.15">
      <c r="A2" s="3458" t="s">
        <v>825</v>
      </c>
      <c r="B2" s="3458"/>
      <c r="C2" s="3458"/>
      <c r="D2" s="3458"/>
      <c r="E2" s="3458"/>
      <c r="F2" s="3458"/>
      <c r="G2" s="919" t="s">
        <v>239</v>
      </c>
      <c r="H2" s="431"/>
      <c r="I2" s="431"/>
    </row>
    <row r="3" spans="1:13" s="206" customFormat="1" ht="9.9499999999999993" customHeight="1" thickBot="1" x14ac:dyDescent="0.2">
      <c r="A3" s="1485"/>
      <c r="B3" s="1485"/>
      <c r="C3" s="1485"/>
      <c r="D3" s="1485"/>
      <c r="E3" s="1485"/>
      <c r="F3" s="1485"/>
      <c r="G3" s="431"/>
      <c r="H3" s="431"/>
      <c r="I3" s="431"/>
    </row>
    <row r="4" spans="1:13" s="206" customFormat="1" ht="26.1" customHeight="1" thickBot="1" x14ac:dyDescent="0.2">
      <c r="A4" s="610" t="s">
        <v>909</v>
      </c>
      <c r="B4" s="432"/>
      <c r="C4" s="611" t="s">
        <v>326</v>
      </c>
      <c r="D4" s="3556"/>
      <c r="E4" s="3557"/>
      <c r="F4" s="612" t="s">
        <v>910</v>
      </c>
      <c r="G4" s="431"/>
    </row>
    <row r="5" spans="1:13" s="206" customFormat="1" ht="15" customHeight="1" x14ac:dyDescent="0.15">
      <c r="A5" s="1485"/>
      <c r="B5" s="1485"/>
      <c r="C5" s="1485"/>
      <c r="D5" s="1485"/>
      <c r="E5" s="1485"/>
      <c r="F5" s="1485"/>
      <c r="G5" s="431"/>
      <c r="H5" s="431"/>
      <c r="I5" s="431"/>
    </row>
    <row r="6" spans="1:13" s="206" customFormat="1" ht="20.100000000000001" customHeight="1" thickBot="1" x14ac:dyDescent="0.2">
      <c r="A6" s="209" t="s">
        <v>1395</v>
      </c>
      <c r="B6" s="209"/>
      <c r="C6" s="209"/>
      <c r="D6" s="431"/>
      <c r="E6" s="432"/>
      <c r="F6" s="433"/>
      <c r="G6" s="431"/>
      <c r="H6" s="431"/>
      <c r="I6" s="431"/>
    </row>
    <row r="7" spans="1:13" s="260" customFormat="1" ht="14.25" customHeight="1" x14ac:dyDescent="0.15">
      <c r="A7" s="2585" t="s">
        <v>826</v>
      </c>
      <c r="B7" s="2624"/>
      <c r="C7" s="2624"/>
      <c r="D7" s="2624"/>
      <c r="E7" s="2729" t="s">
        <v>772</v>
      </c>
      <c r="F7" s="3459" t="s">
        <v>572</v>
      </c>
    </row>
    <row r="8" spans="1:13" s="260" customFormat="1" ht="14.25" customHeight="1" thickBot="1" x14ac:dyDescent="0.2">
      <c r="A8" s="3464"/>
      <c r="B8" s="3465"/>
      <c r="C8" s="3465"/>
      <c r="D8" s="3465"/>
      <c r="E8" s="3461"/>
      <c r="F8" s="3460"/>
    </row>
    <row r="9" spans="1:13" s="260" customFormat="1" ht="20.100000000000001" customHeight="1" x14ac:dyDescent="0.15">
      <c r="A9" s="1465" t="s">
        <v>829</v>
      </c>
      <c r="B9" s="1466"/>
      <c r="C9" s="1466"/>
      <c r="D9" s="1466"/>
      <c r="E9" s="497"/>
      <c r="F9" s="498"/>
    </row>
    <row r="10" spans="1:13" s="260" customFormat="1" ht="20.100000000000001" customHeight="1" x14ac:dyDescent="0.15">
      <c r="A10" s="3462" t="s">
        <v>1585</v>
      </c>
      <c r="B10" s="3463"/>
      <c r="C10" s="1530"/>
      <c r="D10" s="1529"/>
      <c r="E10" s="499"/>
      <c r="F10" s="500"/>
      <c r="G10" s="216" t="s">
        <v>1424</v>
      </c>
      <c r="M10" s="260">
        <f>ROUNDDOWN(IF(COUNTIF($A10,"*フィルム*")+COUNTIF($A10,"*ﾌｨﾙﾑ*"),E10/2,E10),0)</f>
        <v>0</v>
      </c>
    </row>
    <row r="11" spans="1:13" s="260" customFormat="1" ht="20.100000000000001" customHeight="1" x14ac:dyDescent="0.15">
      <c r="A11" s="3462" t="s">
        <v>1504</v>
      </c>
      <c r="B11" s="3463"/>
      <c r="C11" s="1530"/>
      <c r="D11" s="1528"/>
      <c r="E11" s="499"/>
      <c r="F11" s="500"/>
      <c r="M11" s="260">
        <f t="shared" ref="M11:M12" si="0">ROUNDDOWN(IF(COUNTIF($A11,"*フィルム*")+COUNTIF($A11,"*ﾌｨﾙﾑ*"),E11/2,E11),0)</f>
        <v>0</v>
      </c>
    </row>
    <row r="12" spans="1:13" s="260" customFormat="1" ht="20.100000000000001" customHeight="1" x14ac:dyDescent="0.15">
      <c r="A12" s="3462" t="s">
        <v>1497</v>
      </c>
      <c r="B12" s="3463"/>
      <c r="C12" s="1534"/>
      <c r="D12" s="1535"/>
      <c r="E12" s="499"/>
      <c r="F12" s="1536"/>
      <c r="M12" s="260">
        <f t="shared" si="0"/>
        <v>0</v>
      </c>
    </row>
    <row r="13" spans="1:13" s="260" customFormat="1" ht="20.100000000000001" customHeight="1" thickBot="1" x14ac:dyDescent="0.2">
      <c r="A13" s="3462"/>
      <c r="B13" s="3463"/>
      <c r="C13" s="1531"/>
      <c r="D13" s="1527"/>
      <c r="E13" s="499"/>
      <c r="F13" s="501"/>
      <c r="M13" s="260">
        <f>ROUNDDOWN(IF(COUNTIF($A13,"*フィルム*")+COUNTIF($A13,"*ﾌｨﾙﾑ*"),E13/2,E13),0)</f>
        <v>0</v>
      </c>
    </row>
    <row r="14" spans="1:13" s="260" customFormat="1" ht="20.100000000000001" customHeight="1" thickTop="1" x14ac:dyDescent="0.15">
      <c r="A14" s="502"/>
      <c r="B14" s="1525"/>
      <c r="C14" s="1525"/>
      <c r="D14" s="1452" t="s">
        <v>1397</v>
      </c>
      <c r="E14" s="503">
        <f>SUM(E10:E13)</f>
        <v>0</v>
      </c>
      <c r="F14" s="504"/>
    </row>
    <row r="15" spans="1:13" s="260" customFormat="1" ht="20.100000000000001" customHeight="1" thickBot="1" x14ac:dyDescent="0.2">
      <c r="A15" s="505"/>
      <c r="B15" s="1526"/>
      <c r="C15" s="1526"/>
      <c r="D15" s="1453" t="s">
        <v>1396</v>
      </c>
      <c r="E15" s="506">
        <f>SUM(M10:M13)</f>
        <v>0</v>
      </c>
      <c r="F15" s="507"/>
    </row>
    <row r="16" spans="1:13" s="260" customFormat="1" ht="20.100000000000001" customHeight="1" x14ac:dyDescent="0.15">
      <c r="A16" s="508" t="s">
        <v>830</v>
      </c>
      <c r="B16" s="509"/>
      <c r="C16" s="509"/>
      <c r="D16" s="509"/>
      <c r="E16" s="510"/>
      <c r="F16" s="511"/>
    </row>
    <row r="17" spans="1:6" s="260" customFormat="1" ht="20.100000000000001" customHeight="1" x14ac:dyDescent="0.15">
      <c r="A17" s="3462" t="s">
        <v>1342</v>
      </c>
      <c r="B17" s="3463"/>
      <c r="C17" s="1530"/>
      <c r="D17" s="1529"/>
      <c r="E17" s="499"/>
      <c r="F17" s="500"/>
    </row>
    <row r="18" spans="1:6" s="260" customFormat="1" ht="20.100000000000001" customHeight="1" x14ac:dyDescent="0.15">
      <c r="A18" s="3462" t="s">
        <v>1343</v>
      </c>
      <c r="B18" s="3463"/>
      <c r="C18" s="1530"/>
      <c r="D18" s="1528"/>
      <c r="E18" s="499"/>
      <c r="F18" s="500"/>
    </row>
    <row r="19" spans="1:6" s="260" customFormat="1" ht="20.100000000000001" customHeight="1" x14ac:dyDescent="0.15">
      <c r="A19" s="3462" t="s">
        <v>1344</v>
      </c>
      <c r="B19" s="3463"/>
      <c r="C19" s="1530"/>
      <c r="D19" s="1528"/>
      <c r="E19" s="499"/>
      <c r="F19" s="500"/>
    </row>
    <row r="20" spans="1:6" s="260" customFormat="1" ht="20.100000000000001" customHeight="1" x14ac:dyDescent="0.15">
      <c r="A20" s="3462" t="s">
        <v>1423</v>
      </c>
      <c r="B20" s="3463"/>
      <c r="C20" s="1530"/>
      <c r="D20" s="1528"/>
      <c r="E20" s="499"/>
      <c r="F20" s="500"/>
    </row>
    <row r="21" spans="1:6" s="260" customFormat="1" ht="20.100000000000001" customHeight="1" thickBot="1" x14ac:dyDescent="0.2">
      <c r="A21" s="3462"/>
      <c r="B21" s="3463"/>
      <c r="C21" s="1537"/>
      <c r="D21" s="1538"/>
      <c r="E21" s="512"/>
      <c r="F21" s="498"/>
    </row>
    <row r="22" spans="1:6" s="260" customFormat="1" ht="20.100000000000001" customHeight="1" thickTop="1" thickBot="1" x14ac:dyDescent="0.2">
      <c r="A22" s="513"/>
      <c r="B22" s="514"/>
      <c r="C22" s="514"/>
      <c r="D22" s="1454" t="s">
        <v>1398</v>
      </c>
      <c r="E22" s="515">
        <f>SUM(E17:E21)</f>
        <v>0</v>
      </c>
      <c r="F22" s="516"/>
    </row>
    <row r="23" spans="1:6" s="260" customFormat="1" ht="20.100000000000001" customHeight="1" x14ac:dyDescent="0.15">
      <c r="A23" s="517" t="s">
        <v>831</v>
      </c>
      <c r="B23" s="518"/>
      <c r="C23" s="518"/>
      <c r="D23" s="518"/>
      <c r="E23" s="510"/>
      <c r="F23" s="511"/>
    </row>
    <row r="24" spans="1:6" s="260" customFormat="1" ht="20.100000000000001" customHeight="1" x14ac:dyDescent="0.15">
      <c r="A24" s="3462" t="s">
        <v>1342</v>
      </c>
      <c r="B24" s="3463"/>
      <c r="C24" s="1530"/>
      <c r="D24" s="1529"/>
      <c r="E24" s="499"/>
      <c r="F24" s="500"/>
    </row>
    <row r="25" spans="1:6" s="260" customFormat="1" ht="20.100000000000001" customHeight="1" x14ac:dyDescent="0.15">
      <c r="A25" s="3462" t="s">
        <v>1343</v>
      </c>
      <c r="B25" s="3463"/>
      <c r="C25" s="1530"/>
      <c r="D25" s="1528"/>
      <c r="E25" s="499"/>
      <c r="F25" s="500"/>
    </row>
    <row r="26" spans="1:6" s="260" customFormat="1" ht="20.100000000000001" customHeight="1" x14ac:dyDescent="0.15">
      <c r="A26" s="3462" t="s">
        <v>1344</v>
      </c>
      <c r="B26" s="3463"/>
      <c r="C26" s="1530"/>
      <c r="D26" s="1528"/>
      <c r="E26" s="499"/>
      <c r="F26" s="500"/>
    </row>
    <row r="27" spans="1:6" s="260" customFormat="1" ht="20.100000000000001" customHeight="1" x14ac:dyDescent="0.15">
      <c r="A27" s="3462" t="s">
        <v>1423</v>
      </c>
      <c r="B27" s="3463"/>
      <c r="C27" s="1530"/>
      <c r="D27" s="1528"/>
      <c r="E27" s="512"/>
      <c r="F27" s="498"/>
    </row>
    <row r="28" spans="1:6" s="260" customFormat="1" ht="20.100000000000001" customHeight="1" thickBot="1" x14ac:dyDescent="0.2">
      <c r="A28" s="3456"/>
      <c r="B28" s="3457"/>
      <c r="C28" s="1537"/>
      <c r="D28" s="1538"/>
      <c r="E28" s="512"/>
      <c r="F28" s="498"/>
    </row>
    <row r="29" spans="1:6" s="260" customFormat="1" ht="20.100000000000001" customHeight="1" thickTop="1" thickBot="1" x14ac:dyDescent="0.2">
      <c r="A29" s="513"/>
      <c r="B29" s="514"/>
      <c r="C29" s="514"/>
      <c r="D29" s="1454" t="s">
        <v>1404</v>
      </c>
      <c r="E29" s="519">
        <f>SUM(E24:E28)</f>
        <v>0</v>
      </c>
      <c r="F29" s="520"/>
    </row>
    <row r="30" spans="1:6" s="210" customFormat="1" ht="5.0999999999999996" customHeight="1" thickBot="1" x14ac:dyDescent="0.2">
      <c r="A30" s="1486"/>
      <c r="B30" s="1486"/>
      <c r="C30" s="1486"/>
      <c r="D30" s="1486"/>
      <c r="E30" s="1490"/>
      <c r="F30" s="647"/>
    </row>
    <row r="31" spans="1:6" s="260" customFormat="1" ht="21" customHeight="1" thickBot="1" x14ac:dyDescent="0.2">
      <c r="A31" s="3466" t="s">
        <v>1405</v>
      </c>
      <c r="B31" s="3467"/>
      <c r="C31" s="3467"/>
      <c r="D31" s="3467"/>
      <c r="E31" s="526">
        <f>E14+E22+E29</f>
        <v>0</v>
      </c>
      <c r="F31" s="527"/>
    </row>
    <row r="32" spans="1:6" s="210" customFormat="1" ht="5.0999999999999996" customHeight="1" thickBot="1" x14ac:dyDescent="0.2">
      <c r="A32" s="1486"/>
      <c r="B32" s="1486"/>
      <c r="C32" s="1486"/>
      <c r="D32" s="1486"/>
      <c r="E32" s="1490"/>
      <c r="F32" s="647"/>
    </row>
    <row r="33" spans="1:7" s="260" customFormat="1" ht="21" customHeight="1" thickBot="1" x14ac:dyDescent="0.2">
      <c r="A33" s="3466" t="s">
        <v>1399</v>
      </c>
      <c r="B33" s="3467"/>
      <c r="C33" s="3467"/>
      <c r="D33" s="3467"/>
      <c r="E33" s="526">
        <f>E15+E22+E29</f>
        <v>0</v>
      </c>
      <c r="F33" s="527"/>
    </row>
    <row r="34" spans="1:7" s="206" customFormat="1" ht="20.100000000000001" customHeight="1" x14ac:dyDescent="0.15">
      <c r="A34" s="209"/>
      <c r="B34" s="209"/>
      <c r="C34" s="209"/>
      <c r="D34" s="207"/>
      <c r="E34" s="207"/>
      <c r="F34" s="208"/>
      <c r="G34" s="208"/>
    </row>
    <row r="35" spans="1:7" s="206" customFormat="1" ht="20.100000000000001" customHeight="1" thickBot="1" x14ac:dyDescent="0.2">
      <c r="A35" s="209" t="s">
        <v>1392</v>
      </c>
      <c r="B35" s="209"/>
      <c r="C35" s="209"/>
      <c r="D35" s="431"/>
      <c r="E35" s="432"/>
      <c r="F35" s="433"/>
      <c r="G35" s="431"/>
    </row>
    <row r="36" spans="1:7" s="260" customFormat="1" ht="14.25" customHeight="1" x14ac:dyDescent="0.15">
      <c r="A36" s="2585" t="s">
        <v>826</v>
      </c>
      <c r="B36" s="2624"/>
      <c r="C36" s="2624"/>
      <c r="D36" s="2620"/>
      <c r="E36" s="2729" t="s">
        <v>772</v>
      </c>
      <c r="F36" s="3459" t="s">
        <v>572</v>
      </c>
    </row>
    <row r="37" spans="1:7" s="260" customFormat="1" ht="14.25" customHeight="1" thickBot="1" x14ac:dyDescent="0.2">
      <c r="A37" s="3464"/>
      <c r="B37" s="3465"/>
      <c r="C37" s="3465"/>
      <c r="D37" s="3468"/>
      <c r="E37" s="3461"/>
      <c r="F37" s="3460"/>
    </row>
    <row r="38" spans="1:7" s="260" customFormat="1" ht="20.100000000000001" customHeight="1" x14ac:dyDescent="0.15">
      <c r="A38" s="522" t="s">
        <v>1393</v>
      </c>
      <c r="B38" s="523"/>
      <c r="C38" s="523"/>
      <c r="D38" s="523"/>
      <c r="E38" s="524"/>
      <c r="F38" s="525"/>
    </row>
    <row r="39" spans="1:7" s="260" customFormat="1" ht="20.100000000000001" customHeight="1" x14ac:dyDescent="0.15">
      <c r="A39" s="3462" t="s">
        <v>1447</v>
      </c>
      <c r="B39" s="3463"/>
      <c r="C39" s="1530"/>
      <c r="D39" s="1529"/>
      <c r="E39" s="499"/>
      <c r="F39" s="500"/>
    </row>
    <row r="40" spans="1:7" s="260" customFormat="1" ht="20.100000000000001" customHeight="1" thickBot="1" x14ac:dyDescent="0.2">
      <c r="A40" s="3456"/>
      <c r="B40" s="3457"/>
      <c r="C40" s="1530"/>
      <c r="D40" s="1529"/>
      <c r="E40" s="499"/>
      <c r="F40" s="500"/>
    </row>
    <row r="41" spans="1:7" s="260" customFormat="1" ht="20.100000000000001" customHeight="1" thickTop="1" thickBot="1" x14ac:dyDescent="0.2">
      <c r="A41" s="513"/>
      <c r="B41" s="514"/>
      <c r="C41" s="514"/>
      <c r="D41" s="1454" t="s">
        <v>1402</v>
      </c>
      <c r="E41" s="515">
        <f>SUM(E39:E40)</f>
        <v>0</v>
      </c>
      <c r="F41" s="516"/>
    </row>
    <row r="42" spans="1:7" s="260" customFormat="1" ht="20.100000000000001" customHeight="1" x14ac:dyDescent="0.15">
      <c r="A42" s="517" t="s">
        <v>1394</v>
      </c>
      <c r="B42" s="518"/>
      <c r="C42" s="518"/>
      <c r="D42" s="518"/>
      <c r="E42" s="510"/>
      <c r="F42" s="511"/>
    </row>
    <row r="43" spans="1:7" s="260" customFormat="1" ht="20.100000000000001" customHeight="1" x14ac:dyDescent="0.15">
      <c r="A43" s="3462" t="s">
        <v>1448</v>
      </c>
      <c r="B43" s="3463"/>
      <c r="C43" s="1530"/>
      <c r="D43" s="1529"/>
      <c r="E43" s="499"/>
      <c r="F43" s="500"/>
    </row>
    <row r="44" spans="1:7" s="260" customFormat="1" ht="20.100000000000001" customHeight="1" thickBot="1" x14ac:dyDescent="0.2">
      <c r="A44" s="3456"/>
      <c r="B44" s="3457"/>
      <c r="C44" s="1530"/>
      <c r="D44" s="1529"/>
      <c r="E44" s="499"/>
      <c r="F44" s="500"/>
    </row>
    <row r="45" spans="1:7" s="260" customFormat="1" ht="20.100000000000001" customHeight="1" thickTop="1" thickBot="1" x14ac:dyDescent="0.2">
      <c r="A45" s="513"/>
      <c r="B45" s="514"/>
      <c r="C45" s="514"/>
      <c r="D45" s="1454" t="s">
        <v>1403</v>
      </c>
      <c r="E45" s="515">
        <f>SUM(E43:E44)</f>
        <v>0</v>
      </c>
      <c r="F45" s="516"/>
    </row>
    <row r="46" spans="1:7" s="260" customFormat="1" ht="20.100000000000001" customHeight="1" thickBot="1" x14ac:dyDescent="0.2">
      <c r="A46" s="3466" t="s">
        <v>1400</v>
      </c>
      <c r="B46" s="3467"/>
      <c r="C46" s="3467"/>
      <c r="D46" s="3467"/>
      <c r="E46" s="526">
        <f>E41+E45</f>
        <v>0</v>
      </c>
      <c r="F46" s="527"/>
    </row>
    <row r="47" spans="1:7" s="260" customFormat="1" ht="20.100000000000001" customHeight="1" x14ac:dyDescent="0.15">
      <c r="A47" s="210"/>
      <c r="B47" s="210"/>
      <c r="C47" s="210"/>
      <c r="D47" s="210"/>
      <c r="E47" s="294"/>
      <c r="F47" s="283"/>
    </row>
    <row r="48" spans="1:7" s="260" customFormat="1" ht="20.100000000000001" customHeight="1" thickBot="1" x14ac:dyDescent="0.2">
      <c r="A48" s="529" t="s">
        <v>1498</v>
      </c>
      <c r="B48" s="529"/>
      <c r="C48" s="529"/>
      <c r="D48" s="529"/>
      <c r="E48" s="528"/>
      <c r="F48" s="530"/>
    </row>
    <row r="49" spans="1:8" s="260" customFormat="1" ht="15" customHeight="1" x14ac:dyDescent="0.15">
      <c r="A49" s="2585" t="s">
        <v>771</v>
      </c>
      <c r="B49" s="2624"/>
      <c r="C49" s="2624"/>
      <c r="D49" s="2620"/>
      <c r="E49" s="2729" t="s">
        <v>772</v>
      </c>
      <c r="F49" s="3459" t="s">
        <v>572</v>
      </c>
    </row>
    <row r="50" spans="1:8" s="260" customFormat="1" ht="15" customHeight="1" thickBot="1" x14ac:dyDescent="0.2">
      <c r="A50" s="3464"/>
      <c r="B50" s="3465"/>
      <c r="C50" s="3465"/>
      <c r="D50" s="3468"/>
      <c r="E50" s="3461"/>
      <c r="F50" s="3460"/>
    </row>
    <row r="51" spans="1:8" s="260" customFormat="1" ht="20.100000000000001" customHeight="1" x14ac:dyDescent="0.15">
      <c r="A51" s="1470" t="s">
        <v>1471</v>
      </c>
      <c r="B51" s="1469"/>
      <c r="C51" s="1469"/>
      <c r="D51" s="1469"/>
      <c r="E51" s="531"/>
      <c r="F51" s="525"/>
    </row>
    <row r="52" spans="1:8" s="260" customFormat="1" ht="20.100000000000001" customHeight="1" thickBot="1" x14ac:dyDescent="0.2">
      <c r="A52" s="3456" t="s">
        <v>1505</v>
      </c>
      <c r="B52" s="3457"/>
      <c r="C52" s="1530"/>
      <c r="D52" s="1529"/>
      <c r="E52" s="499"/>
      <c r="F52" s="500"/>
    </row>
    <row r="53" spans="1:8" s="260" customFormat="1" ht="20.100000000000001" customHeight="1" thickTop="1" thickBot="1" x14ac:dyDescent="0.2">
      <c r="A53" s="513"/>
      <c r="B53" s="514"/>
      <c r="C53" s="514"/>
      <c r="D53" s="1454" t="s">
        <v>1401</v>
      </c>
      <c r="E53" s="515">
        <f>SUM(E52:E52)</f>
        <v>0</v>
      </c>
      <c r="F53" s="516"/>
    </row>
    <row r="54" spans="1:8" s="260" customFormat="1" ht="5.0999999999999996" customHeight="1" x14ac:dyDescent="0.15">
      <c r="A54" s="454"/>
      <c r="B54" s="454"/>
      <c r="C54" s="454"/>
      <c r="D54" s="454"/>
      <c r="E54" s="210"/>
      <c r="F54" s="521"/>
    </row>
    <row r="55" spans="1:8" s="260" customFormat="1" ht="12.95" customHeight="1" x14ac:dyDescent="0.15">
      <c r="A55" s="1451" t="s">
        <v>1499</v>
      </c>
      <c r="B55" s="1451"/>
      <c r="C55" s="1451"/>
      <c r="E55" s="1451"/>
      <c r="F55" s="1451"/>
      <c r="G55" s="210"/>
      <c r="H55" s="210"/>
    </row>
    <row r="56" spans="1:8" s="260" customFormat="1" ht="12.95" customHeight="1" x14ac:dyDescent="0.15">
      <c r="A56" s="1451" t="s">
        <v>1500</v>
      </c>
      <c r="B56" s="1451"/>
      <c r="C56" s="1451"/>
      <c r="E56" s="1451"/>
      <c r="F56" s="1451"/>
      <c r="G56" s="210"/>
      <c r="H56" s="210"/>
    </row>
    <row r="57" spans="1:8" s="260" customFormat="1" ht="12.95" customHeight="1" x14ac:dyDescent="0.15">
      <c r="A57" s="1451" t="s">
        <v>1501</v>
      </c>
      <c r="B57" s="1451"/>
      <c r="C57" s="1451"/>
      <c r="E57" s="1451"/>
      <c r="F57" s="1451"/>
      <c r="G57" s="210"/>
      <c r="H57" s="210"/>
    </row>
    <row r="58" spans="1:8" s="260" customFormat="1" ht="16.5" customHeight="1" x14ac:dyDescent="0.15">
      <c r="A58" s="454"/>
      <c r="B58" s="454"/>
      <c r="C58" s="454"/>
      <c r="D58" s="454"/>
      <c r="E58" s="210"/>
      <c r="F58" s="210"/>
    </row>
    <row r="59" spans="1:8" s="260" customFormat="1" ht="14.25" customHeight="1" x14ac:dyDescent="0.15">
      <c r="D59" s="454"/>
      <c r="E59" s="210"/>
      <c r="F59" s="521"/>
    </row>
  </sheetData>
  <sheetProtection selectLockedCells="1"/>
  <protectedRanges>
    <protectedRange password="CC0B" sqref="E10:E13 E17:E21 E24:E28" name="範囲1"/>
    <protectedRange password="CC0B" sqref="E43:E44 E38:E40 E51:E52" name="範囲1_1"/>
  </protectedRanges>
  <dataConsolidate/>
  <mergeCells count="33">
    <mergeCell ref="A20:B20"/>
    <mergeCell ref="A2:F2"/>
    <mergeCell ref="A7:D8"/>
    <mergeCell ref="E7:E8"/>
    <mergeCell ref="F7:F8"/>
    <mergeCell ref="A10:B10"/>
    <mergeCell ref="A11:B11"/>
    <mergeCell ref="A12:B12"/>
    <mergeCell ref="A13:B13"/>
    <mergeCell ref="A17:B17"/>
    <mergeCell ref="A18:B18"/>
    <mergeCell ref="A19:B19"/>
    <mergeCell ref="A24:B24"/>
    <mergeCell ref="A25:B25"/>
    <mergeCell ref="A26:B26"/>
    <mergeCell ref="A27:B27"/>
    <mergeCell ref="A28:B28"/>
    <mergeCell ref="F49:F50"/>
    <mergeCell ref="A52:B52"/>
    <mergeCell ref="D4:E4"/>
    <mergeCell ref="A40:B40"/>
    <mergeCell ref="A43:B43"/>
    <mergeCell ref="A44:B44"/>
    <mergeCell ref="A46:D46"/>
    <mergeCell ref="A49:D50"/>
    <mergeCell ref="E49:E50"/>
    <mergeCell ref="A31:D31"/>
    <mergeCell ref="A33:D33"/>
    <mergeCell ref="A36:D37"/>
    <mergeCell ref="E36:E37"/>
    <mergeCell ref="F36:F37"/>
    <mergeCell ref="A39:B39"/>
    <mergeCell ref="A21:B21"/>
  </mergeCells>
  <phoneticPr fontId="2"/>
  <printOptions horizontalCentered="1"/>
  <pageMargins left="0.59055118110236227" right="0.39370078740157483" top="0.59055118110236227" bottom="0.59055118110236227" header="0" footer="0"/>
  <pageSetup paperSize="9" scale="77"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99FF99"/>
  </sheetPr>
  <dimension ref="A1:K31"/>
  <sheetViews>
    <sheetView showGridLines="0" view="pageBreakPreview" zoomScaleNormal="100" zoomScaleSheetLayoutView="100" workbookViewId="0">
      <selection activeCell="A2" sqref="A2:J2"/>
    </sheetView>
  </sheetViews>
  <sheetFormatPr defaultColWidth="9.5703125" defaultRowHeight="13.5" x14ac:dyDescent="0.15"/>
  <cols>
    <col min="1" max="1" width="9.140625" style="216" customWidth="1"/>
    <col min="2" max="5" width="11.140625" style="216" customWidth="1"/>
    <col min="6" max="6" width="6.140625" style="216" customWidth="1"/>
    <col min="7" max="8" width="6.85546875" style="287" customWidth="1"/>
    <col min="9" max="9" width="16.140625" style="243" customWidth="1"/>
    <col min="10" max="10" width="17.42578125" style="243" customWidth="1"/>
    <col min="11" max="16384" width="9.5703125" style="216"/>
  </cols>
  <sheetData>
    <row r="1" spans="1:11" s="206" customFormat="1" ht="21" customHeight="1" x14ac:dyDescent="0.15">
      <c r="A1" s="3558"/>
      <c r="B1" s="3558"/>
      <c r="C1" s="216"/>
      <c r="D1" s="216"/>
      <c r="E1" s="216"/>
      <c r="F1" s="216"/>
      <c r="G1" s="216"/>
      <c r="H1" s="287"/>
      <c r="I1" s="287"/>
      <c r="J1" s="208" t="s">
        <v>1623</v>
      </c>
      <c r="K1" s="208"/>
    </row>
    <row r="2" spans="1:11" s="596" customFormat="1" ht="36" customHeight="1" x14ac:dyDescent="0.15">
      <c r="A2" s="3559" t="s">
        <v>825</v>
      </c>
      <c r="B2" s="3560"/>
      <c r="C2" s="3560"/>
      <c r="D2" s="3560"/>
      <c r="E2" s="3560"/>
      <c r="F2" s="3560"/>
      <c r="G2" s="3560"/>
      <c r="H2" s="3560"/>
      <c r="I2" s="3560"/>
      <c r="J2" s="3560"/>
      <c r="K2" s="919" t="s">
        <v>239</v>
      </c>
    </row>
    <row r="3" spans="1:11" s="206" customFormat="1" ht="5.25" customHeight="1" thickBot="1" x14ac:dyDescent="0.2">
      <c r="A3" s="209"/>
      <c r="B3" s="207"/>
      <c r="C3" s="207"/>
      <c r="D3" s="207"/>
      <c r="E3" s="207"/>
      <c r="F3" s="207"/>
      <c r="G3" s="207"/>
      <c r="H3" s="208"/>
      <c r="I3" s="207"/>
      <c r="J3" s="207"/>
      <c r="K3" s="431"/>
    </row>
    <row r="4" spans="1:11" s="206" customFormat="1" ht="26.1" customHeight="1" thickBot="1" x14ac:dyDescent="0.2">
      <c r="A4" s="610" t="s">
        <v>895</v>
      </c>
      <c r="B4" s="431"/>
      <c r="C4" s="431"/>
      <c r="D4" s="1532"/>
      <c r="E4" s="555" t="s">
        <v>326</v>
      </c>
      <c r="F4" s="3561"/>
      <c r="G4" s="3562"/>
      <c r="H4" s="3562"/>
      <c r="I4" s="3563"/>
      <c r="J4" s="612" t="s">
        <v>327</v>
      </c>
      <c r="K4" s="431"/>
    </row>
    <row r="5" spans="1:11" s="206" customFormat="1" ht="16.5" customHeight="1" x14ac:dyDescent="0.15">
      <c r="A5" s="209"/>
      <c r="B5" s="207"/>
      <c r="C5" s="207"/>
      <c r="D5" s="207"/>
      <c r="E5" s="207"/>
      <c r="F5" s="207"/>
      <c r="G5" s="207"/>
      <c r="H5" s="208"/>
      <c r="I5" s="207"/>
      <c r="J5" s="207"/>
      <c r="K5" s="431"/>
    </row>
    <row r="6" spans="1:11" s="206" customFormat="1" ht="22.5" customHeight="1" x14ac:dyDescent="0.15">
      <c r="A6" s="431" t="s">
        <v>832</v>
      </c>
      <c r="B6" s="432"/>
      <c r="C6" s="432"/>
      <c r="D6" s="432"/>
      <c r="E6" s="432"/>
      <c r="F6" s="432"/>
      <c r="G6" s="432"/>
      <c r="H6" s="432"/>
      <c r="I6" s="432"/>
      <c r="J6" s="432"/>
      <c r="K6" s="431"/>
    </row>
    <row r="7" spans="1:11" s="206" customFormat="1" ht="10.5" customHeight="1" x14ac:dyDescent="0.15">
      <c r="A7" s="432"/>
      <c r="B7" s="432"/>
      <c r="C7" s="432"/>
      <c r="D7" s="432"/>
      <c r="E7" s="432"/>
      <c r="F7" s="432"/>
      <c r="G7" s="432"/>
      <c r="H7" s="432"/>
      <c r="I7" s="432"/>
      <c r="J7" s="432"/>
      <c r="K7" s="431"/>
    </row>
    <row r="8" spans="1:11" s="206" customFormat="1" ht="18" customHeight="1" x14ac:dyDescent="0.15">
      <c r="A8" s="532" t="s">
        <v>833</v>
      </c>
      <c r="B8" s="533" t="s">
        <v>834</v>
      </c>
      <c r="C8" s="648"/>
      <c r="D8" s="648"/>
      <c r="E8" s="648"/>
      <c r="F8" s="648"/>
      <c r="G8" s="648"/>
      <c r="H8" s="648"/>
      <c r="I8" s="648"/>
      <c r="J8" s="648"/>
      <c r="K8" s="431"/>
    </row>
    <row r="9" spans="1:11" s="206" customFormat="1" ht="18" customHeight="1" x14ac:dyDescent="0.15">
      <c r="A9" s="534"/>
      <c r="B9" s="533" t="s">
        <v>835</v>
      </c>
      <c r="C9" s="534"/>
      <c r="D9" s="534"/>
      <c r="E9" s="534"/>
      <c r="F9" s="534"/>
      <c r="G9" s="534"/>
      <c r="H9" s="534"/>
      <c r="I9" s="534"/>
      <c r="J9" s="534"/>
      <c r="K9" s="431"/>
    </row>
    <row r="10" spans="1:11" s="206" customFormat="1" ht="18" customHeight="1" x14ac:dyDescent="0.15">
      <c r="A10" s="535"/>
      <c r="B10" s="533" t="s">
        <v>836</v>
      </c>
      <c r="C10" s="649"/>
      <c r="D10" s="650"/>
      <c r="E10" s="650"/>
      <c r="F10" s="433"/>
      <c r="G10" s="650"/>
      <c r="H10" s="534"/>
      <c r="I10" s="534"/>
      <c r="J10" s="534"/>
      <c r="K10" s="431"/>
    </row>
    <row r="11" spans="1:11" s="206" customFormat="1" ht="18" customHeight="1" x14ac:dyDescent="0.15">
      <c r="A11" s="532"/>
      <c r="B11" s="535" t="s">
        <v>837</v>
      </c>
      <c r="C11" s="534"/>
      <c r="D11" s="534"/>
      <c r="E11" s="534"/>
      <c r="F11" s="534"/>
      <c r="G11" s="534"/>
      <c r="H11" s="534"/>
      <c r="I11" s="534"/>
      <c r="J11" s="534"/>
      <c r="K11" s="431"/>
    </row>
    <row r="12" spans="1:11" s="206" customFormat="1" ht="18" customHeight="1" x14ac:dyDescent="0.15">
      <c r="A12" s="532" t="s">
        <v>838</v>
      </c>
      <c r="B12" s="535" t="s">
        <v>839</v>
      </c>
      <c r="C12" s="534"/>
      <c r="D12" s="534"/>
      <c r="E12" s="534"/>
      <c r="F12" s="534"/>
      <c r="G12" s="534"/>
      <c r="H12" s="534"/>
      <c r="I12" s="534"/>
      <c r="J12" s="534"/>
      <c r="K12" s="431"/>
    </row>
    <row r="13" spans="1:11" s="206" customFormat="1" ht="18" customHeight="1" x14ac:dyDescent="0.15">
      <c r="A13" s="648"/>
      <c r="B13" s="534"/>
      <c r="C13" s="648"/>
      <c r="D13" s="648"/>
      <c r="E13" s="648"/>
      <c r="F13" s="648"/>
      <c r="G13" s="648"/>
      <c r="H13" s="648"/>
      <c r="I13" s="648"/>
      <c r="J13" s="648"/>
      <c r="K13" s="431"/>
    </row>
    <row r="14" spans="1:11" s="206" customFormat="1" ht="18" customHeight="1" thickBot="1" x14ac:dyDescent="0.2">
      <c r="A14" s="535"/>
      <c r="B14" s="432"/>
      <c r="C14" s="432"/>
      <c r="D14" s="432"/>
      <c r="E14" s="432"/>
      <c r="F14" s="432"/>
      <c r="G14" s="432"/>
      <c r="H14" s="432"/>
      <c r="I14" s="432"/>
      <c r="J14" s="432"/>
      <c r="K14" s="431"/>
    </row>
    <row r="15" spans="1:11" s="206" customFormat="1" ht="16.5" customHeight="1" x14ac:dyDescent="0.15">
      <c r="A15" s="3476" t="s">
        <v>840</v>
      </c>
      <c r="B15" s="3477"/>
      <c r="C15" s="3477"/>
      <c r="D15" s="3477"/>
      <c r="E15" s="3478"/>
      <c r="F15" s="3482" t="s">
        <v>841</v>
      </c>
      <c r="G15" s="3484" t="s">
        <v>842</v>
      </c>
      <c r="H15" s="3478"/>
      <c r="I15" s="3486" t="s">
        <v>913</v>
      </c>
      <c r="J15" s="3488" t="s">
        <v>572</v>
      </c>
      <c r="K15" s="431"/>
    </row>
    <row r="16" spans="1:11" s="206" customFormat="1" ht="16.5" customHeight="1" thickBot="1" x14ac:dyDescent="0.2">
      <c r="A16" s="3479"/>
      <c r="B16" s="3480"/>
      <c r="C16" s="3480"/>
      <c r="D16" s="3480"/>
      <c r="E16" s="3481"/>
      <c r="F16" s="3483"/>
      <c r="G16" s="3485"/>
      <c r="H16" s="3481"/>
      <c r="I16" s="3487"/>
      <c r="J16" s="3489"/>
      <c r="K16" s="431"/>
    </row>
    <row r="17" spans="1:11" s="206" customFormat="1" ht="24.95" customHeight="1" x14ac:dyDescent="0.15">
      <c r="A17" s="3473" t="s">
        <v>843</v>
      </c>
      <c r="B17" s="3474"/>
      <c r="C17" s="3474"/>
      <c r="D17" s="3474"/>
      <c r="E17" s="3475"/>
      <c r="F17" s="536" t="s">
        <v>134</v>
      </c>
      <c r="G17" s="537"/>
      <c r="H17" s="538" t="s">
        <v>844</v>
      </c>
      <c r="I17" s="651"/>
      <c r="J17" s="540"/>
      <c r="K17" s="431"/>
    </row>
    <row r="18" spans="1:11" s="206" customFormat="1" ht="24.95" customHeight="1" x14ac:dyDescent="0.15">
      <c r="A18" s="3469" t="s">
        <v>845</v>
      </c>
      <c r="B18" s="3470"/>
      <c r="C18" s="3470"/>
      <c r="D18" s="3470"/>
      <c r="E18" s="3471"/>
      <c r="F18" s="541" t="s">
        <v>134</v>
      </c>
      <c r="G18" s="542"/>
      <c r="H18" s="543" t="s">
        <v>844</v>
      </c>
      <c r="I18" s="652"/>
      <c r="J18" s="545"/>
      <c r="K18" s="431"/>
    </row>
    <row r="19" spans="1:11" s="206" customFormat="1" ht="24.95" customHeight="1" x14ac:dyDescent="0.15">
      <c r="A19" s="3469" t="s">
        <v>846</v>
      </c>
      <c r="B19" s="3470"/>
      <c r="C19" s="3470"/>
      <c r="D19" s="3470"/>
      <c r="E19" s="3471"/>
      <c r="F19" s="541" t="s">
        <v>134</v>
      </c>
      <c r="G19" s="542"/>
      <c r="H19" s="543" t="s">
        <v>844</v>
      </c>
      <c r="I19" s="652"/>
      <c r="J19" s="545"/>
      <c r="K19" s="431"/>
    </row>
    <row r="20" spans="1:11" s="206" customFormat="1" ht="24.95" customHeight="1" x14ac:dyDescent="0.15">
      <c r="A20" s="3469" t="s">
        <v>847</v>
      </c>
      <c r="B20" s="3470"/>
      <c r="C20" s="3470"/>
      <c r="D20" s="3470"/>
      <c r="E20" s="3471"/>
      <c r="F20" s="541" t="s">
        <v>134</v>
      </c>
      <c r="G20" s="542"/>
      <c r="H20" s="543" t="s">
        <v>844</v>
      </c>
      <c r="I20" s="652"/>
      <c r="J20" s="545"/>
      <c r="K20" s="431"/>
    </row>
    <row r="21" spans="1:11" s="206" customFormat="1" ht="24.95" customHeight="1" x14ac:dyDescent="0.15">
      <c r="A21" s="3469" t="s">
        <v>848</v>
      </c>
      <c r="B21" s="3470"/>
      <c r="C21" s="3470"/>
      <c r="D21" s="3470"/>
      <c r="E21" s="3471"/>
      <c r="F21" s="541" t="s">
        <v>134</v>
      </c>
      <c r="G21" s="542"/>
      <c r="H21" s="543" t="s">
        <v>844</v>
      </c>
      <c r="I21" s="652"/>
      <c r="J21" s="545"/>
      <c r="K21" s="431"/>
    </row>
    <row r="22" spans="1:11" s="206" customFormat="1" ht="24.95" customHeight="1" x14ac:dyDescent="0.15">
      <c r="A22" s="3469" t="s">
        <v>849</v>
      </c>
      <c r="B22" s="3470"/>
      <c r="C22" s="3470"/>
      <c r="D22" s="3470"/>
      <c r="E22" s="3471"/>
      <c r="F22" s="541" t="s">
        <v>134</v>
      </c>
      <c r="G22" s="542"/>
      <c r="H22" s="543" t="s">
        <v>844</v>
      </c>
      <c r="I22" s="652"/>
      <c r="J22" s="545"/>
      <c r="K22" s="431"/>
    </row>
    <row r="23" spans="1:11" s="206" customFormat="1" ht="24.95" customHeight="1" x14ac:dyDescent="0.15">
      <c r="A23" s="3469" t="s">
        <v>850</v>
      </c>
      <c r="B23" s="3470"/>
      <c r="C23" s="3470"/>
      <c r="D23" s="3470"/>
      <c r="E23" s="3471"/>
      <c r="F23" s="541" t="s">
        <v>134</v>
      </c>
      <c r="G23" s="542"/>
      <c r="H23" s="543" t="s">
        <v>844</v>
      </c>
      <c r="I23" s="652"/>
      <c r="J23" s="545"/>
      <c r="K23" s="431"/>
    </row>
    <row r="24" spans="1:11" s="206" customFormat="1" ht="24.95" customHeight="1" x14ac:dyDescent="0.15">
      <c r="A24" s="546"/>
      <c r="B24" s="3472" t="s">
        <v>851</v>
      </c>
      <c r="C24" s="3470"/>
      <c r="D24" s="3470"/>
      <c r="E24" s="3471"/>
      <c r="F24" s="541" t="s">
        <v>134</v>
      </c>
      <c r="G24" s="542"/>
      <c r="H24" s="543" t="s">
        <v>844</v>
      </c>
      <c r="I24" s="652"/>
      <c r="J24" s="545"/>
      <c r="K24" s="431"/>
    </row>
    <row r="25" spans="1:11" s="206" customFormat="1" ht="24.95" customHeight="1" x14ac:dyDescent="0.15">
      <c r="A25" s="547" t="s">
        <v>852</v>
      </c>
      <c r="B25" s="3472" t="s">
        <v>853</v>
      </c>
      <c r="C25" s="3470"/>
      <c r="D25" s="3470"/>
      <c r="E25" s="3471"/>
      <c r="F25" s="541" t="s">
        <v>134</v>
      </c>
      <c r="G25" s="542"/>
      <c r="H25" s="543" t="s">
        <v>844</v>
      </c>
      <c r="I25" s="652"/>
      <c r="J25" s="545"/>
      <c r="K25" s="431"/>
    </row>
    <row r="26" spans="1:11" s="206" customFormat="1" ht="24.95" customHeight="1" thickBot="1" x14ac:dyDescent="0.2">
      <c r="A26" s="548"/>
      <c r="B26" s="3472" t="s">
        <v>854</v>
      </c>
      <c r="C26" s="3470"/>
      <c r="D26" s="3470"/>
      <c r="E26" s="3471"/>
      <c r="F26" s="549" t="s">
        <v>134</v>
      </c>
      <c r="G26" s="542"/>
      <c r="H26" s="543" t="s">
        <v>844</v>
      </c>
      <c r="I26" s="652"/>
      <c r="J26" s="545"/>
      <c r="K26" s="431"/>
    </row>
    <row r="27" spans="1:11" s="206" customFormat="1" ht="30" customHeight="1" thickTop="1" thickBot="1" x14ac:dyDescent="0.2">
      <c r="A27" s="513" t="s">
        <v>855</v>
      </c>
      <c r="B27" s="550"/>
      <c r="C27" s="514"/>
      <c r="D27" s="514"/>
      <c r="E27" s="514"/>
      <c r="F27" s="453"/>
      <c r="G27" s="551">
        <f>SUM(G17:G26)</f>
        <v>0</v>
      </c>
      <c r="H27" s="552" t="s">
        <v>856</v>
      </c>
      <c r="I27" s="653">
        <f>SUM(I17:I26)</f>
        <v>0</v>
      </c>
      <c r="J27" s="554"/>
      <c r="K27" s="431"/>
    </row>
    <row r="28" spans="1:11" ht="4.5" customHeight="1" x14ac:dyDescent="0.15"/>
    <row r="29" spans="1:11" ht="16.5" customHeight="1" x14ac:dyDescent="0.15">
      <c r="A29" s="260" t="s">
        <v>796</v>
      </c>
      <c r="B29" s="260"/>
      <c r="C29" s="260"/>
      <c r="D29" s="260"/>
      <c r="E29" s="260"/>
      <c r="F29" s="260"/>
    </row>
    <row r="30" spans="1:11" ht="16.5" customHeight="1" x14ac:dyDescent="0.15">
      <c r="A30" s="260" t="s">
        <v>857</v>
      </c>
      <c r="B30" s="260"/>
      <c r="C30" s="260"/>
      <c r="D30" s="260"/>
      <c r="E30" s="260"/>
      <c r="F30" s="260"/>
    </row>
    <row r="31" spans="1:11" ht="16.5" customHeight="1" x14ac:dyDescent="0.15">
      <c r="A31" s="454"/>
      <c r="B31" s="260"/>
      <c r="C31" s="260"/>
      <c r="D31" s="260"/>
      <c r="E31" s="260"/>
      <c r="F31" s="260"/>
    </row>
  </sheetData>
  <sheetProtection selectLockedCells="1"/>
  <mergeCells count="18">
    <mergeCell ref="A1:B1"/>
    <mergeCell ref="A2:J2"/>
    <mergeCell ref="A15:E16"/>
    <mergeCell ref="F15:F16"/>
    <mergeCell ref="G15:H16"/>
    <mergeCell ref="I15:I16"/>
    <mergeCell ref="J15:J16"/>
    <mergeCell ref="F4:I4"/>
    <mergeCell ref="A23:E23"/>
    <mergeCell ref="B24:E24"/>
    <mergeCell ref="B25:E25"/>
    <mergeCell ref="B26:E26"/>
    <mergeCell ref="A17:E17"/>
    <mergeCell ref="A18:E18"/>
    <mergeCell ref="A19:E19"/>
    <mergeCell ref="A20:E20"/>
    <mergeCell ref="A21:E21"/>
    <mergeCell ref="A22:E22"/>
  </mergeCells>
  <phoneticPr fontId="2"/>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86"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9999FF"/>
    <pageSetUpPr fitToPage="1"/>
  </sheetPr>
  <dimension ref="A1:H34"/>
  <sheetViews>
    <sheetView showGridLines="0" view="pageBreakPreview" zoomScaleNormal="100" zoomScaleSheetLayoutView="100" workbookViewId="0"/>
  </sheetViews>
  <sheetFormatPr defaultColWidth="9.7109375" defaultRowHeight="13.5" x14ac:dyDescent="0.15"/>
  <cols>
    <col min="1" max="1" width="18.7109375" style="763" customWidth="1"/>
    <col min="2" max="2" width="40.7109375" style="763" customWidth="1"/>
    <col min="3" max="3" width="18.7109375" style="763" customWidth="1"/>
    <col min="4" max="4" width="40.7109375" style="763" customWidth="1"/>
    <col min="5" max="5" width="2.5703125" style="763" bestFit="1" customWidth="1"/>
    <col min="6" max="6" width="5.42578125" style="764" customWidth="1"/>
    <col min="7" max="7" width="6.42578125" style="763" customWidth="1"/>
    <col min="8" max="16384" width="9.7109375" style="763"/>
  </cols>
  <sheetData>
    <row r="1" spans="1:8" ht="18" customHeight="1" x14ac:dyDescent="0.15">
      <c r="A1" s="762" t="s">
        <v>337</v>
      </c>
    </row>
    <row r="2" spans="1:8" ht="6.95" customHeight="1" x14ac:dyDescent="0.15"/>
    <row r="3" spans="1:8" ht="6.95" customHeight="1" x14ac:dyDescent="0.15"/>
    <row r="4" spans="1:8" ht="15" customHeight="1" x14ac:dyDescent="0.15">
      <c r="A4" s="765" t="s">
        <v>374</v>
      </c>
    </row>
    <row r="5" spans="1:8" ht="21" customHeight="1" x14ac:dyDescent="0.15">
      <c r="A5" s="1417" t="s">
        <v>343</v>
      </c>
      <c r="B5" s="1433" t="s">
        <v>344</v>
      </c>
      <c r="C5" s="3573" t="s">
        <v>345</v>
      </c>
      <c r="D5" s="3573"/>
      <c r="E5" s="3574" t="s">
        <v>346</v>
      </c>
      <c r="F5" s="3575"/>
      <c r="H5" s="763" t="s">
        <v>375</v>
      </c>
    </row>
    <row r="6" spans="1:8" ht="21" customHeight="1" x14ac:dyDescent="0.15">
      <c r="A6" s="1210" t="s">
        <v>376</v>
      </c>
      <c r="B6" s="1211" t="s">
        <v>1590</v>
      </c>
      <c r="C6" s="3576" t="s">
        <v>1264</v>
      </c>
      <c r="D6" s="3576"/>
      <c r="E6" s="1218"/>
      <c r="F6" s="1428" t="s">
        <v>134</v>
      </c>
      <c r="G6" s="766"/>
      <c r="H6" s="763" t="s">
        <v>377</v>
      </c>
    </row>
    <row r="7" spans="1:8" ht="21" customHeight="1" x14ac:dyDescent="0.15">
      <c r="A7" s="1212" t="s">
        <v>358</v>
      </c>
      <c r="B7" s="1213" t="s">
        <v>85</v>
      </c>
      <c r="C7" s="3564" t="s">
        <v>1265</v>
      </c>
      <c r="D7" s="3564"/>
      <c r="E7" s="1215"/>
      <c r="F7" s="1428" t="s">
        <v>134</v>
      </c>
      <c r="G7" s="766"/>
      <c r="H7" s="766"/>
    </row>
    <row r="8" spans="1:8" ht="21" customHeight="1" x14ac:dyDescent="0.15">
      <c r="A8" s="1212" t="s">
        <v>348</v>
      </c>
      <c r="B8" s="1213" t="s">
        <v>123</v>
      </c>
      <c r="C8" s="3570"/>
      <c r="D8" s="3571"/>
      <c r="E8" s="1215"/>
      <c r="F8" s="1428" t="s">
        <v>134</v>
      </c>
      <c r="G8" s="766"/>
      <c r="H8" s="766"/>
    </row>
    <row r="9" spans="1:8" ht="21" customHeight="1" x14ac:dyDescent="0.15">
      <c r="A9" s="1212" t="s">
        <v>143</v>
      </c>
      <c r="B9" s="1213" t="s">
        <v>144</v>
      </c>
      <c r="C9" s="3570"/>
      <c r="D9" s="3571"/>
      <c r="E9" s="1215"/>
      <c r="F9" s="1428" t="s">
        <v>134</v>
      </c>
      <c r="G9" s="766"/>
      <c r="H9" s="766"/>
    </row>
    <row r="10" spans="1:8" ht="21" customHeight="1" x14ac:dyDescent="0.15">
      <c r="A10" s="1212" t="s">
        <v>156</v>
      </c>
      <c r="B10" s="1213" t="s">
        <v>157</v>
      </c>
      <c r="C10" s="3570"/>
      <c r="D10" s="3571"/>
      <c r="E10" s="1215"/>
      <c r="F10" s="1428" t="s">
        <v>134</v>
      </c>
      <c r="G10" s="766"/>
      <c r="H10" s="766"/>
    </row>
    <row r="11" spans="1:8" ht="21" customHeight="1" x14ac:dyDescent="0.15">
      <c r="A11" s="1214" t="s">
        <v>1186</v>
      </c>
      <c r="B11" s="1215" t="s">
        <v>1157</v>
      </c>
      <c r="C11" s="3572" t="s">
        <v>1270</v>
      </c>
      <c r="D11" s="3564"/>
      <c r="E11" s="1220"/>
      <c r="F11" s="1428" t="s">
        <v>134</v>
      </c>
      <c r="G11" s="766"/>
    </row>
    <row r="12" spans="1:8" ht="21" customHeight="1" x14ac:dyDescent="0.15">
      <c r="A12" s="1214" t="s">
        <v>1187</v>
      </c>
      <c r="B12" s="1215" t="s">
        <v>40</v>
      </c>
      <c r="C12" s="3564" t="s">
        <v>1271</v>
      </c>
      <c r="D12" s="3564"/>
      <c r="E12" s="1220"/>
      <c r="F12" s="1428" t="s">
        <v>134</v>
      </c>
      <c r="G12" s="766"/>
    </row>
    <row r="13" spans="1:8" ht="21" customHeight="1" x14ac:dyDescent="0.15">
      <c r="A13" s="1214" t="s">
        <v>1201</v>
      </c>
      <c r="B13" s="1215" t="s">
        <v>1284</v>
      </c>
      <c r="C13" s="3564" t="s">
        <v>1243</v>
      </c>
      <c r="D13" s="3564"/>
      <c r="E13" s="1219" t="s">
        <v>277</v>
      </c>
      <c r="F13" s="1428" t="s">
        <v>134</v>
      </c>
      <c r="G13" s="766"/>
    </row>
    <row r="14" spans="1:8" ht="21" customHeight="1" x14ac:dyDescent="0.15">
      <c r="A14" s="1214" t="s">
        <v>1201</v>
      </c>
      <c r="B14" s="1215" t="s">
        <v>1200</v>
      </c>
      <c r="C14" s="3564" t="s">
        <v>1244</v>
      </c>
      <c r="D14" s="3564"/>
      <c r="E14" s="1219" t="s">
        <v>277</v>
      </c>
      <c r="F14" s="1428" t="s">
        <v>134</v>
      </c>
      <c r="G14" s="766"/>
    </row>
    <row r="15" spans="1:8" ht="21" customHeight="1" x14ac:dyDescent="0.15">
      <c r="A15" s="1212" t="s">
        <v>351</v>
      </c>
      <c r="B15" s="1213" t="s">
        <v>378</v>
      </c>
      <c r="C15" s="3568" t="s">
        <v>1266</v>
      </c>
      <c r="D15" s="3568"/>
      <c r="E15" s="1215"/>
      <c r="F15" s="1428" t="s">
        <v>134</v>
      </c>
      <c r="G15" s="766"/>
      <c r="H15" s="766"/>
    </row>
    <row r="16" spans="1:8" ht="21" customHeight="1" x14ac:dyDescent="0.15">
      <c r="A16" s="1212" t="s">
        <v>353</v>
      </c>
      <c r="B16" s="1213" t="s">
        <v>354</v>
      </c>
      <c r="C16" s="3569"/>
      <c r="D16" s="3569"/>
      <c r="E16" s="1215"/>
      <c r="F16" s="1428" t="s">
        <v>134</v>
      </c>
      <c r="G16" s="766"/>
      <c r="H16" s="766"/>
    </row>
    <row r="17" spans="1:8" ht="21" customHeight="1" x14ac:dyDescent="0.15">
      <c r="A17" s="1212" t="s">
        <v>379</v>
      </c>
      <c r="B17" s="1213" t="s">
        <v>355</v>
      </c>
      <c r="C17" s="3569"/>
      <c r="D17" s="3569"/>
      <c r="E17" s="1215"/>
      <c r="F17" s="1428" t="s">
        <v>134</v>
      </c>
      <c r="G17" s="766"/>
      <c r="H17" s="766"/>
    </row>
    <row r="18" spans="1:8" ht="21" customHeight="1" x14ac:dyDescent="0.15">
      <c r="A18" s="1212" t="s">
        <v>356</v>
      </c>
      <c r="B18" s="1213" t="s">
        <v>1345</v>
      </c>
      <c r="C18" s="3564"/>
      <c r="D18" s="3564"/>
      <c r="E18" s="1219" t="s">
        <v>277</v>
      </c>
      <c r="F18" s="1428" t="s">
        <v>134</v>
      </c>
      <c r="G18" s="766"/>
      <c r="H18" s="766"/>
    </row>
    <row r="19" spans="1:8" ht="21" customHeight="1" x14ac:dyDescent="0.15">
      <c r="A19" s="1212" t="s">
        <v>307</v>
      </c>
      <c r="B19" s="1213" t="s">
        <v>357</v>
      </c>
      <c r="C19" s="3564"/>
      <c r="D19" s="3564"/>
      <c r="E19" s="1219" t="s">
        <v>277</v>
      </c>
      <c r="F19" s="1428" t="s">
        <v>134</v>
      </c>
      <c r="G19" s="766"/>
      <c r="H19" s="766"/>
    </row>
    <row r="20" spans="1:8" ht="21" customHeight="1" x14ac:dyDescent="0.15">
      <c r="A20" s="1212" t="s">
        <v>1518</v>
      </c>
      <c r="B20" s="1213" t="s">
        <v>1214</v>
      </c>
      <c r="C20" s="3564"/>
      <c r="D20" s="3564"/>
      <c r="E20" s="1219" t="s">
        <v>277</v>
      </c>
      <c r="F20" s="1428" t="s">
        <v>134</v>
      </c>
      <c r="G20" s="766"/>
      <c r="H20" s="766"/>
    </row>
    <row r="21" spans="1:8" ht="21" customHeight="1" x14ac:dyDescent="0.15">
      <c r="A21" s="1212" t="s">
        <v>349</v>
      </c>
      <c r="B21" s="1213" t="s">
        <v>359</v>
      </c>
      <c r="C21" s="3564"/>
      <c r="D21" s="3564"/>
      <c r="E21" s="1219" t="s">
        <v>277</v>
      </c>
      <c r="F21" s="1428" t="s">
        <v>134</v>
      </c>
      <c r="G21" s="766"/>
      <c r="H21" s="766"/>
    </row>
    <row r="22" spans="1:8" ht="21" customHeight="1" x14ac:dyDescent="0.15">
      <c r="A22" s="1212" t="s">
        <v>1519</v>
      </c>
      <c r="B22" s="1213" t="s">
        <v>45</v>
      </c>
      <c r="C22" s="3564"/>
      <c r="D22" s="3564"/>
      <c r="E22" s="1219" t="s">
        <v>277</v>
      </c>
      <c r="F22" s="1428" t="s">
        <v>134</v>
      </c>
      <c r="G22" s="766"/>
      <c r="H22" s="766"/>
    </row>
    <row r="23" spans="1:8" ht="21" customHeight="1" x14ac:dyDescent="0.15">
      <c r="A23" s="1212" t="s">
        <v>1529</v>
      </c>
      <c r="B23" s="1215" t="s">
        <v>1282</v>
      </c>
      <c r="C23" s="3564"/>
      <c r="D23" s="3564"/>
      <c r="E23" s="1219" t="s">
        <v>277</v>
      </c>
      <c r="F23" s="1428" t="s">
        <v>134</v>
      </c>
      <c r="G23" s="766"/>
      <c r="H23" s="766"/>
    </row>
    <row r="24" spans="1:8" ht="21" customHeight="1" x14ac:dyDescent="0.15">
      <c r="A24" s="1212" t="s">
        <v>380</v>
      </c>
      <c r="B24" s="1213" t="s">
        <v>360</v>
      </c>
      <c r="C24" s="3564"/>
      <c r="D24" s="3564"/>
      <c r="E24" s="1219" t="s">
        <v>277</v>
      </c>
      <c r="F24" s="1428" t="s">
        <v>134</v>
      </c>
      <c r="G24" s="766"/>
      <c r="H24" s="766"/>
    </row>
    <row r="25" spans="1:8" ht="21" customHeight="1" x14ac:dyDescent="0.15">
      <c r="A25" s="1212" t="s">
        <v>361</v>
      </c>
      <c r="B25" s="1213" t="s">
        <v>362</v>
      </c>
      <c r="C25" s="3564"/>
      <c r="D25" s="3564"/>
      <c r="E25" s="1219" t="s">
        <v>277</v>
      </c>
      <c r="F25" s="1428" t="s">
        <v>134</v>
      </c>
      <c r="G25" s="766"/>
      <c r="H25" s="766"/>
    </row>
    <row r="26" spans="1:8" ht="21" customHeight="1" x14ac:dyDescent="0.15">
      <c r="A26" s="1212" t="s">
        <v>1275</v>
      </c>
      <c r="B26" s="1213" t="s">
        <v>363</v>
      </c>
      <c r="C26" s="3564"/>
      <c r="D26" s="3564"/>
      <c r="E26" s="1219" t="s">
        <v>277</v>
      </c>
      <c r="F26" s="1428" t="s">
        <v>134</v>
      </c>
      <c r="G26" s="766"/>
      <c r="H26" s="766"/>
    </row>
    <row r="27" spans="1:8" ht="35.1" customHeight="1" x14ac:dyDescent="0.15">
      <c r="A27" s="1212" t="s">
        <v>1535</v>
      </c>
      <c r="B27" s="1213" t="s">
        <v>1537</v>
      </c>
      <c r="C27" s="3564"/>
      <c r="D27" s="3564"/>
      <c r="E27" s="1219" t="s">
        <v>277</v>
      </c>
      <c r="F27" s="1428" t="s">
        <v>134</v>
      </c>
      <c r="G27" s="766"/>
      <c r="H27" s="766"/>
    </row>
    <row r="28" spans="1:8" ht="34.5" customHeight="1" x14ac:dyDescent="0.15">
      <c r="A28" s="1212" t="s">
        <v>1539</v>
      </c>
      <c r="B28" s="1213" t="s">
        <v>1540</v>
      </c>
      <c r="C28" s="3566"/>
      <c r="D28" s="3567"/>
      <c r="E28" s="1219" t="s">
        <v>277</v>
      </c>
      <c r="F28" s="1428" t="s">
        <v>134</v>
      </c>
      <c r="G28" s="766"/>
      <c r="H28" s="766"/>
    </row>
    <row r="29" spans="1:8" ht="21" customHeight="1" x14ac:dyDescent="0.15">
      <c r="A29" s="1212" t="s">
        <v>1274</v>
      </c>
      <c r="B29" s="1213" t="s">
        <v>365</v>
      </c>
      <c r="C29" s="3564"/>
      <c r="D29" s="3564"/>
      <c r="E29" s="1219" t="s">
        <v>277</v>
      </c>
      <c r="F29" s="1428" t="s">
        <v>134</v>
      </c>
      <c r="G29" s="766"/>
      <c r="H29" s="766"/>
    </row>
    <row r="30" spans="1:8" ht="21" customHeight="1" x14ac:dyDescent="0.15">
      <c r="A30" s="1214" t="s">
        <v>364</v>
      </c>
      <c r="B30" s="1215" t="s">
        <v>367</v>
      </c>
      <c r="C30" s="3564"/>
      <c r="D30" s="3564"/>
      <c r="E30" s="1219" t="s">
        <v>277</v>
      </c>
      <c r="F30" s="1428" t="s">
        <v>134</v>
      </c>
      <c r="G30" s="766"/>
      <c r="H30" s="766"/>
    </row>
    <row r="31" spans="1:8" ht="21" customHeight="1" x14ac:dyDescent="0.15">
      <c r="A31" s="1214" t="s">
        <v>366</v>
      </c>
      <c r="B31" s="1215" t="s">
        <v>368</v>
      </c>
      <c r="C31" s="3564"/>
      <c r="D31" s="3564"/>
      <c r="E31" s="1219" t="s">
        <v>277</v>
      </c>
      <c r="F31" s="1428" t="s">
        <v>134</v>
      </c>
      <c r="G31" s="766"/>
      <c r="H31" s="766"/>
    </row>
    <row r="32" spans="1:8" ht="21" customHeight="1" x14ac:dyDescent="0.15">
      <c r="A32" s="1214" t="s">
        <v>1337</v>
      </c>
      <c r="B32" s="1215" t="s">
        <v>369</v>
      </c>
      <c r="C32" s="3564"/>
      <c r="D32" s="3564"/>
      <c r="E32" s="1219" t="s">
        <v>277</v>
      </c>
      <c r="F32" s="1428" t="s">
        <v>134</v>
      </c>
      <c r="G32" s="766"/>
      <c r="H32" s="766"/>
    </row>
    <row r="33" spans="1:8" ht="21" customHeight="1" x14ac:dyDescent="0.15">
      <c r="A33" s="1214" t="s">
        <v>1337</v>
      </c>
      <c r="B33" s="1215" t="s">
        <v>370</v>
      </c>
      <c r="C33" s="3564"/>
      <c r="D33" s="3564"/>
      <c r="E33" s="1219" t="s">
        <v>277</v>
      </c>
      <c r="F33" s="1428" t="s">
        <v>134</v>
      </c>
      <c r="G33" s="766"/>
      <c r="H33" s="766"/>
    </row>
    <row r="34" spans="1:8" ht="21" customHeight="1" thickBot="1" x14ac:dyDescent="0.2">
      <c r="A34" s="1216" t="s">
        <v>371</v>
      </c>
      <c r="B34" s="1217" t="s">
        <v>372</v>
      </c>
      <c r="C34" s="3565"/>
      <c r="D34" s="3565"/>
      <c r="E34" s="1221" t="s">
        <v>277</v>
      </c>
      <c r="F34" s="1463" t="s">
        <v>134</v>
      </c>
      <c r="G34" s="766"/>
      <c r="H34" s="766"/>
    </row>
  </sheetData>
  <mergeCells count="29">
    <mergeCell ref="C5:D5"/>
    <mergeCell ref="E5:F5"/>
    <mergeCell ref="C6:D6"/>
    <mergeCell ref="C7:D7"/>
    <mergeCell ref="C8:D8"/>
    <mergeCell ref="C9:D9"/>
    <mergeCell ref="C10:D10"/>
    <mergeCell ref="C11:D11"/>
    <mergeCell ref="C12:D12"/>
    <mergeCell ref="C13:D13"/>
    <mergeCell ref="C22:D22"/>
    <mergeCell ref="C21:D21"/>
    <mergeCell ref="C14:D14"/>
    <mergeCell ref="C15:D17"/>
    <mergeCell ref="C18:D18"/>
    <mergeCell ref="C19:D19"/>
    <mergeCell ref="C20:D20"/>
    <mergeCell ref="C26:D26"/>
    <mergeCell ref="C27:D27"/>
    <mergeCell ref="C28:D28"/>
    <mergeCell ref="C29:D29"/>
    <mergeCell ref="C23:D23"/>
    <mergeCell ref="C24:D24"/>
    <mergeCell ref="C25:D25"/>
    <mergeCell ref="C30:D30"/>
    <mergeCell ref="C31:D31"/>
    <mergeCell ref="C32:D32"/>
    <mergeCell ref="C33:D33"/>
    <mergeCell ref="C34:D34"/>
  </mergeCells>
  <phoneticPr fontId="2"/>
  <dataValidations count="1">
    <dataValidation type="list" allowBlank="1" showInputMessage="1" showErrorMessage="1" sqref="F6:F34" xr:uid="{BA865CC8-7813-4F2B-9EE3-A23E6206939D}">
      <formula1>"□,■,―"</formula1>
    </dataValidation>
  </dataValidations>
  <pageMargins left="0.98425196850393704" right="0.59055118110236227" top="0.78740157480314965" bottom="0.78740157480314965" header="0" footer="0"/>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9999FF"/>
    <pageSetUpPr fitToPage="1"/>
  </sheetPr>
  <dimension ref="A1:AD66"/>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 width="12.140625" style="2" customWidth="1"/>
    <col min="17" max="16384" width="9.140625" style="2"/>
  </cols>
  <sheetData>
    <row r="1" spans="1:15" ht="18" customHeight="1" x14ac:dyDescent="0.15">
      <c r="A1" s="1" t="s">
        <v>0</v>
      </c>
      <c r="C1" s="1"/>
    </row>
    <row r="2" spans="1:15" ht="18" customHeight="1" x14ac:dyDescent="0.15">
      <c r="L2" s="1965" t="s">
        <v>1017</v>
      </c>
      <c r="M2" s="1965"/>
      <c r="N2" s="1965"/>
      <c r="O2" s="1965"/>
    </row>
    <row r="3" spans="1:15" ht="18" customHeight="1" x14ac:dyDescent="0.15">
      <c r="B3" s="2" t="s">
        <v>1633</v>
      </c>
    </row>
    <row r="4" spans="1:15" ht="18" customHeight="1" x14ac:dyDescent="0.15">
      <c r="B4" s="2" t="s">
        <v>1</v>
      </c>
    </row>
    <row r="5" spans="1:15" ht="18" customHeight="1" x14ac:dyDescent="0.15">
      <c r="J5" s="3" t="s">
        <v>5</v>
      </c>
      <c r="K5" s="1964">
        <f>IF(基本情報!G15="","",IF(基本情報!G15="個人",基本情報!G20,基本情報!G17))</f>
        <v>0</v>
      </c>
      <c r="L5" s="1964"/>
      <c r="M5" s="1964"/>
      <c r="N5" s="1964"/>
      <c r="O5" s="1969"/>
    </row>
    <row r="6" spans="1:15" ht="18" customHeight="1" x14ac:dyDescent="0.15">
      <c r="K6" s="1964" t="str">
        <f>IF(基本情報!G15="個人","",CONCATENATE(基本情報!G18,"　",基本情報!G20))</f>
        <v>　</v>
      </c>
      <c r="L6" s="1964"/>
      <c r="M6" s="1964"/>
      <c r="N6" s="1964"/>
      <c r="O6" s="1969"/>
    </row>
    <row r="7" spans="1:15" ht="6" hidden="1" customHeight="1" x14ac:dyDescent="0.15">
      <c r="K7" s="8"/>
      <c r="L7" s="8"/>
      <c r="M7" s="8"/>
      <c r="N7" s="8"/>
      <c r="O7" s="3"/>
    </row>
    <row r="8" spans="1:15" ht="18" hidden="1" customHeight="1" x14ac:dyDescent="0.15">
      <c r="J8" s="3" t="s">
        <v>1066</v>
      </c>
      <c r="K8" s="1963" t="str">
        <f>IF('交-別記様式第1'!K8="","",'交-別記様式第1'!K8)</f>
        <v/>
      </c>
      <c r="L8" s="1963"/>
      <c r="M8" s="1963"/>
      <c r="N8" s="1963"/>
      <c r="O8" s="1969" t="s">
        <v>2</v>
      </c>
    </row>
    <row r="9" spans="1:15" ht="18" hidden="1" customHeight="1" x14ac:dyDescent="0.15">
      <c r="K9" s="1963" t="str">
        <f>IF('交-別記様式第1'!K9="","",'交-別記様式第1'!K9)</f>
        <v/>
      </c>
      <c r="L9" s="1963"/>
      <c r="M9" s="1963"/>
      <c r="N9" s="1963"/>
      <c r="O9" s="1969"/>
    </row>
    <row r="11" spans="1:15" ht="18" customHeight="1" x14ac:dyDescent="0.15">
      <c r="A11" s="1967" t="s">
        <v>1591</v>
      </c>
      <c r="B11" s="1967"/>
      <c r="C11" s="1967"/>
      <c r="D11" s="1967"/>
      <c r="E11" s="1967"/>
      <c r="F11" s="1967"/>
      <c r="G11" s="1967"/>
      <c r="H11" s="1967"/>
      <c r="I11" s="1967"/>
      <c r="J11" s="1967"/>
      <c r="K11" s="1967"/>
      <c r="L11" s="1967"/>
      <c r="M11" s="1967"/>
      <c r="N11" s="1967"/>
      <c r="O11" s="1967"/>
    </row>
    <row r="13" spans="1:15" ht="42" customHeight="1" x14ac:dyDescent="0.15">
      <c r="B13" s="1970" t="s">
        <v>1592</v>
      </c>
      <c r="C13" s="1970"/>
      <c r="D13" s="1970"/>
      <c r="E13" s="1970"/>
      <c r="F13" s="1970"/>
      <c r="G13" s="1970"/>
      <c r="H13" s="1970"/>
      <c r="I13" s="1970"/>
      <c r="J13" s="1970"/>
      <c r="K13" s="1970"/>
      <c r="L13" s="1970"/>
      <c r="M13" s="1970"/>
      <c r="N13" s="1970"/>
      <c r="O13" s="9"/>
    </row>
    <row r="14" spans="1:15" ht="16.5" customHeight="1" x14ac:dyDescent="0.15">
      <c r="B14" s="4"/>
      <c r="C14" s="4"/>
      <c r="D14" s="4"/>
      <c r="E14" s="4"/>
      <c r="F14" s="4"/>
      <c r="G14" s="4"/>
      <c r="H14" s="4"/>
      <c r="I14" s="4"/>
      <c r="J14" s="4"/>
      <c r="K14" s="4"/>
      <c r="L14" s="4"/>
      <c r="M14" s="4"/>
      <c r="N14" s="4"/>
    </row>
    <row r="15" spans="1:15" ht="18" customHeight="1" x14ac:dyDescent="0.15">
      <c r="A15" s="1968" t="s">
        <v>3</v>
      </c>
      <c r="B15" s="1968"/>
      <c r="C15" s="1968"/>
      <c r="D15" s="1968"/>
      <c r="E15" s="1968"/>
      <c r="F15" s="1968"/>
      <c r="G15" s="1968"/>
      <c r="H15" s="1968"/>
      <c r="I15" s="1968"/>
      <c r="J15" s="1968"/>
      <c r="K15" s="1968"/>
      <c r="L15" s="1968"/>
      <c r="M15" s="1968"/>
      <c r="N15" s="1968"/>
      <c r="O15" s="1968"/>
    </row>
    <row r="16" spans="1:15" ht="16.5" customHeight="1" x14ac:dyDescent="0.15"/>
    <row r="17" spans="2:30" ht="18.75" customHeight="1" x14ac:dyDescent="0.15">
      <c r="B17" s="2" t="s">
        <v>6</v>
      </c>
    </row>
    <row r="18" spans="2:30" ht="18.75" customHeight="1" x14ac:dyDescent="0.15">
      <c r="D18" s="2" t="s">
        <v>72</v>
      </c>
      <c r="G18" s="1963" t="str">
        <f>IF(AND(基本情報!E12="",基本情報!G12=""),"（　　　　　　　　）",CONCATENATE("（　",基本情報!D12,基本情報!E12,"-",基本情報!G12,"　）"))</f>
        <v>（　24A-　）</v>
      </c>
      <c r="H18" s="1963"/>
      <c r="I18" s="1963"/>
      <c r="V18" s="1963"/>
      <c r="W18" s="1963"/>
      <c r="X18" s="1963"/>
    </row>
    <row r="19" spans="2:30" ht="18.75" customHeight="1" x14ac:dyDescent="0.15">
      <c r="D19" s="2" t="s">
        <v>73</v>
      </c>
      <c r="F19" s="8"/>
      <c r="G19" s="1964" t="str">
        <f>IF(基本情報!D13="","（　　　　　　　　　　　　　　　　　　　　　　　　　　　）",CONCATENATE("（　",基本情報!D13,"　）"))</f>
        <v>（　　　　　　　　　　　　　　　　　　　　　　　　　　　）</v>
      </c>
      <c r="H19" s="1964"/>
      <c r="I19" s="1964"/>
      <c r="J19" s="1964"/>
      <c r="K19" s="1964"/>
      <c r="L19" s="1964"/>
      <c r="M19" s="1964"/>
      <c r="N19" s="1964"/>
      <c r="O19" s="1964"/>
      <c r="V19" s="1964"/>
      <c r="W19" s="1964"/>
      <c r="X19" s="1964"/>
      <c r="Y19" s="1964"/>
      <c r="Z19" s="1964"/>
      <c r="AA19" s="1964"/>
      <c r="AB19" s="1964"/>
      <c r="AC19" s="1964"/>
      <c r="AD19" s="1964"/>
    </row>
    <row r="20" spans="2:30" ht="18.75" customHeight="1" x14ac:dyDescent="0.15">
      <c r="B20" s="2" t="s">
        <v>8</v>
      </c>
      <c r="I20" s="1966"/>
      <c r="J20" s="1966"/>
      <c r="K20" s="2" t="s">
        <v>4</v>
      </c>
      <c r="X20" s="1966"/>
      <c r="Y20" s="1966"/>
    </row>
    <row r="21" spans="2:30" ht="18.75" customHeight="1" x14ac:dyDescent="0.15">
      <c r="D21" s="2" t="s">
        <v>80</v>
      </c>
      <c r="I21" s="1966"/>
      <c r="J21" s="1966"/>
      <c r="K21" s="2" t="s">
        <v>4</v>
      </c>
      <c r="X21" s="5"/>
      <c r="Y21" s="5"/>
    </row>
    <row r="22" spans="2:30" ht="18.75" customHeight="1" x14ac:dyDescent="0.15">
      <c r="D22" s="2" t="s">
        <v>81</v>
      </c>
      <c r="I22" s="3577">
        <f>I20-I21</f>
        <v>0</v>
      </c>
      <c r="J22" s="3577"/>
      <c r="K22" s="2" t="s">
        <v>4</v>
      </c>
    </row>
    <row r="23" spans="2:30" ht="18.75" customHeight="1" x14ac:dyDescent="0.15">
      <c r="B23" s="2" t="s">
        <v>67</v>
      </c>
      <c r="I23" s="5"/>
      <c r="J23" s="5"/>
      <c r="W23" s="1962"/>
      <c r="X23" s="1962"/>
      <c r="Y23" s="1962"/>
    </row>
    <row r="24" spans="2:30" ht="18.75" customHeight="1" x14ac:dyDescent="0.15">
      <c r="B24" s="2" t="s">
        <v>65</v>
      </c>
    </row>
    <row r="25" spans="2:30" ht="18.75" customHeight="1" x14ac:dyDescent="0.15">
      <c r="B25" s="2" t="s">
        <v>66</v>
      </c>
      <c r="H25" s="1962" t="s">
        <v>1007</v>
      </c>
      <c r="I25" s="1962"/>
      <c r="J25" s="1962"/>
      <c r="P25" s="11"/>
    </row>
    <row r="26" spans="2:30" ht="12" customHeight="1" x14ac:dyDescent="0.15"/>
    <row r="27" spans="2:30" ht="9.75" customHeight="1" x14ac:dyDescent="0.15">
      <c r="C27" s="6" t="s">
        <v>74</v>
      </c>
      <c r="D27" s="6"/>
      <c r="E27" s="6"/>
      <c r="F27" s="6"/>
      <c r="G27" s="6"/>
      <c r="H27" s="6"/>
      <c r="I27" s="6"/>
      <c r="J27" s="6"/>
      <c r="K27" s="6"/>
      <c r="L27" s="6"/>
      <c r="M27" s="6"/>
      <c r="N27" s="6"/>
      <c r="O27" s="6"/>
    </row>
    <row r="28" spans="2:30" ht="9.75" customHeight="1" x14ac:dyDescent="0.15">
      <c r="B28" s="6"/>
      <c r="D28" s="7" t="s">
        <v>15</v>
      </c>
      <c r="E28" s="6" t="s">
        <v>16</v>
      </c>
      <c r="F28" s="6"/>
      <c r="G28" s="6"/>
      <c r="H28" s="6"/>
      <c r="I28" s="6"/>
      <c r="J28" s="6"/>
      <c r="K28" s="6"/>
      <c r="L28" s="6" t="s">
        <v>12</v>
      </c>
      <c r="M28" s="6"/>
      <c r="N28" s="6"/>
      <c r="O28" s="6"/>
    </row>
    <row r="29" spans="2:30" ht="9.75" customHeight="1" x14ac:dyDescent="0.15">
      <c r="B29" s="6"/>
      <c r="D29" s="7" t="s">
        <v>17</v>
      </c>
      <c r="E29" s="6" t="s">
        <v>20</v>
      </c>
      <c r="F29" s="6"/>
      <c r="G29" s="6"/>
      <c r="H29" s="6"/>
      <c r="I29" s="6"/>
      <c r="J29" s="6"/>
      <c r="K29" s="6"/>
      <c r="L29" s="6" t="s">
        <v>9</v>
      </c>
      <c r="M29" s="6"/>
      <c r="N29" s="6"/>
      <c r="O29" s="6"/>
    </row>
    <row r="30" spans="2:30" ht="9.75" customHeight="1" x14ac:dyDescent="0.15">
      <c r="B30" s="6"/>
      <c r="D30" s="7" t="s">
        <v>18</v>
      </c>
      <c r="E30" s="6" t="s">
        <v>21</v>
      </c>
      <c r="F30" s="6"/>
      <c r="G30" s="6"/>
      <c r="H30" s="6"/>
      <c r="I30" s="6"/>
      <c r="J30" s="6"/>
      <c r="K30" s="6"/>
      <c r="L30" s="6" t="s">
        <v>10</v>
      </c>
      <c r="M30" s="6"/>
      <c r="N30" s="6"/>
      <c r="O30" s="6"/>
    </row>
    <row r="31" spans="2:30" ht="9.75" customHeight="1" x14ac:dyDescent="0.15">
      <c r="B31" s="6"/>
      <c r="D31" s="7" t="s">
        <v>19</v>
      </c>
      <c r="E31" s="6" t="s">
        <v>22</v>
      </c>
      <c r="F31" s="6"/>
      <c r="G31" s="6"/>
      <c r="H31" s="6"/>
      <c r="I31" s="6"/>
      <c r="J31" s="6"/>
      <c r="K31" s="6"/>
      <c r="L31" s="6" t="s">
        <v>11</v>
      </c>
      <c r="M31" s="6"/>
      <c r="N31" s="6"/>
      <c r="O31" s="6"/>
    </row>
    <row r="32" spans="2:30" ht="9.75" customHeight="1" x14ac:dyDescent="0.15">
      <c r="B32" s="6"/>
      <c r="D32" s="6"/>
      <c r="E32" s="6"/>
      <c r="F32" s="6"/>
      <c r="G32" s="6"/>
      <c r="H32" s="6"/>
      <c r="I32" s="6"/>
      <c r="J32" s="6"/>
      <c r="K32" s="6"/>
      <c r="L32" s="6"/>
      <c r="M32" s="6"/>
      <c r="N32" s="6"/>
      <c r="O32" s="6"/>
    </row>
    <row r="33" spans="2:24" ht="9.6" customHeight="1" x14ac:dyDescent="0.15">
      <c r="C33" s="6" t="s">
        <v>75</v>
      </c>
      <c r="E33" s="6"/>
      <c r="F33" s="6"/>
      <c r="G33" s="6"/>
      <c r="H33" s="6"/>
      <c r="I33" s="6"/>
      <c r="J33" s="6"/>
      <c r="K33" s="6"/>
      <c r="L33" s="6"/>
      <c r="M33" s="6"/>
      <c r="N33" s="6"/>
      <c r="O33" s="6"/>
    </row>
    <row r="34" spans="2:24" ht="10.5" customHeight="1" x14ac:dyDescent="0.15">
      <c r="B34" s="6"/>
      <c r="D34" s="7" t="s">
        <v>15</v>
      </c>
      <c r="E34" s="6" t="s">
        <v>39</v>
      </c>
      <c r="F34" s="6"/>
      <c r="H34" s="6"/>
      <c r="I34" s="6"/>
      <c r="J34" s="6"/>
      <c r="K34" s="6"/>
      <c r="L34" s="6" t="s">
        <v>12</v>
      </c>
      <c r="M34" s="6"/>
      <c r="N34" s="6"/>
      <c r="O34" s="6"/>
      <c r="P34" s="7"/>
      <c r="Q34" s="6"/>
      <c r="R34" s="6"/>
      <c r="S34" s="6"/>
      <c r="T34" s="6"/>
      <c r="U34" s="6"/>
      <c r="V34" s="6"/>
      <c r="W34" s="6"/>
      <c r="X34" s="6"/>
    </row>
    <row r="35" spans="2:24" ht="10.5" customHeight="1" x14ac:dyDescent="0.15">
      <c r="B35" s="6"/>
      <c r="D35" s="7" t="s">
        <v>17</v>
      </c>
      <c r="E35" s="6" t="s">
        <v>1154</v>
      </c>
      <c r="F35" s="6"/>
      <c r="H35" s="6"/>
      <c r="I35" s="6"/>
      <c r="J35" s="6"/>
      <c r="K35" s="6"/>
      <c r="L35" s="6" t="s">
        <v>1153</v>
      </c>
      <c r="M35" s="6"/>
      <c r="N35" s="6"/>
      <c r="O35" s="6"/>
      <c r="P35" s="7"/>
      <c r="Q35" s="6"/>
      <c r="R35" s="6"/>
      <c r="S35" s="6"/>
      <c r="T35" s="6"/>
      <c r="U35" s="6"/>
      <c r="V35" s="6"/>
      <c r="W35" s="6"/>
      <c r="X35" s="6"/>
    </row>
    <row r="36" spans="2:24" ht="10.5" customHeight="1" x14ac:dyDescent="0.15">
      <c r="B36" s="6"/>
      <c r="D36" s="7" t="s">
        <v>18</v>
      </c>
      <c r="E36" s="6" t="s">
        <v>1157</v>
      </c>
      <c r="F36" s="6"/>
      <c r="H36" s="6"/>
      <c r="I36" s="6"/>
      <c r="J36" s="6"/>
      <c r="K36" s="6"/>
      <c r="L36" s="6" t="s">
        <v>1182</v>
      </c>
      <c r="M36" s="6"/>
      <c r="N36" s="6"/>
      <c r="O36" s="6"/>
      <c r="P36" s="7"/>
      <c r="Q36" s="6"/>
      <c r="R36" s="6"/>
      <c r="S36" s="6"/>
      <c r="T36" s="6"/>
      <c r="U36" s="6"/>
      <c r="V36" s="6"/>
      <c r="W36" s="6"/>
      <c r="X36" s="6"/>
    </row>
    <row r="37" spans="2:24" ht="10.5" customHeight="1" x14ac:dyDescent="0.15">
      <c r="B37" s="6"/>
      <c r="D37" s="7" t="s">
        <v>19</v>
      </c>
      <c r="E37" s="6" t="s">
        <v>1363</v>
      </c>
      <c r="F37" s="6"/>
      <c r="H37" s="6"/>
      <c r="I37" s="6"/>
      <c r="J37" s="6"/>
      <c r="K37" s="6"/>
      <c r="L37" s="6" t="s">
        <v>1364</v>
      </c>
      <c r="M37" s="6"/>
      <c r="N37" s="6"/>
      <c r="O37" s="6"/>
      <c r="P37" s="7"/>
      <c r="Q37" s="6"/>
      <c r="R37" s="6"/>
      <c r="S37" s="6"/>
      <c r="T37" s="6"/>
      <c r="U37" s="6"/>
      <c r="V37" s="6"/>
      <c r="W37" s="6"/>
      <c r="X37" s="6"/>
    </row>
    <row r="38" spans="2:24" ht="10.5" customHeight="1" x14ac:dyDescent="0.15">
      <c r="B38" s="6"/>
      <c r="D38" s="7" t="s">
        <v>23</v>
      </c>
      <c r="E38" s="6" t="s">
        <v>40</v>
      </c>
      <c r="F38" s="6"/>
      <c r="H38" s="6"/>
      <c r="I38" s="6"/>
      <c r="J38" s="6"/>
      <c r="K38" s="6"/>
      <c r="L38" s="6" t="s">
        <v>1185</v>
      </c>
      <c r="M38" s="6"/>
      <c r="N38" s="6"/>
      <c r="O38" s="6"/>
      <c r="P38" s="7"/>
      <c r="Q38" s="6"/>
      <c r="R38" s="6"/>
      <c r="S38" s="6"/>
      <c r="T38" s="6"/>
      <c r="U38" s="6"/>
      <c r="V38" s="6"/>
      <c r="W38" s="6"/>
      <c r="X38" s="6"/>
    </row>
    <row r="39" spans="2:24" ht="10.5" customHeight="1" x14ac:dyDescent="0.15">
      <c r="B39" s="6"/>
      <c r="D39" s="7" t="s">
        <v>24</v>
      </c>
      <c r="E39" s="6" t="s">
        <v>1278</v>
      </c>
      <c r="F39" s="6"/>
      <c r="H39" s="6"/>
      <c r="I39" s="6"/>
      <c r="J39" s="6"/>
      <c r="K39" s="6"/>
      <c r="L39" s="6" t="s">
        <v>1276</v>
      </c>
      <c r="M39" s="6"/>
      <c r="N39" s="6"/>
      <c r="O39" s="6"/>
      <c r="P39" s="7"/>
      <c r="Q39" s="6"/>
      <c r="R39" s="6"/>
      <c r="S39" s="6"/>
      <c r="T39" s="6"/>
      <c r="U39" s="6"/>
      <c r="V39" s="6"/>
      <c r="W39" s="6"/>
      <c r="X39" s="6"/>
    </row>
    <row r="40" spans="2:24" ht="10.5" customHeight="1" x14ac:dyDescent="0.15">
      <c r="B40" s="6"/>
      <c r="D40" s="7" t="s">
        <v>25</v>
      </c>
      <c r="E40" s="6" t="s">
        <v>1280</v>
      </c>
      <c r="F40" s="6"/>
      <c r="H40" s="6"/>
      <c r="I40" s="6"/>
      <c r="J40" s="6"/>
      <c r="K40" s="6"/>
      <c r="L40" s="6" t="s">
        <v>1276</v>
      </c>
      <c r="M40" s="6"/>
      <c r="N40" s="6"/>
      <c r="O40" s="6"/>
      <c r="P40" s="7"/>
      <c r="Q40" s="6"/>
      <c r="R40" s="6"/>
      <c r="S40" s="6"/>
      <c r="T40" s="6"/>
      <c r="U40" s="6"/>
      <c r="V40" s="6"/>
      <c r="W40" s="6"/>
      <c r="X40" s="6"/>
    </row>
    <row r="41" spans="2:24" ht="10.5" customHeight="1" x14ac:dyDescent="0.15">
      <c r="B41" s="6"/>
      <c r="D41" s="7" t="s">
        <v>26</v>
      </c>
      <c r="E41" s="6" t="s">
        <v>41</v>
      </c>
      <c r="F41" s="6"/>
      <c r="H41" s="6"/>
      <c r="I41" s="6"/>
      <c r="J41" s="6"/>
      <c r="K41" s="6"/>
      <c r="L41" s="6" t="s">
        <v>1152</v>
      </c>
      <c r="M41" s="6"/>
      <c r="N41" s="6"/>
      <c r="O41" s="6"/>
      <c r="P41" s="7"/>
      <c r="Q41" s="6"/>
      <c r="R41" s="6"/>
      <c r="S41" s="6"/>
      <c r="T41" s="6"/>
      <c r="U41" s="6"/>
      <c r="V41" s="6"/>
      <c r="W41" s="6"/>
      <c r="X41" s="6"/>
    </row>
    <row r="42" spans="2:24" ht="10.5" customHeight="1" x14ac:dyDescent="0.15">
      <c r="B42" s="6"/>
      <c r="D42" s="7" t="s">
        <v>27</v>
      </c>
      <c r="E42" s="6" t="s">
        <v>42</v>
      </c>
      <c r="F42" s="6"/>
      <c r="H42" s="6"/>
      <c r="I42" s="6"/>
      <c r="J42" s="6"/>
      <c r="K42" s="6"/>
      <c r="L42" s="6" t="s">
        <v>58</v>
      </c>
      <c r="M42" s="6"/>
      <c r="N42" s="6"/>
      <c r="O42" s="6"/>
      <c r="P42" s="7"/>
      <c r="Q42" s="6"/>
      <c r="R42" s="6"/>
      <c r="S42" s="6"/>
      <c r="T42" s="6"/>
      <c r="U42" s="6"/>
      <c r="V42" s="6"/>
      <c r="W42" s="6"/>
      <c r="X42" s="6"/>
    </row>
    <row r="43" spans="2:24" ht="10.5" customHeight="1" x14ac:dyDescent="0.15">
      <c r="B43" s="6"/>
      <c r="D43" s="7" t="s">
        <v>28</v>
      </c>
      <c r="E43" s="6" t="s">
        <v>43</v>
      </c>
      <c r="F43" s="6"/>
      <c r="H43" s="6"/>
      <c r="I43" s="6"/>
      <c r="J43" s="6"/>
      <c r="K43" s="6"/>
      <c r="L43" s="6" t="s">
        <v>59</v>
      </c>
      <c r="M43" s="6"/>
      <c r="N43" s="6"/>
      <c r="O43" s="6"/>
      <c r="P43" s="7"/>
      <c r="Q43" s="6"/>
      <c r="R43" s="6"/>
      <c r="S43" s="6"/>
      <c r="T43" s="6"/>
      <c r="U43" s="6"/>
      <c r="V43" s="6"/>
      <c r="W43" s="6"/>
      <c r="X43" s="6"/>
    </row>
    <row r="44" spans="2:24" ht="10.5" customHeight="1" x14ac:dyDescent="0.15">
      <c r="B44" s="6"/>
      <c r="D44" s="7" t="s">
        <v>29</v>
      </c>
      <c r="E44" s="6" t="s">
        <v>1346</v>
      </c>
      <c r="F44" s="6"/>
      <c r="H44" s="6"/>
      <c r="I44" s="6"/>
      <c r="J44" s="6"/>
      <c r="K44" s="6"/>
      <c r="L44" s="6" t="s">
        <v>60</v>
      </c>
      <c r="M44" s="6"/>
      <c r="N44" s="6"/>
      <c r="O44" s="6"/>
      <c r="P44" s="7"/>
      <c r="Q44" s="6"/>
      <c r="R44" s="6"/>
      <c r="S44" s="6"/>
      <c r="T44" s="6"/>
      <c r="U44" s="6"/>
      <c r="V44" s="6"/>
      <c r="W44" s="6"/>
      <c r="X44" s="6"/>
    </row>
    <row r="45" spans="2:24" ht="10.5" customHeight="1" x14ac:dyDescent="0.15">
      <c r="B45" s="6"/>
      <c r="D45" s="7" t="s">
        <v>30</v>
      </c>
      <c r="E45" s="6" t="s">
        <v>44</v>
      </c>
      <c r="F45" s="6"/>
      <c r="H45" s="6"/>
      <c r="I45" s="6"/>
      <c r="J45" s="6"/>
      <c r="K45" s="6"/>
      <c r="L45" s="6" t="s">
        <v>1347</v>
      </c>
      <c r="M45" s="6"/>
      <c r="N45" s="6"/>
      <c r="O45" s="6"/>
      <c r="P45" s="7"/>
      <c r="Q45" s="6"/>
      <c r="R45" s="6"/>
      <c r="S45" s="6"/>
      <c r="T45" s="6"/>
      <c r="U45" s="6"/>
      <c r="V45" s="6"/>
      <c r="W45" s="6"/>
      <c r="X45" s="6"/>
    </row>
    <row r="46" spans="2:24" ht="10.5" customHeight="1" x14ac:dyDescent="0.15">
      <c r="B46" s="6"/>
      <c r="D46" s="7" t="s">
        <v>31</v>
      </c>
      <c r="E46" s="6" t="s">
        <v>1214</v>
      </c>
      <c r="F46" s="6"/>
      <c r="H46" s="6"/>
      <c r="I46" s="6"/>
      <c r="J46" s="6"/>
      <c r="K46" s="6"/>
      <c r="L46" s="6" t="s">
        <v>1524</v>
      </c>
      <c r="M46" s="6"/>
      <c r="N46" s="6"/>
      <c r="O46" s="6"/>
      <c r="P46" s="7"/>
      <c r="Q46" s="6"/>
      <c r="R46" s="6"/>
      <c r="S46" s="6"/>
      <c r="T46" s="6"/>
      <c r="U46" s="6"/>
      <c r="V46" s="6"/>
      <c r="W46" s="6"/>
      <c r="X46" s="6"/>
    </row>
    <row r="47" spans="2:24" ht="10.5" customHeight="1" x14ac:dyDescent="0.15">
      <c r="B47" s="6"/>
      <c r="D47" s="7" t="s">
        <v>32</v>
      </c>
      <c r="E47" s="6" t="s">
        <v>46</v>
      </c>
      <c r="F47" s="6"/>
      <c r="H47" s="6"/>
      <c r="I47" s="6"/>
      <c r="J47" s="6"/>
      <c r="K47" s="6"/>
      <c r="L47" s="6" t="s">
        <v>12</v>
      </c>
      <c r="M47" s="6"/>
      <c r="N47" s="6"/>
      <c r="O47" s="6"/>
      <c r="P47" s="7"/>
      <c r="Q47" s="6"/>
      <c r="R47" s="6"/>
      <c r="S47" s="6"/>
      <c r="T47" s="6"/>
      <c r="U47" s="6"/>
      <c r="V47" s="6"/>
      <c r="W47" s="6"/>
      <c r="X47" s="6"/>
    </row>
    <row r="48" spans="2:24" ht="10.5" customHeight="1" x14ac:dyDescent="0.15">
      <c r="B48" s="6"/>
      <c r="D48" s="7" t="s">
        <v>33</v>
      </c>
      <c r="E48" s="6" t="s">
        <v>45</v>
      </c>
      <c r="F48" s="6"/>
      <c r="H48" s="6"/>
      <c r="I48" s="6"/>
      <c r="J48" s="6"/>
      <c r="K48" s="6"/>
      <c r="L48" s="6" t="s">
        <v>1525</v>
      </c>
      <c r="M48" s="6"/>
      <c r="N48" s="6"/>
      <c r="O48" s="6"/>
      <c r="P48" s="7"/>
      <c r="Q48" s="6"/>
      <c r="R48" s="6"/>
      <c r="S48" s="6"/>
      <c r="T48" s="6"/>
      <c r="U48" s="6"/>
      <c r="V48" s="6"/>
      <c r="W48" s="6"/>
      <c r="X48" s="6"/>
    </row>
    <row r="49" spans="2:24" ht="10.5" customHeight="1" x14ac:dyDescent="0.15">
      <c r="B49" s="6"/>
      <c r="D49" s="7" t="s">
        <v>34</v>
      </c>
      <c r="E49" s="6" t="s">
        <v>1277</v>
      </c>
      <c r="F49" s="6"/>
      <c r="H49" s="6"/>
      <c r="I49" s="6"/>
      <c r="J49" s="6"/>
      <c r="K49" s="6"/>
      <c r="L49" s="6" t="s">
        <v>1526</v>
      </c>
      <c r="M49" s="6"/>
      <c r="N49" s="6"/>
      <c r="O49" s="6"/>
      <c r="P49" s="7"/>
      <c r="Q49" s="6"/>
      <c r="R49" s="6"/>
      <c r="S49" s="6"/>
      <c r="T49" s="6"/>
      <c r="U49" s="6"/>
      <c r="V49" s="6"/>
      <c r="W49" s="6"/>
      <c r="X49" s="6"/>
    </row>
    <row r="50" spans="2:24" ht="10.5" customHeight="1" x14ac:dyDescent="0.15">
      <c r="B50" s="6"/>
      <c r="D50" s="7" t="s">
        <v>1183</v>
      </c>
      <c r="E50" s="6" t="s">
        <v>47</v>
      </c>
      <c r="F50" s="6"/>
      <c r="H50" s="6"/>
      <c r="I50" s="6"/>
      <c r="J50" s="6"/>
      <c r="K50" s="6"/>
      <c r="L50" s="6" t="s">
        <v>1340</v>
      </c>
      <c r="M50" s="6"/>
      <c r="N50" s="6"/>
      <c r="O50" s="6"/>
      <c r="P50" s="7"/>
      <c r="Q50" s="6"/>
      <c r="R50" s="6"/>
      <c r="S50" s="6"/>
      <c r="T50" s="6"/>
      <c r="U50" s="6"/>
      <c r="V50" s="6"/>
      <c r="W50" s="6"/>
      <c r="X50" s="6"/>
    </row>
    <row r="51" spans="2:24" ht="10.5" customHeight="1" x14ac:dyDescent="0.15">
      <c r="B51" s="6"/>
      <c r="D51" s="7" t="s">
        <v>35</v>
      </c>
      <c r="E51" s="6" t="s">
        <v>48</v>
      </c>
      <c r="F51" s="6"/>
      <c r="H51" s="6"/>
      <c r="I51" s="6"/>
      <c r="J51" s="6"/>
      <c r="K51" s="6"/>
      <c r="L51" s="6" t="s">
        <v>61</v>
      </c>
      <c r="M51" s="6"/>
      <c r="N51" s="6"/>
      <c r="O51" s="6"/>
      <c r="P51" s="7"/>
      <c r="Q51" s="6"/>
      <c r="R51" s="6"/>
      <c r="S51" s="6"/>
      <c r="T51" s="6"/>
      <c r="U51" s="6"/>
      <c r="V51" s="6"/>
      <c r="W51" s="6"/>
      <c r="X51" s="6"/>
    </row>
    <row r="52" spans="2:24" ht="10.5" customHeight="1" x14ac:dyDescent="0.15">
      <c r="B52" s="6"/>
      <c r="D52" s="7" t="s">
        <v>36</v>
      </c>
      <c r="E52" s="6" t="s">
        <v>49</v>
      </c>
      <c r="F52" s="6"/>
      <c r="H52" s="6"/>
      <c r="I52" s="6"/>
      <c r="J52" s="6"/>
      <c r="K52" s="6"/>
      <c r="L52" s="6" t="s">
        <v>1077</v>
      </c>
      <c r="M52" s="6"/>
      <c r="N52" s="6"/>
      <c r="O52" s="6"/>
      <c r="P52" s="7"/>
      <c r="Q52" s="6"/>
      <c r="R52" s="6"/>
      <c r="S52" s="6"/>
      <c r="T52" s="6"/>
      <c r="U52" s="6"/>
      <c r="V52" s="6"/>
      <c r="W52" s="6"/>
      <c r="X52" s="6"/>
    </row>
    <row r="53" spans="2:24" ht="10.5" customHeight="1" x14ac:dyDescent="0.15">
      <c r="B53" s="6"/>
      <c r="D53" s="7" t="s">
        <v>1365</v>
      </c>
      <c r="E53" s="6" t="s">
        <v>1371</v>
      </c>
      <c r="F53" s="6"/>
      <c r="H53" s="6"/>
      <c r="I53" s="6"/>
      <c r="J53" s="6"/>
      <c r="K53" s="6"/>
      <c r="L53" s="6" t="s">
        <v>1533</v>
      </c>
      <c r="M53" s="6"/>
      <c r="N53" s="6"/>
      <c r="O53" s="6"/>
      <c r="P53" s="7"/>
      <c r="Q53" s="6"/>
      <c r="R53" s="6"/>
      <c r="S53" s="6"/>
      <c r="T53" s="6"/>
      <c r="U53" s="6"/>
      <c r="V53" s="6"/>
      <c r="W53" s="6"/>
      <c r="X53" s="6"/>
    </row>
    <row r="54" spans="2:24" ht="10.5" customHeight="1" x14ac:dyDescent="0.15">
      <c r="B54" s="6"/>
      <c r="D54" s="7"/>
      <c r="E54" s="6" t="s">
        <v>13</v>
      </c>
      <c r="F54" s="6"/>
      <c r="H54" s="6"/>
      <c r="I54" s="6"/>
      <c r="J54" s="6"/>
      <c r="K54" s="6"/>
      <c r="L54" s="6"/>
      <c r="M54" s="6"/>
      <c r="N54" s="6"/>
      <c r="O54" s="6"/>
      <c r="P54" s="7"/>
      <c r="Q54" s="6"/>
      <c r="R54" s="6"/>
      <c r="S54" s="6"/>
      <c r="T54" s="6"/>
      <c r="U54" s="6"/>
      <c r="V54" s="6"/>
      <c r="W54" s="6"/>
      <c r="X54" s="6"/>
    </row>
    <row r="55" spans="2:24" ht="10.5" customHeight="1" x14ac:dyDescent="0.15">
      <c r="B55" s="6"/>
      <c r="D55" s="7" t="s">
        <v>1366</v>
      </c>
      <c r="E55" s="6" t="s">
        <v>1536</v>
      </c>
      <c r="F55" s="6"/>
      <c r="H55" s="6"/>
      <c r="I55" s="6"/>
      <c r="J55" s="6"/>
      <c r="K55" s="6"/>
      <c r="L55" s="6" t="s">
        <v>12</v>
      </c>
      <c r="M55" s="6"/>
      <c r="N55" s="6"/>
      <c r="O55" s="6"/>
      <c r="P55" s="7"/>
      <c r="Q55" s="6"/>
      <c r="R55" s="6"/>
      <c r="S55" s="6"/>
      <c r="T55" s="6"/>
      <c r="U55" s="6"/>
      <c r="V55" s="6"/>
      <c r="W55" s="6"/>
      <c r="X55" s="6"/>
    </row>
    <row r="56" spans="2:24" ht="10.5" customHeight="1" x14ac:dyDescent="0.15">
      <c r="B56" s="6"/>
      <c r="D56" s="7" t="s">
        <v>37</v>
      </c>
      <c r="E56" s="6" t="s">
        <v>14</v>
      </c>
      <c r="F56" s="6"/>
      <c r="H56" s="6"/>
      <c r="I56" s="6"/>
      <c r="J56" s="6"/>
      <c r="K56" s="6"/>
      <c r="L56" s="6" t="s">
        <v>1281</v>
      </c>
      <c r="M56" s="6"/>
      <c r="N56" s="6"/>
      <c r="O56" s="6"/>
      <c r="P56" s="7"/>
      <c r="Q56" s="6"/>
      <c r="R56" s="6"/>
      <c r="S56" s="6"/>
      <c r="T56" s="6"/>
      <c r="U56" s="6"/>
      <c r="V56" s="6"/>
      <c r="W56" s="6"/>
      <c r="X56" s="6"/>
    </row>
    <row r="57" spans="2:24" ht="10.5" customHeight="1" x14ac:dyDescent="0.15">
      <c r="B57" s="6"/>
      <c r="D57" s="7" t="s">
        <v>38</v>
      </c>
      <c r="E57" s="6" t="s">
        <v>50</v>
      </c>
      <c r="F57" s="6"/>
      <c r="H57" s="6"/>
      <c r="I57" s="6"/>
      <c r="J57" s="6"/>
      <c r="K57" s="6"/>
      <c r="L57" s="6" t="s">
        <v>62</v>
      </c>
      <c r="M57" s="6"/>
      <c r="N57" s="6"/>
      <c r="O57" s="6"/>
      <c r="P57" s="7"/>
      <c r="Q57" s="6"/>
      <c r="R57" s="6"/>
      <c r="S57" s="6"/>
      <c r="T57" s="6"/>
      <c r="U57" s="6"/>
      <c r="V57" s="6"/>
      <c r="W57" s="6"/>
      <c r="X57" s="6"/>
    </row>
    <row r="58" spans="2:24" ht="10.5" customHeight="1" x14ac:dyDescent="0.15">
      <c r="B58" s="6"/>
      <c r="D58" s="7" t="s">
        <v>1151</v>
      </c>
      <c r="E58" s="6" t="s">
        <v>51</v>
      </c>
      <c r="F58" s="6"/>
      <c r="H58" s="6"/>
      <c r="I58" s="6"/>
      <c r="J58" s="6"/>
      <c r="K58" s="6"/>
      <c r="L58" s="6" t="s">
        <v>63</v>
      </c>
      <c r="M58" s="6"/>
      <c r="N58" s="6"/>
      <c r="O58" s="6"/>
      <c r="P58" s="7"/>
      <c r="Q58" s="6"/>
      <c r="R58" s="6"/>
      <c r="S58" s="6"/>
      <c r="T58" s="6"/>
      <c r="U58" s="6"/>
      <c r="V58" s="6"/>
      <c r="W58" s="6"/>
      <c r="X58" s="6"/>
    </row>
    <row r="59" spans="2:24" ht="10.5" customHeight="1" x14ac:dyDescent="0.15">
      <c r="B59" s="6"/>
      <c r="D59" s="7" t="s">
        <v>1184</v>
      </c>
      <c r="E59" s="6" t="s">
        <v>52</v>
      </c>
      <c r="F59" s="6"/>
      <c r="H59" s="6"/>
      <c r="I59" s="6"/>
      <c r="J59" s="6"/>
      <c r="K59" s="6"/>
      <c r="L59" s="6" t="s">
        <v>1341</v>
      </c>
      <c r="M59" s="6"/>
      <c r="N59" s="6"/>
      <c r="O59" s="6"/>
      <c r="P59" s="7"/>
      <c r="Q59" s="6"/>
      <c r="R59" s="6"/>
      <c r="S59" s="6"/>
      <c r="T59" s="6"/>
      <c r="U59" s="6"/>
      <c r="V59" s="6"/>
      <c r="W59" s="6"/>
      <c r="X59" s="6"/>
    </row>
    <row r="60" spans="2:24" ht="10.5" customHeight="1" x14ac:dyDescent="0.15">
      <c r="B60" s="6"/>
      <c r="D60" s="7" t="s">
        <v>1237</v>
      </c>
      <c r="E60" s="6" t="s">
        <v>53</v>
      </c>
      <c r="F60" s="6"/>
      <c r="H60" s="6"/>
      <c r="I60" s="6"/>
      <c r="J60" s="6"/>
      <c r="K60" s="6"/>
      <c r="L60" s="6" t="s">
        <v>1341</v>
      </c>
      <c r="M60" s="6"/>
      <c r="N60" s="6"/>
      <c r="O60" s="6"/>
      <c r="P60" s="7"/>
      <c r="Q60" s="6"/>
      <c r="R60" s="6"/>
      <c r="S60" s="6"/>
      <c r="T60" s="6"/>
      <c r="U60" s="6"/>
      <c r="V60" s="6"/>
      <c r="W60" s="6"/>
      <c r="X60" s="6"/>
    </row>
    <row r="61" spans="2:24" ht="10.5" customHeight="1" x14ac:dyDescent="0.15">
      <c r="B61" s="6"/>
      <c r="D61" s="7" t="s">
        <v>1279</v>
      </c>
      <c r="E61" s="6" t="s">
        <v>54</v>
      </c>
      <c r="F61" s="6"/>
      <c r="H61" s="6"/>
      <c r="I61" s="6"/>
      <c r="J61" s="6"/>
      <c r="K61" s="6"/>
      <c r="L61" s="6"/>
      <c r="M61" s="6"/>
      <c r="N61" s="6"/>
      <c r="O61" s="6"/>
      <c r="P61" s="7"/>
      <c r="Q61" s="6"/>
      <c r="R61" s="6"/>
      <c r="S61" s="6"/>
      <c r="T61" s="6"/>
      <c r="U61" s="6"/>
      <c r="V61" s="6"/>
      <c r="W61" s="6"/>
      <c r="X61" s="6"/>
    </row>
    <row r="62" spans="2:24" ht="9.75" customHeight="1" x14ac:dyDescent="0.15">
      <c r="B62" s="6"/>
      <c r="C62" s="6"/>
      <c r="D62" s="6"/>
      <c r="E62" s="6"/>
      <c r="F62" s="6"/>
      <c r="H62" s="6"/>
      <c r="I62" s="6"/>
      <c r="J62" s="6"/>
      <c r="K62" s="6"/>
      <c r="L62" s="6"/>
      <c r="M62" s="6"/>
      <c r="N62" s="6"/>
      <c r="O62" s="6"/>
      <c r="Q62" s="6"/>
      <c r="R62" s="6"/>
      <c r="S62" s="6"/>
      <c r="T62" s="6"/>
      <c r="U62" s="6"/>
      <c r="V62" s="6"/>
      <c r="W62" s="6"/>
      <c r="X62" s="6"/>
    </row>
    <row r="63" spans="2:24" ht="9.75" customHeight="1" x14ac:dyDescent="0.15">
      <c r="B63" s="6" t="s">
        <v>7</v>
      </c>
      <c r="C63" s="6"/>
      <c r="D63" s="6"/>
      <c r="E63" s="6"/>
      <c r="F63" s="6"/>
      <c r="G63" s="6"/>
      <c r="H63" s="6"/>
      <c r="I63" s="6"/>
      <c r="J63" s="6"/>
      <c r="K63" s="6"/>
      <c r="L63" s="6"/>
      <c r="M63" s="6"/>
      <c r="N63" s="6"/>
      <c r="O63" s="6"/>
    </row>
    <row r="64" spans="2:24" ht="9.75" customHeight="1" x14ac:dyDescent="0.15">
      <c r="B64" s="6"/>
      <c r="D64" s="7" t="s">
        <v>15</v>
      </c>
      <c r="E64" s="6" t="s">
        <v>55</v>
      </c>
      <c r="F64" s="6"/>
      <c r="G64" s="6"/>
      <c r="H64" s="6"/>
      <c r="I64" s="6"/>
      <c r="J64" s="6"/>
      <c r="K64" s="6"/>
      <c r="L64" s="6"/>
      <c r="M64" s="6"/>
      <c r="N64" s="6"/>
      <c r="O64" s="6"/>
    </row>
    <row r="65" spans="2:15" ht="9.75" customHeight="1" x14ac:dyDescent="0.15">
      <c r="B65" s="6"/>
      <c r="D65" s="6"/>
      <c r="E65" s="6" t="s">
        <v>56</v>
      </c>
      <c r="F65" s="6"/>
      <c r="G65" s="6"/>
      <c r="H65" s="6"/>
      <c r="I65" s="6"/>
      <c r="J65" s="6"/>
      <c r="K65" s="6"/>
      <c r="L65" s="6"/>
      <c r="M65" s="6"/>
      <c r="N65" s="6"/>
      <c r="O65" s="6"/>
    </row>
    <row r="66" spans="2:15" ht="9.75" customHeight="1" x14ac:dyDescent="0.15"/>
  </sheetData>
  <mergeCells count="20">
    <mergeCell ref="V18:X18"/>
    <mergeCell ref="V19:AD19"/>
    <mergeCell ref="X20:Y20"/>
    <mergeCell ref="W23:Y23"/>
    <mergeCell ref="H25:J25"/>
    <mergeCell ref="I20:J20"/>
    <mergeCell ref="I21:J21"/>
    <mergeCell ref="B13:N13"/>
    <mergeCell ref="I22:J22"/>
    <mergeCell ref="G19:O19"/>
    <mergeCell ref="L2:O2"/>
    <mergeCell ref="A11:O11"/>
    <mergeCell ref="A15:O15"/>
    <mergeCell ref="G18:I18"/>
    <mergeCell ref="K8:N8"/>
    <mergeCell ref="O8:O9"/>
    <mergeCell ref="K9:N9"/>
    <mergeCell ref="K5:N5"/>
    <mergeCell ref="O5:O6"/>
    <mergeCell ref="K6:N6"/>
  </mergeCells>
  <phoneticPr fontId="2"/>
  <pageMargins left="0.98425196850393704" right="0.39370078740157483" top="0.59055118110236227" bottom="0.59055118110236227" header="0" footer="0"/>
  <pageSetup paperSize="9" scale="96" fitToWidth="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58F1-673F-4190-A45E-F763E289E33C}">
  <sheetPr codeName="Sheet41">
    <tabColor rgb="FF9999FF"/>
  </sheetPr>
  <dimension ref="A1:BA51"/>
  <sheetViews>
    <sheetView showGridLines="0" view="pageBreakPreview" zoomScaleNormal="100" zoomScaleSheetLayoutView="100" workbookViewId="0"/>
  </sheetViews>
  <sheetFormatPr defaultColWidth="9.5703125" defaultRowHeight="13.5" x14ac:dyDescent="0.15"/>
  <cols>
    <col min="1" max="1" width="6.7109375" style="718" customWidth="1"/>
    <col min="2" max="2" width="15.7109375" style="718" customWidth="1"/>
    <col min="3" max="32" width="2.85546875" style="718" customWidth="1"/>
    <col min="33" max="33" width="5.7109375" style="718" customWidth="1"/>
    <col min="34" max="34" width="9.5703125" style="718" customWidth="1"/>
    <col min="35" max="37" width="9.5703125" style="718"/>
    <col min="38" max="38" width="2.85546875" style="718" customWidth="1"/>
    <col min="39" max="39" width="5.140625" style="718" customWidth="1"/>
    <col min="40" max="16384" width="9.5703125" style="718"/>
  </cols>
  <sheetData>
    <row r="1" spans="1:53" ht="14.25" x14ac:dyDescent="0.15">
      <c r="AG1" s="160" t="s">
        <v>1159</v>
      </c>
    </row>
    <row r="4" spans="1:53" ht="18.75" x14ac:dyDescent="0.15">
      <c r="A4" s="2143" t="s">
        <v>1157</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ht="18.75" x14ac:dyDescent="0.15">
      <c r="A5" s="2150" t="s">
        <v>1202</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c r="AY5" s="1120"/>
      <c r="AZ5" s="1120"/>
      <c r="BA5" s="1120"/>
    </row>
    <row r="8" spans="1:53" ht="31.5" customHeight="1" x14ac:dyDescent="0.15">
      <c r="A8" s="2144" t="s">
        <v>1160</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ht="21" customHeight="1" x14ac:dyDescent="0.15">
      <c r="A11" s="969"/>
      <c r="B11" s="969"/>
      <c r="C11" s="969"/>
      <c r="D11" s="969"/>
      <c r="E11" s="969"/>
      <c r="F11" s="969"/>
      <c r="G11" s="969"/>
      <c r="H11" s="969"/>
      <c r="I11" s="969"/>
      <c r="J11" s="969"/>
      <c r="K11" s="969"/>
      <c r="L11" s="969"/>
      <c r="M11" s="969"/>
      <c r="N11" s="969"/>
      <c r="O11" s="969"/>
      <c r="P11" s="969"/>
      <c r="Q11" s="969"/>
      <c r="R11" s="969"/>
      <c r="S11" s="969"/>
      <c r="T11" s="969"/>
      <c r="U11" s="969"/>
      <c r="V11" s="969"/>
      <c r="W11" s="969"/>
      <c r="X11" s="969"/>
    </row>
    <row r="12" spans="1:53" ht="21" customHeight="1" x14ac:dyDescent="0.15">
      <c r="A12" s="969" t="s">
        <v>176</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row>
    <row r="13" spans="1:53" ht="30" customHeight="1" x14ac:dyDescent="0.15">
      <c r="A13" s="2146" t="s">
        <v>177</v>
      </c>
      <c r="B13" s="2146"/>
      <c r="C13" s="2147" t="str">
        <f>IF(基本情報!D13="","",基本情報!D13)</f>
        <v/>
      </c>
      <c r="D13" s="2148"/>
      <c r="E13" s="2148"/>
      <c r="F13" s="2148"/>
      <c r="G13" s="2148"/>
      <c r="H13" s="2148"/>
      <c r="I13" s="2148"/>
      <c r="J13" s="2148"/>
      <c r="K13" s="2148"/>
      <c r="L13" s="2148"/>
      <c r="M13" s="2148"/>
      <c r="N13" s="2148"/>
      <c r="O13" s="2148"/>
      <c r="P13" s="2148"/>
      <c r="Q13" s="2148"/>
      <c r="R13" s="2148"/>
      <c r="S13" s="2148"/>
      <c r="T13" s="2148"/>
      <c r="U13" s="2148"/>
      <c r="V13" s="2148"/>
      <c r="W13" s="2148"/>
      <c r="X13" s="2148"/>
      <c r="Y13" s="2148"/>
      <c r="Z13" s="2148"/>
      <c r="AA13" s="2148"/>
      <c r="AB13" s="2148"/>
      <c r="AC13" s="2148"/>
      <c r="AD13" s="2148"/>
      <c r="AE13" s="2148"/>
      <c r="AF13" s="2148"/>
      <c r="AG13" s="2149"/>
    </row>
    <row r="14" spans="1:53" ht="30" customHeight="1" x14ac:dyDescent="0.15">
      <c r="A14" s="2146" t="s">
        <v>178</v>
      </c>
      <c r="B14" s="2146"/>
      <c r="C14" s="2147"/>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9"/>
    </row>
    <row r="15" spans="1:53" ht="30" customHeight="1" x14ac:dyDescent="0.15">
      <c r="A15" s="2145" t="s">
        <v>1349</v>
      </c>
      <c r="B15" s="2145"/>
      <c r="C15" s="2139"/>
      <c r="D15" s="2140"/>
      <c r="E15" s="2140"/>
      <c r="F15" s="2140"/>
      <c r="G15" s="2140"/>
      <c r="H15" s="1435" t="s">
        <v>174</v>
      </c>
      <c r="I15" s="2141"/>
      <c r="J15" s="2141"/>
      <c r="K15" s="2141"/>
      <c r="L15" s="2141"/>
      <c r="M15" s="2141"/>
      <c r="N15" s="2141"/>
      <c r="O15" s="1435" t="s">
        <v>131</v>
      </c>
      <c r="P15" s="1399" t="s">
        <v>1300</v>
      </c>
      <c r="R15" s="1400"/>
      <c r="S15" s="1399" t="s">
        <v>1301</v>
      </c>
      <c r="T15" s="1399" t="s">
        <v>1302</v>
      </c>
      <c r="U15" s="1438"/>
      <c r="V15" s="1400"/>
      <c r="W15" s="1399" t="s">
        <v>1301</v>
      </c>
      <c r="Y15" s="2153" t="s">
        <v>1376</v>
      </c>
      <c r="Z15" s="2153"/>
      <c r="AA15" s="2153"/>
      <c r="AB15" s="2153"/>
      <c r="AC15" s="2152"/>
      <c r="AD15" s="2152"/>
      <c r="AE15" s="2152"/>
      <c r="AF15" s="2152"/>
      <c r="AG15" s="1436" t="s">
        <v>1303</v>
      </c>
      <c r="AH15" s="1209"/>
    </row>
    <row r="16" spans="1:53" ht="30" customHeight="1" x14ac:dyDescent="0.15">
      <c r="A16" s="2146" t="s">
        <v>1351</v>
      </c>
      <c r="B16" s="2146"/>
      <c r="C16" s="2139"/>
      <c r="D16" s="2140"/>
      <c r="E16" s="2140"/>
      <c r="F16" s="2140"/>
      <c r="G16" s="2140"/>
      <c r="H16" s="1435" t="s">
        <v>174</v>
      </c>
      <c r="I16" s="2141"/>
      <c r="J16" s="2141"/>
      <c r="K16" s="2141"/>
      <c r="L16" s="2141"/>
      <c r="M16" s="2141"/>
      <c r="N16" s="2141"/>
      <c r="O16" s="1435" t="s">
        <v>131</v>
      </c>
      <c r="P16" s="1439"/>
      <c r="Q16" s="1435"/>
      <c r="R16" s="1431"/>
      <c r="S16" s="1431"/>
      <c r="T16" s="1431"/>
      <c r="U16" s="1420"/>
      <c r="V16" s="1437"/>
      <c r="W16" s="1437"/>
      <c r="X16" s="1437"/>
      <c r="Y16" s="1437"/>
      <c r="Z16" s="1437"/>
      <c r="AA16" s="1437"/>
      <c r="AB16" s="1437"/>
      <c r="AC16" s="1437"/>
      <c r="AD16" s="1437"/>
      <c r="AE16" s="1437"/>
      <c r="AF16" s="1437"/>
      <c r="AG16" s="1421"/>
    </row>
    <row r="17" spans="1:37" ht="21" customHeight="1" x14ac:dyDescent="0.15">
      <c r="B17" s="1122"/>
      <c r="C17" s="1450" t="s">
        <v>1377</v>
      </c>
      <c r="D17" s="1122"/>
      <c r="E17" s="1122"/>
      <c r="F17" s="1122"/>
      <c r="G17" s="1122"/>
      <c r="H17" s="1122"/>
      <c r="I17" s="1122"/>
      <c r="J17" s="1122"/>
      <c r="K17" s="1122"/>
      <c r="L17" s="1122"/>
      <c r="M17" s="1122"/>
      <c r="N17" s="1122"/>
      <c r="O17" s="1122"/>
      <c r="P17" s="1124"/>
      <c r="Q17" s="1124"/>
      <c r="R17" s="1124"/>
      <c r="S17" s="1124"/>
      <c r="T17" s="1124"/>
      <c r="U17" s="1124"/>
      <c r="V17" s="1124"/>
      <c r="W17" s="1124"/>
      <c r="X17" s="1124"/>
      <c r="Y17" s="1124"/>
      <c r="Z17" s="1124"/>
      <c r="AA17" s="1124"/>
      <c r="AB17" s="1124"/>
      <c r="AC17" s="1124"/>
      <c r="AD17" s="1124"/>
      <c r="AE17" s="1124"/>
      <c r="AF17" s="1124"/>
      <c r="AG17" s="1124"/>
    </row>
    <row r="18" spans="1:37" ht="21" customHeight="1" x14ac:dyDescent="0.15">
      <c r="A18" s="159" t="s">
        <v>1162</v>
      </c>
      <c r="B18" s="1122"/>
      <c r="C18" s="1122"/>
      <c r="D18" s="1122"/>
      <c r="E18" s="1122"/>
      <c r="F18" s="1122"/>
      <c r="G18" s="1122"/>
      <c r="H18" s="1122"/>
      <c r="I18" s="1122"/>
      <c r="J18" s="1122"/>
      <c r="K18" s="1122"/>
      <c r="L18" s="1122"/>
      <c r="M18" s="1122"/>
      <c r="N18" s="1122"/>
      <c r="O18" s="1122"/>
      <c r="P18" s="1124"/>
      <c r="Q18" s="1124"/>
      <c r="R18" s="1124"/>
      <c r="S18" s="1124"/>
      <c r="T18" s="1124"/>
      <c r="U18" s="1124"/>
      <c r="V18" s="1124"/>
      <c r="W18" s="1124"/>
      <c r="X18" s="1124"/>
      <c r="Y18" s="1124"/>
      <c r="Z18" s="1124"/>
      <c r="AA18" s="1124"/>
      <c r="AB18" s="1124"/>
      <c r="AC18" s="1124"/>
      <c r="AD18" s="1124"/>
      <c r="AE18" s="1124"/>
      <c r="AF18" s="1124"/>
      <c r="AG18" s="1124"/>
    </row>
    <row r="19" spans="1:37" ht="21" customHeight="1" x14ac:dyDescent="0.15">
      <c r="A19" s="2130" t="s">
        <v>1169</v>
      </c>
      <c r="B19" s="2131"/>
      <c r="C19" s="2128" t="s">
        <v>1163</v>
      </c>
      <c r="D19" s="2129"/>
      <c r="E19" s="2129"/>
      <c r="F19" s="2129"/>
      <c r="G19" s="2129"/>
      <c r="H19" s="2129"/>
      <c r="I19" s="2129"/>
      <c r="J19" s="2137" t="str">
        <f>IF(基本情報!G15="個人",基本情報!G20,CONCATENATE(基本情報!G17,"　",基本情報!G18,"　",基本情報!G20))</f>
        <v>　　</v>
      </c>
      <c r="K19" s="2137"/>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8"/>
    </row>
    <row r="20" spans="1:37" ht="21" customHeight="1" x14ac:dyDescent="0.15">
      <c r="A20" s="2132"/>
      <c r="B20" s="2133"/>
      <c r="C20" s="1126" t="s">
        <v>333</v>
      </c>
      <c r="D20" s="1130"/>
      <c r="E20" s="2136" t="str">
        <f>IF(基本情報!G22="","",基本情報!G22)</f>
        <v/>
      </c>
      <c r="F20" s="2136"/>
      <c r="G20" s="2136"/>
      <c r="H20" s="2136"/>
      <c r="I20" s="2136"/>
      <c r="J20" s="2136"/>
      <c r="K20" s="2136"/>
      <c r="L20" s="2136"/>
      <c r="M20" s="2136"/>
      <c r="N20" s="2136"/>
      <c r="O20" s="2136"/>
      <c r="P20" s="2136"/>
      <c r="Q20" s="2136"/>
      <c r="R20" s="2136"/>
      <c r="S20" s="2136"/>
      <c r="T20" s="1398"/>
      <c r="U20" s="1398"/>
      <c r="V20" s="1398"/>
      <c r="W20" s="1398"/>
      <c r="X20" s="1398"/>
      <c r="Y20" s="1128" t="s">
        <v>179</v>
      </c>
      <c r="Z20" s="2134" t="str">
        <f>IF(基本情報!G23="","",基本情報!G23)</f>
        <v/>
      </c>
      <c r="AA20" s="2134"/>
      <c r="AB20" s="2134"/>
      <c r="AC20" s="2134"/>
      <c r="AD20" s="2134"/>
      <c r="AE20" s="2134"/>
      <c r="AF20" s="2134"/>
      <c r="AG20" s="2135"/>
    </row>
    <row r="21" spans="1:37" ht="21" customHeight="1" x14ac:dyDescent="0.15">
      <c r="A21" s="2130" t="s">
        <v>1028</v>
      </c>
      <c r="B21" s="2131"/>
      <c r="C21" s="2128" t="s">
        <v>1163</v>
      </c>
      <c r="D21" s="2129"/>
      <c r="E21" s="2129"/>
      <c r="F21" s="2129"/>
      <c r="G21" s="2129"/>
      <c r="H21" s="2129"/>
      <c r="I21" s="2129"/>
      <c r="J21" s="2137" t="str">
        <f>IF(基本情報!G25="個人",基本情報!G30,CONCATENATE(基本情報!G27,"　",基本情報!G28,"　",基本情報!G30))</f>
        <v>　　</v>
      </c>
      <c r="K21" s="2137"/>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8"/>
    </row>
    <row r="22" spans="1:37" ht="21" customHeight="1" x14ac:dyDescent="0.15">
      <c r="A22" s="2132"/>
      <c r="B22" s="2133"/>
      <c r="C22" s="1126" t="s">
        <v>333</v>
      </c>
      <c r="D22" s="1130"/>
      <c r="E22" s="2136" t="str">
        <f>IF(基本情報!G32="","",基本情報!G32)</f>
        <v/>
      </c>
      <c r="F22" s="2136"/>
      <c r="G22" s="2136"/>
      <c r="H22" s="2136"/>
      <c r="I22" s="2136"/>
      <c r="J22" s="2136"/>
      <c r="K22" s="2136"/>
      <c r="L22" s="2136"/>
      <c r="M22" s="2136"/>
      <c r="N22" s="2136"/>
      <c r="O22" s="2136"/>
      <c r="P22" s="2136"/>
      <c r="Q22" s="2136"/>
      <c r="R22" s="2136"/>
      <c r="S22" s="2136"/>
      <c r="T22" s="1398"/>
      <c r="U22" s="1398"/>
      <c r="V22" s="1398"/>
      <c r="W22" s="1398"/>
      <c r="X22" s="1398"/>
      <c r="Y22" s="1128" t="s">
        <v>179</v>
      </c>
      <c r="Z22" s="2134" t="str">
        <f>IF(基本情報!G33="","",基本情報!G33)</f>
        <v/>
      </c>
      <c r="AA22" s="2134"/>
      <c r="AB22" s="2134"/>
      <c r="AC22" s="2134"/>
      <c r="AD22" s="2134"/>
      <c r="AE22" s="2134"/>
      <c r="AF22" s="2134"/>
      <c r="AG22" s="2135"/>
    </row>
    <row r="23" spans="1:37" ht="21" customHeight="1" x14ac:dyDescent="0.15">
      <c r="A23" s="2130" t="s">
        <v>1199</v>
      </c>
      <c r="B23" s="2131"/>
      <c r="C23" s="2128" t="s">
        <v>1163</v>
      </c>
      <c r="D23" s="2129"/>
      <c r="E23" s="2129"/>
      <c r="F23" s="2129"/>
      <c r="G23" s="2129"/>
      <c r="H23" s="2129"/>
      <c r="I23" s="2129"/>
      <c r="J23" s="2137"/>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8"/>
    </row>
    <row r="24" spans="1:37" ht="21" customHeight="1" x14ac:dyDescent="0.15">
      <c r="A24" s="2132"/>
      <c r="B24" s="2133"/>
      <c r="C24" s="1126" t="s">
        <v>333</v>
      </c>
      <c r="D24" s="1130"/>
      <c r="E24" s="2136"/>
      <c r="F24" s="2136"/>
      <c r="G24" s="2136"/>
      <c r="H24" s="2136"/>
      <c r="I24" s="2136"/>
      <c r="J24" s="2136"/>
      <c r="K24" s="2136"/>
      <c r="L24" s="2136"/>
      <c r="M24" s="2136"/>
      <c r="N24" s="2136"/>
      <c r="O24" s="2136"/>
      <c r="P24" s="2136"/>
      <c r="Q24" s="2136"/>
      <c r="R24" s="2136"/>
      <c r="S24" s="2136"/>
      <c r="T24" s="1398"/>
      <c r="U24" s="1398"/>
      <c r="V24" s="1398"/>
      <c r="W24" s="1398"/>
      <c r="X24" s="1398"/>
      <c r="Y24" s="1128" t="s">
        <v>179</v>
      </c>
      <c r="Z24" s="2134"/>
      <c r="AA24" s="2134"/>
      <c r="AB24" s="2134"/>
      <c r="AC24" s="2134"/>
      <c r="AD24" s="2134"/>
      <c r="AE24" s="2134"/>
      <c r="AF24" s="2134"/>
      <c r="AG24" s="2135"/>
    </row>
    <row r="25" spans="1:37" ht="21" customHeight="1" x14ac:dyDescent="0.15">
      <c r="A25" s="2130" t="s">
        <v>1164</v>
      </c>
      <c r="B25" s="2131"/>
      <c r="C25" s="2162" t="s">
        <v>1165</v>
      </c>
      <c r="D25" s="2163"/>
      <c r="E25" s="2163"/>
      <c r="F25" s="2163"/>
      <c r="G25" s="2163"/>
      <c r="H25" s="2163"/>
      <c r="I25" s="2163"/>
      <c r="J25" s="2163"/>
      <c r="K25" s="2163"/>
      <c r="L25" s="2163"/>
      <c r="M25" s="2163"/>
      <c r="N25" s="2163"/>
      <c r="O25" s="1132" t="s">
        <v>1166</v>
      </c>
      <c r="Q25" s="1134"/>
      <c r="R25" s="2161"/>
      <c r="S25" s="2161"/>
      <c r="T25" s="2161"/>
      <c r="U25" s="2161"/>
      <c r="V25" s="2161"/>
      <c r="W25" s="2161"/>
      <c r="X25" s="2161"/>
      <c r="Y25" s="2161"/>
      <c r="Z25" s="1132" t="s">
        <v>1167</v>
      </c>
      <c r="AA25" s="1129"/>
      <c r="AB25" s="1129"/>
      <c r="AC25" s="1129"/>
      <c r="AD25" s="1129"/>
      <c r="AE25" s="1129"/>
      <c r="AF25" s="1129"/>
      <c r="AG25" s="1135" t="s">
        <v>171</v>
      </c>
    </row>
    <row r="26" spans="1:37" ht="21" customHeight="1" x14ac:dyDescent="0.15">
      <c r="A26" s="2158"/>
      <c r="B26" s="2159"/>
      <c r="C26" s="1136" t="s">
        <v>1168</v>
      </c>
      <c r="D26" s="57"/>
      <c r="E26" s="57"/>
      <c r="F26" s="57"/>
      <c r="G26" s="57"/>
      <c r="H26" s="57"/>
      <c r="I26" s="2166"/>
      <c r="J26" s="2166"/>
      <c r="K26" s="2166"/>
      <c r="L26" s="2166"/>
      <c r="M26" s="2166"/>
      <c r="N26" s="2166"/>
      <c r="O26" s="2166"/>
      <c r="P26" s="2166"/>
      <c r="Q26" s="2166"/>
      <c r="R26" s="2166"/>
      <c r="S26" s="2166"/>
      <c r="T26" s="2166"/>
      <c r="U26" s="2166"/>
      <c r="V26" s="2166"/>
      <c r="W26" s="2166"/>
      <c r="X26" s="2166"/>
      <c r="Y26" s="2166"/>
      <c r="Z26" s="2166"/>
      <c r="AA26" s="2166"/>
      <c r="AB26" s="2166"/>
      <c r="AC26" s="2166"/>
      <c r="AD26" s="2166"/>
      <c r="AE26" s="2166"/>
      <c r="AF26" s="2166"/>
      <c r="AG26" s="2167"/>
    </row>
    <row r="27" spans="1:37" ht="21" customHeight="1" x14ac:dyDescent="0.15">
      <c r="A27" s="2132"/>
      <c r="B27" s="2133"/>
      <c r="C27" s="1126" t="s">
        <v>333</v>
      </c>
      <c r="D27" s="1130"/>
      <c r="E27" s="2160"/>
      <c r="F27" s="2160"/>
      <c r="G27" s="2160"/>
      <c r="H27" s="2160"/>
      <c r="I27" s="2160"/>
      <c r="J27" s="2160"/>
      <c r="K27" s="2160"/>
      <c r="L27" s="2160"/>
      <c r="M27" s="2160"/>
      <c r="N27" s="2160"/>
      <c r="O27" s="2160"/>
      <c r="P27" s="2160"/>
      <c r="Q27" s="2160"/>
      <c r="R27" s="2160"/>
      <c r="S27" s="2160"/>
      <c r="T27" s="1138"/>
      <c r="U27" s="1138"/>
      <c r="V27" s="1138"/>
      <c r="W27" s="1138"/>
      <c r="X27" s="1138"/>
      <c r="Y27" s="1128" t="s">
        <v>179</v>
      </c>
      <c r="Z27" s="2164"/>
      <c r="AA27" s="2164"/>
      <c r="AB27" s="2164"/>
      <c r="AC27" s="2164"/>
      <c r="AD27" s="2164"/>
      <c r="AE27" s="2164"/>
      <c r="AF27" s="2164"/>
      <c r="AG27" s="2165"/>
    </row>
    <row r="28" spans="1:37" ht="18" customHeight="1" x14ac:dyDescent="0.15">
      <c r="A28" s="2387" t="s">
        <v>1161</v>
      </c>
      <c r="B28" s="2387"/>
      <c r="C28" s="2387"/>
      <c r="D28" s="2387"/>
      <c r="E28" s="2387"/>
      <c r="F28" s="2387"/>
      <c r="G28" s="2387"/>
      <c r="H28" s="2387"/>
      <c r="I28" s="2387"/>
      <c r="J28" s="2387"/>
      <c r="K28" s="2387"/>
      <c r="L28" s="2387"/>
      <c r="M28" s="2387"/>
      <c r="N28" s="2387"/>
      <c r="O28" s="2387"/>
      <c r="P28" s="2387"/>
      <c r="Q28" s="2387"/>
      <c r="R28" s="2387"/>
      <c r="S28" s="2387"/>
      <c r="T28" s="2387"/>
      <c r="U28" s="2387"/>
      <c r="V28" s="2387"/>
      <c r="W28" s="2387"/>
      <c r="X28" s="2387"/>
      <c r="Y28" s="2387"/>
      <c r="Z28" s="2387"/>
      <c r="AA28" s="2387"/>
      <c r="AB28" s="2387"/>
      <c r="AC28" s="2387"/>
      <c r="AD28" s="2387"/>
      <c r="AE28" s="2387"/>
      <c r="AF28" s="2387"/>
      <c r="AG28" s="2387"/>
      <c r="AH28" s="2387"/>
      <c r="AI28" s="2387"/>
      <c r="AJ28" s="2387"/>
    </row>
    <row r="29" spans="1:37" ht="21" customHeight="1" x14ac:dyDescent="0.15">
      <c r="A29" s="64"/>
      <c r="B29" s="64"/>
      <c r="C29" s="64"/>
      <c r="D29" s="64"/>
      <c r="E29" s="64"/>
      <c r="F29" s="64"/>
      <c r="G29" s="64"/>
      <c r="H29" s="64"/>
      <c r="I29" s="64"/>
      <c r="J29" s="64"/>
      <c r="K29" s="64"/>
      <c r="L29" s="64"/>
      <c r="M29" s="64"/>
      <c r="N29" s="64"/>
      <c r="O29" s="64"/>
      <c r="P29" s="64"/>
      <c r="Q29" s="64"/>
      <c r="R29" s="157"/>
      <c r="S29" s="157"/>
      <c r="T29" s="157"/>
      <c r="U29" s="157"/>
      <c r="V29" s="157"/>
      <c r="W29" s="157"/>
      <c r="X29" s="157"/>
      <c r="Y29" s="157"/>
      <c r="Z29" s="157"/>
      <c r="AA29" s="64"/>
      <c r="AB29" s="64"/>
      <c r="AC29" s="64"/>
      <c r="AD29" s="64"/>
      <c r="AE29" s="64"/>
      <c r="AF29" s="64"/>
      <c r="AG29" s="939"/>
    </row>
    <row r="30" spans="1:37" ht="18" customHeight="1" x14ac:dyDescent="0.15">
      <c r="A30" s="63" t="s">
        <v>181</v>
      </c>
      <c r="B30" s="63"/>
      <c r="C30" s="63"/>
      <c r="D30" s="63"/>
      <c r="E30" s="63"/>
      <c r="F30" s="63"/>
      <c r="G30" s="63"/>
      <c r="H30" s="63"/>
      <c r="I30" s="63"/>
      <c r="J30" s="63"/>
      <c r="K30" s="63"/>
      <c r="L30" s="63"/>
      <c r="M30" s="63"/>
      <c r="N30" s="63"/>
      <c r="O30" s="63"/>
      <c r="P30" s="63"/>
      <c r="Q30" s="63"/>
      <c r="R30" s="64"/>
      <c r="S30" s="64"/>
      <c r="T30" s="64"/>
      <c r="U30" s="64"/>
      <c r="V30" s="64"/>
      <c r="W30" s="64"/>
      <c r="X30" s="64"/>
      <c r="Y30" s="64"/>
      <c r="Z30" s="64"/>
      <c r="AA30" s="64"/>
      <c r="AB30" s="64"/>
      <c r="AC30" s="64"/>
      <c r="AD30" s="64"/>
      <c r="AE30" s="64"/>
      <c r="AF30" s="64"/>
      <c r="AG30" s="64"/>
      <c r="AH30" s="1476"/>
      <c r="AJ30" s="734"/>
      <c r="AK30" s="734"/>
    </row>
    <row r="31" spans="1:37" ht="15" customHeight="1" x14ac:dyDescent="0.15">
      <c r="A31" s="3588" t="s">
        <v>1061</v>
      </c>
      <c r="B31" s="3588"/>
      <c r="C31" s="3588"/>
      <c r="D31" s="3588"/>
      <c r="E31" s="3588"/>
      <c r="F31" s="3588"/>
      <c r="G31" s="3588"/>
      <c r="H31" s="3588"/>
      <c r="I31" s="3588"/>
      <c r="J31" s="3588"/>
      <c r="K31" s="3588"/>
      <c r="L31" s="3588"/>
      <c r="M31" s="3588"/>
      <c r="N31" s="3588"/>
      <c r="O31" s="3588"/>
      <c r="P31" s="3588"/>
      <c r="Q31" s="3588"/>
      <c r="R31" s="3588"/>
      <c r="S31" s="3588" t="s">
        <v>1247</v>
      </c>
      <c r="T31" s="3588"/>
      <c r="U31" s="3588"/>
      <c r="V31" s="3588"/>
      <c r="W31" s="3588"/>
      <c r="X31" s="3588"/>
      <c r="Y31" s="3588"/>
      <c r="Z31" s="3588"/>
      <c r="AA31" s="3588" t="s">
        <v>1246</v>
      </c>
      <c r="AB31" s="3588"/>
      <c r="AC31" s="3588"/>
      <c r="AD31" s="3588"/>
      <c r="AE31" s="3588"/>
      <c r="AF31" s="3588"/>
      <c r="AG31" s="3588"/>
      <c r="AH31" s="976"/>
      <c r="AI31" s="1119"/>
      <c r="AJ31" s="1115"/>
      <c r="AK31" s="1477"/>
    </row>
    <row r="32" spans="1:37" ht="21" customHeight="1" x14ac:dyDescent="0.15">
      <c r="A32" s="3588"/>
      <c r="B32" s="3588"/>
      <c r="C32" s="3588"/>
      <c r="D32" s="3588"/>
      <c r="E32" s="3588"/>
      <c r="F32" s="3588"/>
      <c r="G32" s="3588"/>
      <c r="H32" s="3588"/>
      <c r="I32" s="3588"/>
      <c r="J32" s="3588"/>
      <c r="K32" s="3588"/>
      <c r="L32" s="3588"/>
      <c r="M32" s="3588"/>
      <c r="N32" s="3588"/>
      <c r="O32" s="3588"/>
      <c r="P32" s="3588"/>
      <c r="Q32" s="3588"/>
      <c r="R32" s="3588"/>
      <c r="S32" s="3589"/>
      <c r="T32" s="3589"/>
      <c r="U32" s="3589"/>
      <c r="V32" s="3589"/>
      <c r="W32" s="3589"/>
      <c r="X32" s="3590"/>
      <c r="Y32" s="3591" t="s">
        <v>1348</v>
      </c>
      <c r="Z32" s="3592"/>
      <c r="AA32" s="3593"/>
      <c r="AB32" s="3593"/>
      <c r="AC32" s="3593"/>
      <c r="AD32" s="3593"/>
      <c r="AE32" s="3593"/>
      <c r="AF32" s="3594"/>
      <c r="AG32" s="967" t="s">
        <v>481</v>
      </c>
      <c r="AH32" s="3597"/>
      <c r="AI32" s="3597"/>
      <c r="AJ32" s="3598"/>
      <c r="AK32" s="3598"/>
    </row>
    <row r="33" spans="1:33" ht="15" customHeight="1" x14ac:dyDescent="0.15">
      <c r="A33" s="3588" t="s">
        <v>1062</v>
      </c>
      <c r="B33" s="3588"/>
      <c r="C33" s="3588"/>
      <c r="D33" s="3588"/>
      <c r="E33" s="3588"/>
      <c r="F33" s="3588"/>
      <c r="G33" s="3588"/>
      <c r="H33" s="3588"/>
      <c r="I33" s="3588"/>
      <c r="J33" s="3588"/>
      <c r="K33" s="3588"/>
      <c r="L33" s="3588"/>
      <c r="M33" s="3588"/>
      <c r="N33" s="3588"/>
      <c r="O33" s="3588"/>
      <c r="P33" s="3588"/>
      <c r="Q33" s="3588"/>
      <c r="R33" s="3588"/>
      <c r="S33" s="3588" t="s">
        <v>1247</v>
      </c>
      <c r="T33" s="3588"/>
      <c r="U33" s="3588"/>
      <c r="V33" s="3588"/>
      <c r="W33" s="3588"/>
      <c r="X33" s="3588"/>
      <c r="Y33" s="3588"/>
      <c r="Z33" s="3588"/>
      <c r="AA33" s="3588" t="s">
        <v>1246</v>
      </c>
      <c r="AB33" s="3588"/>
      <c r="AC33" s="3588"/>
      <c r="AD33" s="3588"/>
      <c r="AE33" s="3588"/>
      <c r="AF33" s="3588"/>
      <c r="AG33" s="3588"/>
    </row>
    <row r="34" spans="1:33" ht="21" customHeight="1" x14ac:dyDescent="0.15">
      <c r="A34" s="3588"/>
      <c r="B34" s="3588"/>
      <c r="C34" s="3588"/>
      <c r="D34" s="3588"/>
      <c r="E34" s="3588"/>
      <c r="F34" s="3588"/>
      <c r="G34" s="3588"/>
      <c r="H34" s="3588"/>
      <c r="I34" s="3588"/>
      <c r="J34" s="3588"/>
      <c r="K34" s="3588"/>
      <c r="L34" s="3588"/>
      <c r="M34" s="3588"/>
      <c r="N34" s="3588"/>
      <c r="O34" s="3588"/>
      <c r="P34" s="3588"/>
      <c r="Q34" s="3588"/>
      <c r="R34" s="3588"/>
      <c r="S34" s="3589"/>
      <c r="T34" s="3589"/>
      <c r="U34" s="3589"/>
      <c r="V34" s="3589"/>
      <c r="W34" s="3589"/>
      <c r="X34" s="3590"/>
      <c r="Y34" s="3591" t="s">
        <v>1348</v>
      </c>
      <c r="Z34" s="3592"/>
      <c r="AA34" s="3593"/>
      <c r="AB34" s="3593"/>
      <c r="AC34" s="3593"/>
      <c r="AD34" s="3593"/>
      <c r="AE34" s="3593"/>
      <c r="AF34" s="3594"/>
      <c r="AG34" s="967" t="s">
        <v>481</v>
      </c>
    </row>
    <row r="35" spans="1:33" ht="21" customHeight="1" x14ac:dyDescent="0.15">
      <c r="A35" s="3588" t="s">
        <v>182</v>
      </c>
      <c r="B35" s="3588"/>
      <c r="C35" s="3588"/>
      <c r="D35" s="3588"/>
      <c r="E35" s="3588"/>
      <c r="F35" s="3588"/>
      <c r="G35" s="3588"/>
      <c r="H35" s="3588"/>
      <c r="I35" s="3588"/>
      <c r="J35" s="3588"/>
      <c r="K35" s="3588"/>
      <c r="L35" s="3588"/>
      <c r="M35" s="3588"/>
      <c r="N35" s="3588"/>
      <c r="O35" s="3588"/>
      <c r="P35" s="3588"/>
      <c r="Q35" s="3588"/>
      <c r="R35" s="3588"/>
      <c r="S35" s="3588"/>
      <c r="T35" s="3588"/>
      <c r="U35" s="3588"/>
      <c r="V35" s="3588"/>
      <c r="W35" s="3588"/>
      <c r="X35" s="3588"/>
      <c r="Y35" s="3588"/>
      <c r="Z35" s="3588"/>
      <c r="AA35" s="3588" t="s">
        <v>183</v>
      </c>
      <c r="AB35" s="3588"/>
      <c r="AC35" s="3588"/>
      <c r="AD35" s="3588"/>
      <c r="AE35" s="3588"/>
      <c r="AF35" s="3588"/>
      <c r="AG35" s="3588"/>
    </row>
    <row r="36" spans="1:33" ht="35.25" customHeight="1" x14ac:dyDescent="0.15">
      <c r="A36" s="3578"/>
      <c r="B36" s="3579"/>
      <c r="C36" s="3579"/>
      <c r="D36" s="3579"/>
      <c r="E36" s="3579"/>
      <c r="F36" s="3579"/>
      <c r="G36" s="3579"/>
      <c r="H36" s="3579"/>
      <c r="I36" s="3579"/>
      <c r="J36" s="3579"/>
      <c r="K36" s="3579"/>
      <c r="L36" s="3579"/>
      <c r="M36" s="3579"/>
      <c r="N36" s="3579"/>
      <c r="O36" s="3579"/>
      <c r="P36" s="3579"/>
      <c r="Q36" s="3579"/>
      <c r="R36" s="3579"/>
      <c r="S36" s="3579"/>
      <c r="T36" s="3579"/>
      <c r="U36" s="3579"/>
      <c r="V36" s="3579"/>
      <c r="W36" s="3579"/>
      <c r="X36" s="3579"/>
      <c r="Y36" s="3579"/>
      <c r="Z36" s="3580"/>
      <c r="AA36" s="2124" t="s">
        <v>134</v>
      </c>
      <c r="AB36" s="2125"/>
      <c r="AC36" s="2125"/>
      <c r="AD36" s="2117" t="s">
        <v>1485</v>
      </c>
      <c r="AE36" s="2117"/>
      <c r="AF36" s="2117"/>
      <c r="AG36" s="2118"/>
    </row>
    <row r="37" spans="1:33" ht="35.25" customHeight="1" x14ac:dyDescent="0.15">
      <c r="A37" s="3581"/>
      <c r="B37" s="3582"/>
      <c r="C37" s="3582"/>
      <c r="D37" s="3582"/>
      <c r="E37" s="3582"/>
      <c r="F37" s="3582"/>
      <c r="G37" s="3582"/>
      <c r="H37" s="3582"/>
      <c r="I37" s="3582"/>
      <c r="J37" s="3582"/>
      <c r="K37" s="3582"/>
      <c r="L37" s="3582"/>
      <c r="M37" s="3582"/>
      <c r="N37" s="3582"/>
      <c r="O37" s="3582"/>
      <c r="P37" s="3582"/>
      <c r="Q37" s="3582"/>
      <c r="R37" s="3582"/>
      <c r="S37" s="3582"/>
      <c r="T37" s="3582"/>
      <c r="U37" s="3582"/>
      <c r="V37" s="3582"/>
      <c r="W37" s="3582"/>
      <c r="X37" s="3582"/>
      <c r="Y37" s="3582"/>
      <c r="Z37" s="3583"/>
      <c r="AA37" s="2122" t="s">
        <v>134</v>
      </c>
      <c r="AB37" s="2123"/>
      <c r="AC37" s="2123"/>
      <c r="AD37" s="2126" t="s">
        <v>1484</v>
      </c>
      <c r="AE37" s="2126"/>
      <c r="AF37" s="2126"/>
      <c r="AG37" s="2127"/>
    </row>
    <row r="38" spans="1:33" ht="15" customHeight="1" x14ac:dyDescent="0.1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4"/>
    </row>
    <row r="39" spans="1:33" ht="41.25" customHeight="1" x14ac:dyDescent="0.15">
      <c r="A39" s="941" t="s">
        <v>184</v>
      </c>
      <c r="B39" s="2109" t="s">
        <v>1234</v>
      </c>
      <c r="C39" s="2109"/>
      <c r="D39" s="2109"/>
      <c r="E39" s="2109"/>
      <c r="F39" s="2109"/>
      <c r="G39" s="2109"/>
      <c r="H39" s="2109"/>
      <c r="I39" s="2109"/>
      <c r="J39" s="2109"/>
      <c r="K39" s="2109"/>
      <c r="L39" s="2109"/>
      <c r="M39" s="2109"/>
      <c r="N39" s="2109"/>
      <c r="O39" s="2109"/>
      <c r="P39" s="2109"/>
      <c r="Q39" s="2109"/>
      <c r="R39" s="2109"/>
      <c r="S39" s="2109"/>
      <c r="T39" s="2109"/>
      <c r="U39" s="2109"/>
      <c r="V39" s="2109"/>
      <c r="W39" s="2109"/>
      <c r="X39" s="2109"/>
      <c r="Y39" s="2109"/>
      <c r="Z39" s="2109"/>
      <c r="AA39" s="2109"/>
      <c r="AB39" s="2109"/>
      <c r="AC39" s="2109"/>
      <c r="AD39" s="2109"/>
      <c r="AE39" s="2109"/>
      <c r="AF39" s="2109"/>
      <c r="AG39" s="2109"/>
    </row>
    <row r="40" spans="1:33" ht="15" customHeight="1" x14ac:dyDescent="0.15">
      <c r="A40" s="65" t="s">
        <v>185</v>
      </c>
      <c r="B40" s="2105" t="s">
        <v>1064</v>
      </c>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2105"/>
      <c r="AE40" s="2105"/>
      <c r="AF40" s="2105"/>
      <c r="AG40" s="2105"/>
    </row>
    <row r="41" spans="1:33" s="1202" customFormat="1" ht="21.95" customHeight="1" x14ac:dyDescent="0.15">
      <c r="A41" s="66"/>
      <c r="B41" s="64"/>
      <c r="C41" s="64"/>
      <c r="D41" s="64"/>
      <c r="E41" s="64"/>
      <c r="F41" s="64"/>
    </row>
    <row r="42" spans="1:33" s="1202" customFormat="1" ht="18.75" customHeight="1" x14ac:dyDescent="0.15">
      <c r="A42" s="63" t="s">
        <v>1248</v>
      </c>
      <c r="B42" s="64"/>
      <c r="C42" s="64"/>
      <c r="D42" s="64"/>
      <c r="E42" s="64"/>
      <c r="F42" s="64"/>
    </row>
    <row r="43" spans="1:33" ht="30" customHeight="1" x14ac:dyDescent="0.15">
      <c r="A43" s="1203" t="s">
        <v>1249</v>
      </c>
      <c r="B43" s="3596" t="s">
        <v>186</v>
      </c>
      <c r="C43" s="3596"/>
      <c r="D43" s="3596"/>
      <c r="E43" s="3596"/>
      <c r="F43" s="3596"/>
      <c r="G43" s="3596"/>
      <c r="H43" s="3596"/>
      <c r="I43" s="3596"/>
      <c r="J43" s="3596"/>
      <c r="K43" s="3596"/>
      <c r="L43" s="3596"/>
      <c r="M43" s="3595" t="s">
        <v>1250</v>
      </c>
      <c r="N43" s="3596"/>
      <c r="O43" s="3596"/>
      <c r="P43" s="3596"/>
      <c r="Q43" s="3596"/>
      <c r="R43" s="3596"/>
      <c r="S43" s="3596"/>
      <c r="T43" s="3595" t="s">
        <v>1251</v>
      </c>
      <c r="U43" s="3595"/>
      <c r="V43" s="3595"/>
      <c r="W43" s="3595"/>
      <c r="X43" s="3595"/>
      <c r="Y43" s="3595"/>
      <c r="Z43" s="3595"/>
      <c r="AA43" s="3596" t="s">
        <v>1252</v>
      </c>
      <c r="AB43" s="3596"/>
      <c r="AC43" s="3596"/>
      <c r="AD43" s="3596"/>
      <c r="AE43" s="3596"/>
      <c r="AF43" s="3596"/>
      <c r="AG43" s="3596"/>
    </row>
    <row r="44" spans="1:33" ht="22.5" customHeight="1" x14ac:dyDescent="0.15">
      <c r="A44" s="1204"/>
      <c r="B44" s="3586"/>
      <c r="C44" s="3586"/>
      <c r="D44" s="3586"/>
      <c r="E44" s="3586"/>
      <c r="F44" s="3586"/>
      <c r="G44" s="3586"/>
      <c r="H44" s="3586"/>
      <c r="I44" s="3586"/>
      <c r="J44" s="3586"/>
      <c r="K44" s="3586"/>
      <c r="L44" s="3586"/>
      <c r="M44" s="3584"/>
      <c r="N44" s="3584"/>
      <c r="O44" s="3584"/>
      <c r="P44" s="3584"/>
      <c r="Q44" s="3584"/>
      <c r="R44" s="3584"/>
      <c r="S44" s="3584"/>
      <c r="T44" s="3584"/>
      <c r="U44" s="3584"/>
      <c r="V44" s="3584"/>
      <c r="W44" s="3584"/>
      <c r="X44" s="3584"/>
      <c r="Y44" s="3584"/>
      <c r="Z44" s="3584"/>
      <c r="AA44" s="3587"/>
      <c r="AB44" s="3587"/>
      <c r="AC44" s="3587"/>
      <c r="AD44" s="3587"/>
      <c r="AE44" s="3587"/>
      <c r="AF44" s="3587"/>
      <c r="AG44" s="3587"/>
    </row>
    <row r="45" spans="1:33" ht="22.5" customHeight="1" x14ac:dyDescent="0.15">
      <c r="A45" s="1204"/>
      <c r="B45" s="3586"/>
      <c r="C45" s="3586"/>
      <c r="D45" s="3586"/>
      <c r="E45" s="3586"/>
      <c r="F45" s="3586"/>
      <c r="G45" s="3586"/>
      <c r="H45" s="3586"/>
      <c r="I45" s="3586"/>
      <c r="J45" s="3586"/>
      <c r="K45" s="3586"/>
      <c r="L45" s="3586"/>
      <c r="M45" s="3585"/>
      <c r="N45" s="3585"/>
      <c r="O45" s="3585"/>
      <c r="P45" s="3585"/>
      <c r="Q45" s="3585"/>
      <c r="R45" s="3585"/>
      <c r="S45" s="3585"/>
      <c r="T45" s="3584"/>
      <c r="U45" s="3584"/>
      <c r="V45" s="3584"/>
      <c r="W45" s="3584"/>
      <c r="X45" s="3584"/>
      <c r="Y45" s="3584"/>
      <c r="Z45" s="3584"/>
      <c r="AA45" s="3587"/>
      <c r="AB45" s="3587"/>
      <c r="AC45" s="3587"/>
      <c r="AD45" s="3587"/>
      <c r="AE45" s="3587"/>
      <c r="AF45" s="3587"/>
      <c r="AG45" s="3587"/>
    </row>
    <row r="46" spans="1:33" ht="22.5" customHeight="1" x14ac:dyDescent="0.15">
      <c r="A46" s="1204"/>
      <c r="B46" s="3586"/>
      <c r="C46" s="3586"/>
      <c r="D46" s="3586"/>
      <c r="E46" s="3586"/>
      <c r="F46" s="3586"/>
      <c r="G46" s="3586"/>
      <c r="H46" s="3586"/>
      <c r="I46" s="3586"/>
      <c r="J46" s="3586"/>
      <c r="K46" s="3586"/>
      <c r="L46" s="3586"/>
      <c r="M46" s="3584"/>
      <c r="N46" s="3584"/>
      <c r="O46" s="3584"/>
      <c r="P46" s="3584"/>
      <c r="Q46" s="3584"/>
      <c r="R46" s="3584"/>
      <c r="S46" s="3584"/>
      <c r="T46" s="3584"/>
      <c r="U46" s="3584"/>
      <c r="V46" s="3584"/>
      <c r="W46" s="3584"/>
      <c r="X46" s="3584"/>
      <c r="Y46" s="3584"/>
      <c r="Z46" s="3584"/>
      <c r="AA46" s="3587"/>
      <c r="AB46" s="3587"/>
      <c r="AC46" s="3587"/>
      <c r="AD46" s="3587"/>
      <c r="AE46" s="3587"/>
      <c r="AF46" s="3587"/>
      <c r="AG46" s="3587"/>
    </row>
    <row r="47" spans="1:33" ht="22.5" customHeight="1" x14ac:dyDescent="0.15">
      <c r="A47" s="1204"/>
      <c r="B47" s="3586"/>
      <c r="C47" s="3586"/>
      <c r="D47" s="3586"/>
      <c r="E47" s="3586"/>
      <c r="F47" s="3586"/>
      <c r="G47" s="3586"/>
      <c r="H47" s="3586"/>
      <c r="I47" s="3586"/>
      <c r="J47" s="3586"/>
      <c r="K47" s="3586"/>
      <c r="L47" s="3586"/>
      <c r="M47" s="3586"/>
      <c r="N47" s="3586"/>
      <c r="O47" s="3586"/>
      <c r="P47" s="3586"/>
      <c r="Q47" s="3586"/>
      <c r="R47" s="3586"/>
      <c r="S47" s="3586"/>
      <c r="T47" s="3584"/>
      <c r="U47" s="3584"/>
      <c r="V47" s="3584"/>
      <c r="W47" s="3584"/>
      <c r="X47" s="3584"/>
      <c r="Y47" s="3584"/>
      <c r="Z47" s="3584"/>
      <c r="AA47" s="3587"/>
      <c r="AB47" s="3587"/>
      <c r="AC47" s="3587"/>
      <c r="AD47" s="3587"/>
      <c r="AE47" s="3587"/>
      <c r="AF47" s="3587"/>
      <c r="AG47" s="3587"/>
    </row>
    <row r="48" spans="1:33" ht="22.5" customHeight="1" x14ac:dyDescent="0.15">
      <c r="A48" s="1204"/>
      <c r="B48" s="3586"/>
      <c r="C48" s="3586"/>
      <c r="D48" s="3586"/>
      <c r="E48" s="3586"/>
      <c r="F48" s="3586"/>
      <c r="G48" s="3586"/>
      <c r="H48" s="3586"/>
      <c r="I48" s="3586"/>
      <c r="J48" s="3586"/>
      <c r="K48" s="3586"/>
      <c r="L48" s="3586"/>
      <c r="M48" s="3586"/>
      <c r="N48" s="3586"/>
      <c r="O48" s="3586"/>
      <c r="P48" s="3586"/>
      <c r="Q48" s="3586"/>
      <c r="R48" s="3586"/>
      <c r="S48" s="3586"/>
      <c r="T48" s="3584"/>
      <c r="U48" s="3584"/>
      <c r="V48" s="3584"/>
      <c r="W48" s="3584"/>
      <c r="X48" s="3584"/>
      <c r="Y48" s="3584"/>
      <c r="Z48" s="3584"/>
      <c r="AA48" s="3587"/>
      <c r="AB48" s="3587"/>
      <c r="AC48" s="3587"/>
      <c r="AD48" s="3587"/>
      <c r="AE48" s="3587"/>
      <c r="AF48" s="3587"/>
      <c r="AG48" s="3587"/>
    </row>
    <row r="49" spans="1:33" ht="22.5" customHeight="1" x14ac:dyDescent="0.15">
      <c r="A49" s="1204"/>
      <c r="B49" s="3586"/>
      <c r="C49" s="3586"/>
      <c r="D49" s="3586"/>
      <c r="E49" s="3586"/>
      <c r="F49" s="3586"/>
      <c r="G49" s="3586"/>
      <c r="H49" s="3586"/>
      <c r="I49" s="3586"/>
      <c r="J49" s="3586"/>
      <c r="K49" s="3586"/>
      <c r="L49" s="3586"/>
      <c r="M49" s="3586"/>
      <c r="N49" s="3586"/>
      <c r="O49" s="3586"/>
      <c r="P49" s="3586"/>
      <c r="Q49" s="3586"/>
      <c r="R49" s="3586"/>
      <c r="S49" s="3586"/>
      <c r="T49" s="3584"/>
      <c r="U49" s="3584"/>
      <c r="V49" s="3584"/>
      <c r="W49" s="3584"/>
      <c r="X49" s="3584"/>
      <c r="Y49" s="3584"/>
      <c r="Z49" s="3584"/>
      <c r="AA49" s="3587"/>
      <c r="AB49" s="3587"/>
      <c r="AC49" s="3587"/>
      <c r="AD49" s="3587"/>
      <c r="AE49" s="3587"/>
      <c r="AF49" s="3587"/>
      <c r="AG49" s="3587"/>
    </row>
    <row r="50" spans="1:33" ht="22.5" customHeight="1" x14ac:dyDescent="0.15">
      <c r="A50" s="1204"/>
      <c r="B50" s="3586"/>
      <c r="C50" s="3586"/>
      <c r="D50" s="3586"/>
      <c r="E50" s="3586"/>
      <c r="F50" s="3586"/>
      <c r="G50" s="3586"/>
      <c r="H50" s="3586"/>
      <c r="I50" s="3586"/>
      <c r="J50" s="3586"/>
      <c r="K50" s="3586"/>
      <c r="L50" s="3586"/>
      <c r="M50" s="3586"/>
      <c r="N50" s="3586"/>
      <c r="O50" s="3586"/>
      <c r="P50" s="3586"/>
      <c r="Q50" s="3586"/>
      <c r="R50" s="3586"/>
      <c r="S50" s="3586"/>
      <c r="T50" s="3584"/>
      <c r="U50" s="3584"/>
      <c r="V50" s="3584"/>
      <c r="W50" s="3584"/>
      <c r="X50" s="3584"/>
      <c r="Y50" s="3584"/>
      <c r="Z50" s="3584"/>
      <c r="AA50" s="3587"/>
      <c r="AB50" s="3587"/>
      <c r="AC50" s="3587"/>
      <c r="AD50" s="3587"/>
      <c r="AE50" s="3587"/>
      <c r="AF50" s="3587"/>
      <c r="AG50" s="3587"/>
    </row>
    <row r="51" spans="1:33" x14ac:dyDescent="0.15">
      <c r="A51" s="66"/>
      <c r="B51" s="66"/>
      <c r="C51" s="66"/>
      <c r="D51" s="66"/>
      <c r="E51" s="66"/>
      <c r="F51" s="66"/>
      <c r="G51" s="66"/>
      <c r="H51" s="66"/>
      <c r="I51" s="66"/>
      <c r="J51" s="66"/>
      <c r="K51" s="66"/>
      <c r="L51" s="66"/>
      <c r="M51" s="66"/>
      <c r="N51" s="66"/>
      <c r="O51" s="66"/>
      <c r="P51" s="66"/>
      <c r="Q51" s="66"/>
      <c r="R51" s="64"/>
      <c r="S51" s="64"/>
      <c r="T51" s="64"/>
      <c r="U51" s="64"/>
      <c r="V51" s="64"/>
      <c r="W51" s="64"/>
    </row>
  </sheetData>
  <mergeCells count="94">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28:AJ28"/>
    <mergeCell ref="A31:R32"/>
    <mergeCell ref="S31:Z31"/>
    <mergeCell ref="AA31:AG31"/>
    <mergeCell ref="S32:X32"/>
    <mergeCell ref="Y32:Z32"/>
    <mergeCell ref="AA32:AF32"/>
    <mergeCell ref="AH32:AI32"/>
    <mergeCell ref="AJ32:AK32"/>
    <mergeCell ref="AA44:AG44"/>
    <mergeCell ref="A33:R34"/>
    <mergeCell ref="S33:Z33"/>
    <mergeCell ref="AA33:AG33"/>
    <mergeCell ref="S34:X34"/>
    <mergeCell ref="Y34:Z34"/>
    <mergeCell ref="AA34:AF34"/>
    <mergeCell ref="T43:Z43"/>
    <mergeCell ref="A35:Z35"/>
    <mergeCell ref="AA35:AG35"/>
    <mergeCell ref="B40:AG40"/>
    <mergeCell ref="B39:AG39"/>
    <mergeCell ref="B43:L43"/>
    <mergeCell ref="M43:S43"/>
    <mergeCell ref="AA43:AG43"/>
    <mergeCell ref="T44:Z44"/>
    <mergeCell ref="AA45:AG45"/>
    <mergeCell ref="B50:L50"/>
    <mergeCell ref="M50:S50"/>
    <mergeCell ref="T48:Z48"/>
    <mergeCell ref="B48:L48"/>
    <mergeCell ref="M48:S48"/>
    <mergeCell ref="AA48:AG48"/>
    <mergeCell ref="AA49:AG49"/>
    <mergeCell ref="AA50:AG50"/>
    <mergeCell ref="AA46:AG46"/>
    <mergeCell ref="AA47:AG47"/>
    <mergeCell ref="T45:Z45"/>
    <mergeCell ref="B45:L45"/>
    <mergeCell ref="T50:Z50"/>
    <mergeCell ref="M44:S44"/>
    <mergeCell ref="M45:S45"/>
    <mergeCell ref="B49:L49"/>
    <mergeCell ref="M49:S49"/>
    <mergeCell ref="T49:Z49"/>
    <mergeCell ref="B44:L44"/>
    <mergeCell ref="M46:S46"/>
    <mergeCell ref="B47:L47"/>
    <mergeCell ref="M47:S47"/>
    <mergeCell ref="T46:Z46"/>
    <mergeCell ref="T47:Z47"/>
    <mergeCell ref="B46:L46"/>
    <mergeCell ref="AA36:AC36"/>
    <mergeCell ref="AD36:AG36"/>
    <mergeCell ref="AA37:AC37"/>
    <mergeCell ref="AD37:AG37"/>
    <mergeCell ref="A36:Z37"/>
  </mergeCells>
  <phoneticPr fontId="2"/>
  <dataValidations count="4">
    <dataValidation type="list" allowBlank="1" showInputMessage="1" showErrorMessage="1" sqref="C16:G16" xr:uid="{EAC379EB-7892-4C09-84C5-CD99DAA1A6B1}">
      <formula1>"事務所,学校,物販店,飲食店,集会所,病院,ホテル,その他(※)"</formula1>
    </dataValidation>
    <dataValidation type="list" allowBlank="1" showInputMessage="1" showErrorMessage="1" sqref="C15:G15" xr:uid="{1DB3E718-8841-4BD0-ACC0-516FC13F0B60}">
      <formula1>"木造,鉄骨造,RC造,SRC造,その他(※)"</formula1>
    </dataValidation>
    <dataValidation type="list" allowBlank="1" showInputMessage="1" showErrorMessage="1" sqref="AA35:AF35" xr:uid="{27D9451B-657A-41D6-BEA1-61DC22B5FF00}">
      <formula1>"適,不適"</formula1>
    </dataValidation>
    <dataValidation type="list" allowBlank="1" showInputMessage="1" showErrorMessage="1" sqref="AA36:AA37" xr:uid="{DD07218C-05E2-4F8C-BC95-C3F1E26F3DBD}">
      <formula1>"□,■"</formula1>
    </dataValidation>
  </dataValidations>
  <pageMargins left="0.98425196850393704" right="0.59055118110236227" top="0.59055118110236227" bottom="0.59055118110236227" header="0" footer="0"/>
  <pageSetup paperSize="9" scale="82" fitToHeight="0" orientation="portrait" r:id="rId1"/>
  <rowBreaks count="1" manualBreakCount="1">
    <brk id="40"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AF05-89EB-42EA-9104-7186DC1C5EA3}">
  <sheetPr codeName="Sheet42">
    <tabColor rgb="FF9999FF"/>
    <pageSetUpPr fitToPage="1"/>
  </sheetPr>
  <dimension ref="A1:BA66"/>
  <sheetViews>
    <sheetView showGridLines="0" view="pageBreakPreview" zoomScaleNormal="100" zoomScaleSheetLayoutView="100" workbookViewId="0"/>
  </sheetViews>
  <sheetFormatPr defaultColWidth="9.5703125" defaultRowHeight="13.5" x14ac:dyDescent="0.15"/>
  <cols>
    <col min="1" max="1" width="6.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customWidth="1"/>
    <col min="39" max="39" width="5.140625" style="64" customWidth="1"/>
    <col min="40" max="16384" width="9.5703125" style="64"/>
  </cols>
  <sheetData>
    <row r="1" spans="1:53" ht="14.25" x14ac:dyDescent="0.15">
      <c r="AG1" s="160" t="s">
        <v>1158</v>
      </c>
    </row>
    <row r="4" spans="1:53" ht="18.75" x14ac:dyDescent="0.15">
      <c r="A4" s="2143" t="s">
        <v>40</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s="718" customFormat="1" ht="18.75" x14ac:dyDescent="0.15">
      <c r="A5" s="2150" t="s">
        <v>1198</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row>
    <row r="8" spans="1:53" ht="31.5" customHeight="1" x14ac:dyDescent="0.15">
      <c r="A8" s="2144" t="s">
        <v>1016</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s="60" customFormat="1" ht="21" customHeight="1" x14ac:dyDescent="0.15">
      <c r="A11" s="58"/>
      <c r="B11" s="59"/>
      <c r="C11" s="59"/>
      <c r="D11" s="59"/>
      <c r="E11" s="59"/>
      <c r="F11" s="59"/>
      <c r="H11" s="1140"/>
      <c r="N11" s="2173"/>
      <c r="O11" s="2173"/>
      <c r="U11" s="1107" t="s">
        <v>174</v>
      </c>
      <c r="V11" s="2173"/>
      <c r="W11" s="2173"/>
      <c r="X11" s="2173"/>
      <c r="Y11" s="1140" t="s">
        <v>129</v>
      </c>
      <c r="Z11" s="1108" t="s">
        <v>1175</v>
      </c>
      <c r="AC11" s="2173" t="str">
        <f>IF(V11="","",IF(V11="一級","大臣","知事"))</f>
        <v/>
      </c>
      <c r="AD11" s="2173"/>
      <c r="AE11" s="2173"/>
      <c r="AF11" s="2173"/>
      <c r="AG11" s="1108" t="s">
        <v>131</v>
      </c>
      <c r="AJ11" s="58"/>
    </row>
    <row r="12" spans="1:53" s="60" customFormat="1" ht="21" customHeight="1" x14ac:dyDescent="0.15">
      <c r="A12" s="61"/>
      <c r="B12" s="59"/>
      <c r="C12" s="59"/>
      <c r="D12" s="59"/>
      <c r="E12" s="59"/>
      <c r="F12" s="59"/>
      <c r="T12" s="1140" t="s">
        <v>1172</v>
      </c>
      <c r="U12" s="1107" t="s">
        <v>174</v>
      </c>
      <c r="V12" s="2173" t="str">
        <f>IF(V11="","",IF(V11="一級","－",""))</f>
        <v/>
      </c>
      <c r="W12" s="2173"/>
      <c r="X12" s="2173"/>
      <c r="Y12" s="1140" t="s">
        <v>129</v>
      </c>
      <c r="Z12" s="1108" t="s">
        <v>1381</v>
      </c>
      <c r="AA12" s="1106"/>
      <c r="AC12" s="2174"/>
      <c r="AD12" s="2174"/>
      <c r="AE12" s="2174"/>
      <c r="AF12" s="2174"/>
      <c r="AG12" s="1441" t="s">
        <v>171</v>
      </c>
      <c r="AH12" s="1139"/>
      <c r="AI12" s="1139"/>
      <c r="AJ12" s="58"/>
    </row>
    <row r="13" spans="1:53" s="60" customFormat="1" ht="21" customHeight="1" x14ac:dyDescent="0.15">
      <c r="A13" s="61"/>
      <c r="B13" s="59"/>
      <c r="C13" s="59"/>
      <c r="D13" s="59"/>
      <c r="E13" s="59"/>
      <c r="M13" s="1106"/>
      <c r="N13" s="1106"/>
      <c r="O13" s="1106"/>
      <c r="P13" s="1106"/>
      <c r="R13" s="1106"/>
      <c r="S13" s="1106"/>
      <c r="T13" s="1140" t="s">
        <v>172</v>
      </c>
      <c r="U13" s="1106"/>
      <c r="V13" s="2175"/>
      <c r="W13" s="2175"/>
      <c r="X13" s="2175"/>
      <c r="Y13" s="2175"/>
      <c r="Z13" s="2175"/>
      <c r="AA13" s="2175"/>
      <c r="AB13" s="2175"/>
      <c r="AC13" s="2175"/>
      <c r="AD13" s="2175"/>
      <c r="AE13" s="2175"/>
      <c r="AF13" s="2175"/>
      <c r="AG13" s="1106"/>
      <c r="AH13" s="1139"/>
      <c r="AI13" s="1139"/>
      <c r="AJ13" s="1112"/>
    </row>
    <row r="14" spans="1:53" s="60" customFormat="1" ht="21" customHeight="1" x14ac:dyDescent="0.15">
      <c r="A14" s="61"/>
      <c r="B14" s="59"/>
      <c r="C14" s="59"/>
      <c r="D14" s="59"/>
      <c r="F14" s="59"/>
      <c r="M14" s="1106"/>
      <c r="N14" s="1106"/>
      <c r="O14" s="1106"/>
      <c r="P14" s="1106"/>
      <c r="R14" s="1106"/>
      <c r="S14" s="1106"/>
      <c r="T14" s="1140" t="s">
        <v>173</v>
      </c>
      <c r="U14" s="1106"/>
      <c r="V14" s="2175"/>
      <c r="W14" s="2175"/>
      <c r="X14" s="2175"/>
      <c r="Y14" s="2175"/>
      <c r="Z14" s="2175"/>
      <c r="AA14" s="2175"/>
      <c r="AB14" s="2175"/>
      <c r="AC14" s="2175"/>
      <c r="AD14" s="2175"/>
      <c r="AE14" s="2175"/>
      <c r="AF14" s="2175"/>
      <c r="AG14" s="1106"/>
      <c r="AH14" s="1139"/>
      <c r="AI14" s="1139"/>
    </row>
    <row r="15" spans="1:53" s="60" customFormat="1" ht="21" customHeight="1" x14ac:dyDescent="0.15">
      <c r="A15" s="61"/>
      <c r="B15" s="59"/>
      <c r="C15" s="59"/>
      <c r="D15" s="59"/>
      <c r="E15" s="59"/>
      <c r="H15" s="1106"/>
      <c r="K15" s="1106" t="s">
        <v>1170</v>
      </c>
      <c r="L15" s="2173"/>
      <c r="M15" s="2173"/>
      <c r="N15" s="1108"/>
      <c r="S15" s="1140" t="s">
        <v>175</v>
      </c>
      <c r="T15" s="2173"/>
      <c r="U15" s="2173"/>
      <c r="V15" s="2173"/>
      <c r="W15" s="1108" t="s">
        <v>1173</v>
      </c>
      <c r="AA15" s="2174" t="s">
        <v>1379</v>
      </c>
      <c r="AB15" s="2174"/>
      <c r="AC15" s="2174"/>
      <c r="AD15" s="2174"/>
      <c r="AE15" s="2174"/>
      <c r="AF15" s="2174"/>
      <c r="AG15" s="1106" t="s">
        <v>171</v>
      </c>
      <c r="AH15" s="1139"/>
      <c r="AI15" s="1139"/>
      <c r="AJ15" s="58"/>
    </row>
    <row r="16" spans="1:53" s="60" customFormat="1" ht="21" customHeight="1" x14ac:dyDescent="0.15">
      <c r="A16" s="61"/>
      <c r="B16" s="59"/>
      <c r="C16" s="59"/>
      <c r="D16" s="59"/>
      <c r="E16" s="59"/>
      <c r="H16" s="1106"/>
      <c r="K16" s="1106"/>
      <c r="L16" s="1107"/>
      <c r="M16" s="1107"/>
      <c r="N16" s="1108"/>
      <c r="S16" s="1140"/>
      <c r="T16" s="1107"/>
      <c r="U16" s="1107"/>
      <c r="V16" s="1107"/>
      <c r="W16" s="1108"/>
      <c r="AA16" s="1440"/>
      <c r="AB16" s="1440"/>
      <c r="AC16" s="1440"/>
      <c r="AD16" s="1440"/>
      <c r="AE16" s="1440"/>
      <c r="AF16" s="1440"/>
      <c r="AG16" s="1106"/>
      <c r="AH16" s="1139"/>
      <c r="AI16" s="1139"/>
      <c r="AJ16" s="58"/>
    </row>
    <row r="17" spans="1:33" ht="21" customHeight="1" x14ac:dyDescent="0.15">
      <c r="A17" s="969" t="s">
        <v>176</v>
      </c>
      <c r="B17" s="969"/>
      <c r="C17" s="969"/>
      <c r="D17" s="969"/>
      <c r="E17" s="969"/>
      <c r="F17" s="969"/>
      <c r="G17" s="969"/>
      <c r="H17" s="969"/>
      <c r="I17" s="969"/>
      <c r="J17" s="969"/>
      <c r="K17" s="969"/>
      <c r="L17" s="969"/>
      <c r="M17" s="969"/>
      <c r="N17" s="969"/>
      <c r="O17" s="969"/>
      <c r="P17" s="969"/>
      <c r="Q17" s="969"/>
      <c r="R17" s="969"/>
      <c r="S17" s="969"/>
      <c r="T17" s="969"/>
      <c r="U17" s="969"/>
      <c r="V17" s="969"/>
    </row>
    <row r="18" spans="1:33" ht="30" customHeight="1" x14ac:dyDescent="0.15">
      <c r="A18" s="2146" t="s">
        <v>177</v>
      </c>
      <c r="B18" s="2146"/>
      <c r="C18" s="2147" t="str">
        <f>IF(基本情報!D13="","",基本情報!D13)</f>
        <v/>
      </c>
      <c r="D18" s="2148"/>
      <c r="E18" s="2148"/>
      <c r="F18" s="2148"/>
      <c r="G18" s="2148"/>
      <c r="H18" s="2148"/>
      <c r="I18" s="2148"/>
      <c r="J18" s="2148"/>
      <c r="K18" s="2148"/>
      <c r="L18" s="2148"/>
      <c r="M18" s="2148"/>
      <c r="N18" s="2148"/>
      <c r="O18" s="2148"/>
      <c r="P18" s="2148"/>
      <c r="Q18" s="2148"/>
      <c r="R18" s="2148"/>
      <c r="S18" s="2148"/>
      <c r="T18" s="2148"/>
      <c r="U18" s="2148"/>
      <c r="V18" s="2148"/>
      <c r="W18" s="2148"/>
      <c r="X18" s="2148"/>
      <c r="Y18" s="2148"/>
      <c r="Z18" s="2148"/>
      <c r="AA18" s="2148"/>
      <c r="AB18" s="2148"/>
      <c r="AC18" s="2148"/>
      <c r="AD18" s="2148"/>
      <c r="AE18" s="2148"/>
      <c r="AF18" s="2148"/>
      <c r="AG18" s="2149"/>
    </row>
    <row r="19" spans="1:33" ht="30" customHeight="1" x14ac:dyDescent="0.15">
      <c r="A19" s="2146" t="s">
        <v>178</v>
      </c>
      <c r="B19" s="2146"/>
      <c r="C19" s="2147"/>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9"/>
    </row>
    <row r="20" spans="1:33" ht="30" customHeight="1" x14ac:dyDescent="0.15">
      <c r="A20" s="2145" t="s">
        <v>1349</v>
      </c>
      <c r="B20" s="2145"/>
      <c r="C20" s="2139"/>
      <c r="D20" s="2140"/>
      <c r="E20" s="2140"/>
      <c r="F20" s="2140"/>
      <c r="G20" s="2140"/>
      <c r="H20" s="1435" t="s">
        <v>174</v>
      </c>
      <c r="I20" s="2141"/>
      <c r="J20" s="2141"/>
      <c r="K20" s="2141"/>
      <c r="L20" s="2141"/>
      <c r="M20" s="2141"/>
      <c r="N20" s="2141"/>
      <c r="O20" s="1435" t="s">
        <v>131</v>
      </c>
      <c r="P20" s="1399" t="s">
        <v>1300</v>
      </c>
      <c r="Q20" s="718"/>
      <c r="R20" s="1400"/>
      <c r="S20" s="1399" t="s">
        <v>1301</v>
      </c>
      <c r="T20" s="1399" t="s">
        <v>1302</v>
      </c>
      <c r="U20" s="1438"/>
      <c r="V20" s="1400"/>
      <c r="W20" s="1399" t="s">
        <v>1301</v>
      </c>
      <c r="X20" s="718"/>
      <c r="Y20" s="2153" t="s">
        <v>1376</v>
      </c>
      <c r="Z20" s="2153"/>
      <c r="AA20" s="2153"/>
      <c r="AB20" s="2153"/>
      <c r="AC20" s="2152"/>
      <c r="AD20" s="2152"/>
      <c r="AE20" s="2152"/>
      <c r="AF20" s="2152"/>
      <c r="AG20" s="1436" t="s">
        <v>1303</v>
      </c>
    </row>
    <row r="21" spans="1:33" ht="30" customHeight="1" x14ac:dyDescent="0.15">
      <c r="A21" s="2146" t="s">
        <v>1351</v>
      </c>
      <c r="B21" s="2146"/>
      <c r="C21" s="2139"/>
      <c r="D21" s="2140"/>
      <c r="E21" s="2140"/>
      <c r="F21" s="2140"/>
      <c r="G21" s="2140"/>
      <c r="H21" s="1435" t="s">
        <v>174</v>
      </c>
      <c r="I21" s="2141"/>
      <c r="J21" s="2141"/>
      <c r="K21" s="2141"/>
      <c r="L21" s="2141"/>
      <c r="M21" s="2141"/>
      <c r="N21" s="2141"/>
      <c r="O21" s="1435" t="s">
        <v>131</v>
      </c>
      <c r="P21" s="1439"/>
      <c r="Q21" s="1435"/>
      <c r="R21" s="1431"/>
      <c r="S21" s="1431"/>
      <c r="T21" s="1431"/>
      <c r="U21" s="1420"/>
      <c r="V21" s="1437"/>
      <c r="W21" s="1437"/>
      <c r="X21" s="1437"/>
      <c r="Y21" s="1437"/>
      <c r="Z21" s="1437"/>
      <c r="AA21" s="1437"/>
      <c r="AB21" s="1437"/>
      <c r="AC21" s="1437"/>
      <c r="AD21" s="1437"/>
      <c r="AE21" s="1437"/>
      <c r="AF21" s="1437"/>
      <c r="AG21" s="1421"/>
    </row>
    <row r="22" spans="1:33" s="718" customFormat="1" ht="21" customHeight="1" x14ac:dyDescent="0.15">
      <c r="B22" s="1122"/>
      <c r="C22" s="1450" t="s">
        <v>1377</v>
      </c>
      <c r="D22" s="1122"/>
      <c r="E22" s="1122"/>
      <c r="F22" s="1122"/>
      <c r="G22" s="1122"/>
      <c r="H22" s="1122"/>
      <c r="I22" s="1122"/>
      <c r="J22" s="1122"/>
      <c r="K22" s="1122"/>
      <c r="L22" s="1122"/>
      <c r="M22" s="1122"/>
      <c r="N22" s="1122"/>
      <c r="O22" s="1122"/>
      <c r="P22" s="1124"/>
      <c r="Q22" s="1124"/>
      <c r="R22" s="1124"/>
      <c r="S22" s="1124"/>
      <c r="T22" s="1124"/>
      <c r="U22" s="1124"/>
      <c r="V22" s="1124"/>
      <c r="W22" s="1124"/>
      <c r="X22" s="1124"/>
      <c r="Y22" s="1124"/>
      <c r="Z22" s="1124"/>
      <c r="AA22" s="1124"/>
      <c r="AB22" s="1124"/>
      <c r="AC22" s="1124"/>
      <c r="AD22" s="1124"/>
      <c r="AE22" s="1124"/>
      <c r="AF22" s="1124"/>
      <c r="AG22" s="1124"/>
    </row>
    <row r="23" spans="1:33" ht="13.5" customHeight="1" x14ac:dyDescent="0.15">
      <c r="B23" s="1122"/>
      <c r="C23" s="1122"/>
      <c r="D23" s="1122"/>
      <c r="E23" s="1122"/>
      <c r="F23" s="1122"/>
      <c r="G23" s="1122"/>
      <c r="H23" s="1122"/>
      <c r="I23" s="1122"/>
      <c r="J23" s="1122"/>
      <c r="K23" s="1122"/>
      <c r="L23" s="1122"/>
      <c r="M23" s="1122"/>
      <c r="N23" s="1122"/>
      <c r="O23" s="1122"/>
      <c r="P23" s="1124"/>
      <c r="Q23" s="1124"/>
      <c r="R23" s="1124"/>
      <c r="S23" s="1124"/>
      <c r="T23" s="1124"/>
      <c r="U23" s="1124"/>
      <c r="V23" s="1124"/>
      <c r="W23" s="1124"/>
      <c r="X23" s="1124"/>
      <c r="Y23" s="1124"/>
      <c r="Z23" s="1124"/>
      <c r="AA23" s="1124"/>
      <c r="AB23" s="1124"/>
      <c r="AC23" s="1124"/>
      <c r="AD23" s="1124"/>
      <c r="AE23" s="1124"/>
      <c r="AF23" s="1124"/>
      <c r="AG23" s="1124"/>
    </row>
    <row r="24" spans="1:33" ht="21" customHeight="1" x14ac:dyDescent="0.15">
      <c r="A24" s="159" t="s">
        <v>1162</v>
      </c>
      <c r="B24" s="1122"/>
      <c r="C24" s="1122"/>
      <c r="D24" s="1122"/>
      <c r="E24" s="1122"/>
      <c r="F24" s="1122"/>
      <c r="G24" s="1122"/>
      <c r="H24" s="1122"/>
      <c r="I24" s="1122"/>
      <c r="J24" s="1122"/>
      <c r="K24" s="1122"/>
      <c r="L24" s="1122"/>
      <c r="M24" s="1122"/>
      <c r="N24" s="1122"/>
      <c r="O24" s="1122"/>
      <c r="P24" s="1124"/>
      <c r="Q24" s="1124"/>
      <c r="R24" s="1124"/>
      <c r="S24" s="1124"/>
      <c r="T24" s="1124"/>
      <c r="U24" s="1124"/>
      <c r="V24" s="1124"/>
      <c r="W24" s="1124"/>
      <c r="X24" s="1124"/>
      <c r="Y24" s="1124"/>
      <c r="Z24" s="1124"/>
      <c r="AA24" s="1124"/>
      <c r="AB24" s="1124"/>
      <c r="AC24" s="1124"/>
      <c r="AD24" s="1124"/>
      <c r="AE24" s="1124"/>
      <c r="AF24" s="1124"/>
      <c r="AG24" s="1124"/>
    </row>
    <row r="25" spans="1:33" ht="21" customHeight="1" x14ac:dyDescent="0.15">
      <c r="A25" s="2130" t="s">
        <v>1169</v>
      </c>
      <c r="B25" s="2131"/>
      <c r="C25" s="2128" t="s">
        <v>1163</v>
      </c>
      <c r="D25" s="2129"/>
      <c r="E25" s="2129"/>
      <c r="F25" s="2129"/>
      <c r="G25" s="2129"/>
      <c r="H25" s="2129"/>
      <c r="I25" s="2129"/>
      <c r="J25" s="2137" t="str">
        <f>IF(基本情報!G15="個人",基本情報!G20,CONCATENATE(基本情報!G17,"　",基本情報!G18,"　",基本情報!G20))</f>
        <v>　　</v>
      </c>
      <c r="K25" s="2137"/>
      <c r="L25" s="2137"/>
      <c r="M25" s="2137"/>
      <c r="N25" s="2137"/>
      <c r="O25" s="2137"/>
      <c r="P25" s="2137"/>
      <c r="Q25" s="2137"/>
      <c r="R25" s="2137"/>
      <c r="S25" s="2137"/>
      <c r="T25" s="2137"/>
      <c r="U25" s="2137"/>
      <c r="V25" s="2137"/>
      <c r="W25" s="2137"/>
      <c r="X25" s="2137"/>
      <c r="Y25" s="2137"/>
      <c r="Z25" s="2137"/>
      <c r="AA25" s="2137"/>
      <c r="AB25" s="2137"/>
      <c r="AC25" s="2137"/>
      <c r="AD25" s="2137"/>
      <c r="AE25" s="2137"/>
      <c r="AF25" s="2137"/>
      <c r="AG25" s="2138"/>
    </row>
    <row r="26" spans="1:33" ht="21" customHeight="1" x14ac:dyDescent="0.15">
      <c r="A26" s="2132"/>
      <c r="B26" s="2133"/>
      <c r="C26" s="1126" t="s">
        <v>333</v>
      </c>
      <c r="D26" s="1130"/>
      <c r="E26" s="2160" t="str">
        <f>IF(基本情報!G22="","",基本情報!G22)</f>
        <v/>
      </c>
      <c r="F26" s="2160"/>
      <c r="G26" s="2160"/>
      <c r="H26" s="2160"/>
      <c r="I26" s="2160"/>
      <c r="J26" s="2160"/>
      <c r="K26" s="2160"/>
      <c r="L26" s="2160"/>
      <c r="M26" s="2160"/>
      <c r="N26" s="2160"/>
      <c r="O26" s="2160"/>
      <c r="P26" s="2160"/>
      <c r="Q26" s="2160"/>
      <c r="R26" s="2160"/>
      <c r="S26" s="2160"/>
      <c r="T26" s="2160"/>
      <c r="U26" s="2160"/>
      <c r="V26" s="1398"/>
      <c r="W26" s="1398"/>
      <c r="X26" s="1398"/>
      <c r="Y26" s="1128" t="s">
        <v>179</v>
      </c>
      <c r="Z26" s="2134" t="str">
        <f>IF(基本情報!G23="","",基本情報!G23)</f>
        <v/>
      </c>
      <c r="AA26" s="2134"/>
      <c r="AB26" s="2134"/>
      <c r="AC26" s="2134"/>
      <c r="AD26" s="2134"/>
      <c r="AE26" s="2134"/>
      <c r="AF26" s="2134"/>
      <c r="AG26" s="2135"/>
    </row>
    <row r="27" spans="1:33" ht="21" customHeight="1" x14ac:dyDescent="0.15">
      <c r="A27" s="2130" t="s">
        <v>1028</v>
      </c>
      <c r="B27" s="2131"/>
      <c r="C27" s="2128" t="s">
        <v>1163</v>
      </c>
      <c r="D27" s="2129"/>
      <c r="E27" s="2129"/>
      <c r="F27" s="2129"/>
      <c r="G27" s="2129"/>
      <c r="H27" s="2129"/>
      <c r="I27" s="2129"/>
      <c r="J27" s="2137" t="str">
        <f>IF(基本情報!G25="個人",基本情報!G30,CONCATENATE(基本情報!G27,"　",基本情報!G28,"　",基本情報!G30))</f>
        <v>　　</v>
      </c>
      <c r="K27" s="2137"/>
      <c r="L27" s="2137"/>
      <c r="M27" s="2137"/>
      <c r="N27" s="2137"/>
      <c r="O27" s="2137"/>
      <c r="P27" s="2137"/>
      <c r="Q27" s="2137"/>
      <c r="R27" s="2137"/>
      <c r="S27" s="2137"/>
      <c r="T27" s="2137"/>
      <c r="U27" s="2137"/>
      <c r="V27" s="2137"/>
      <c r="W27" s="2137"/>
      <c r="X27" s="2137"/>
      <c r="Y27" s="2137"/>
      <c r="Z27" s="2137"/>
      <c r="AA27" s="2137"/>
      <c r="AB27" s="2137"/>
      <c r="AC27" s="2137"/>
      <c r="AD27" s="2137"/>
      <c r="AE27" s="2137"/>
      <c r="AF27" s="2137"/>
      <c r="AG27" s="2138"/>
    </row>
    <row r="28" spans="1:33" ht="21" customHeight="1" x14ac:dyDescent="0.15">
      <c r="A28" s="2132"/>
      <c r="B28" s="2133"/>
      <c r="C28" s="1126" t="s">
        <v>333</v>
      </c>
      <c r="D28" s="1130"/>
      <c r="E28" s="2160" t="str">
        <f>IF(基本情報!G32="","",基本情報!G32)</f>
        <v/>
      </c>
      <c r="F28" s="2160"/>
      <c r="G28" s="2160"/>
      <c r="H28" s="2160"/>
      <c r="I28" s="2160"/>
      <c r="J28" s="2160"/>
      <c r="K28" s="2160"/>
      <c r="L28" s="2160"/>
      <c r="M28" s="2160"/>
      <c r="N28" s="2160"/>
      <c r="O28" s="2160"/>
      <c r="P28" s="2160"/>
      <c r="Q28" s="2160"/>
      <c r="R28" s="2160"/>
      <c r="S28" s="2160"/>
      <c r="T28" s="2160"/>
      <c r="U28" s="2160"/>
      <c r="V28" s="1398"/>
      <c r="W28" s="1398"/>
      <c r="X28" s="1398"/>
      <c r="Y28" s="1128" t="s">
        <v>179</v>
      </c>
      <c r="Z28" s="2134" t="str">
        <f>IF(基本情報!G33="","",基本情報!G33)</f>
        <v/>
      </c>
      <c r="AA28" s="2134"/>
      <c r="AB28" s="2134"/>
      <c r="AC28" s="2134"/>
      <c r="AD28" s="2134"/>
      <c r="AE28" s="2134"/>
      <c r="AF28" s="2134"/>
      <c r="AG28" s="2135"/>
    </row>
    <row r="29" spans="1:33" ht="21" customHeight="1" x14ac:dyDescent="0.15">
      <c r="A29" s="2130" t="s">
        <v>1199</v>
      </c>
      <c r="B29" s="2131"/>
      <c r="C29" s="2128" t="s">
        <v>1163</v>
      </c>
      <c r="D29" s="2129"/>
      <c r="E29" s="2129"/>
      <c r="F29" s="2129"/>
      <c r="G29" s="2129"/>
      <c r="H29" s="2129"/>
      <c r="I29" s="2129"/>
      <c r="J29" s="2137"/>
      <c r="K29" s="2137"/>
      <c r="L29" s="2137"/>
      <c r="M29" s="2137"/>
      <c r="N29" s="2137"/>
      <c r="O29" s="2137"/>
      <c r="P29" s="2137"/>
      <c r="Q29" s="2137"/>
      <c r="R29" s="2137"/>
      <c r="S29" s="2137"/>
      <c r="T29" s="2137"/>
      <c r="U29" s="2137"/>
      <c r="V29" s="2137"/>
      <c r="W29" s="2137"/>
      <c r="X29" s="2137"/>
      <c r="Y29" s="2137"/>
      <c r="Z29" s="2137"/>
      <c r="AA29" s="2137"/>
      <c r="AB29" s="2137"/>
      <c r="AC29" s="2137"/>
      <c r="AD29" s="2137"/>
      <c r="AE29" s="2137"/>
      <c r="AF29" s="2137"/>
      <c r="AG29" s="2138"/>
    </row>
    <row r="30" spans="1:33" ht="21" customHeight="1" x14ac:dyDescent="0.15">
      <c r="A30" s="2132"/>
      <c r="B30" s="2133"/>
      <c r="C30" s="1126" t="s">
        <v>333</v>
      </c>
      <c r="D30" s="1130"/>
      <c r="E30" s="2160"/>
      <c r="F30" s="2160"/>
      <c r="G30" s="2160"/>
      <c r="H30" s="2160"/>
      <c r="I30" s="2160"/>
      <c r="J30" s="2160"/>
      <c r="K30" s="2160"/>
      <c r="L30" s="2160"/>
      <c r="M30" s="2160"/>
      <c r="N30" s="2160"/>
      <c r="O30" s="2160"/>
      <c r="P30" s="2160"/>
      <c r="Q30" s="2160"/>
      <c r="R30" s="2160"/>
      <c r="S30" s="2160"/>
      <c r="T30" s="2160"/>
      <c r="U30" s="2160"/>
      <c r="V30" s="1398"/>
      <c r="W30" s="1398"/>
      <c r="X30" s="1398"/>
      <c r="Y30" s="1128" t="s">
        <v>179</v>
      </c>
      <c r="Z30" s="2134"/>
      <c r="AA30" s="2134"/>
      <c r="AB30" s="2134"/>
      <c r="AC30" s="2134"/>
      <c r="AD30" s="2134"/>
      <c r="AE30" s="2134"/>
      <c r="AF30" s="2134"/>
      <c r="AG30" s="2135"/>
    </row>
    <row r="31" spans="1:33" ht="21" customHeight="1" x14ac:dyDescent="0.15">
      <c r="A31" s="2130" t="s">
        <v>180</v>
      </c>
      <c r="B31" s="2131"/>
      <c r="C31" s="1131" t="s">
        <v>174</v>
      </c>
      <c r="D31" s="2163" t="str">
        <f>IF(V11="","",V11)</f>
        <v/>
      </c>
      <c r="E31" s="2163"/>
      <c r="F31" s="1127" t="s">
        <v>131</v>
      </c>
      <c r="G31" s="2181" t="s">
        <v>1171</v>
      </c>
      <c r="H31" s="2181"/>
      <c r="I31" s="1105" t="s">
        <v>174</v>
      </c>
      <c r="J31" s="2183" t="str">
        <f>IF(AC11="","",AC11)</f>
        <v/>
      </c>
      <c r="K31" s="2183"/>
      <c r="L31" s="64" t="s">
        <v>131</v>
      </c>
      <c r="M31" s="2181" t="s">
        <v>1385</v>
      </c>
      <c r="N31" s="2181"/>
      <c r="O31" s="2181"/>
      <c r="P31" s="64" t="s">
        <v>174</v>
      </c>
      <c r="Q31" s="2182" t="str">
        <f>IF(V12="","",V12)</f>
        <v/>
      </c>
      <c r="R31" s="2182"/>
      <c r="S31" s="2182"/>
      <c r="T31" s="2182"/>
      <c r="U31" s="2182"/>
      <c r="V31" s="2182"/>
      <c r="W31" s="1142" t="s">
        <v>131</v>
      </c>
      <c r="X31" s="1142"/>
      <c r="Y31" s="1141" t="s">
        <v>1174</v>
      </c>
      <c r="Z31" s="2182" t="str">
        <f>IF(AC12="","",AC12)</f>
        <v/>
      </c>
      <c r="AA31" s="2182"/>
      <c r="AB31" s="2182"/>
      <c r="AC31" s="2182"/>
      <c r="AD31" s="2182"/>
      <c r="AE31" s="2182"/>
      <c r="AF31" s="2182"/>
      <c r="AG31" s="1135" t="s">
        <v>171</v>
      </c>
    </row>
    <row r="32" spans="1:33" ht="24.95" customHeight="1" x14ac:dyDescent="0.15">
      <c r="A32" s="2158"/>
      <c r="B32" s="2159"/>
      <c r="C32" s="2177" t="s">
        <v>1180</v>
      </c>
      <c r="D32" s="2166"/>
      <c r="E32" s="2166"/>
      <c r="F32" s="2166"/>
      <c r="G32" s="2166"/>
      <c r="H32" s="2166" t="str">
        <f>IF(V13="","",V13)</f>
        <v/>
      </c>
      <c r="I32" s="2166"/>
      <c r="J32" s="2166"/>
      <c r="K32" s="2166"/>
      <c r="L32" s="2166"/>
      <c r="M32" s="2166"/>
      <c r="N32" s="2166"/>
      <c r="O32" s="2166"/>
      <c r="P32" s="2166"/>
      <c r="Q32" s="2166"/>
      <c r="R32" s="2166"/>
      <c r="S32" s="2166"/>
      <c r="T32" s="2166"/>
      <c r="U32" s="2166"/>
      <c r="V32" s="2166"/>
      <c r="W32" s="2166"/>
      <c r="X32" s="2166"/>
      <c r="Y32" s="2166"/>
      <c r="Z32" s="2166"/>
      <c r="AA32" s="2166"/>
      <c r="AB32" s="2166"/>
      <c r="AC32" s="2166"/>
      <c r="AD32" s="2166"/>
      <c r="AE32" s="2166"/>
      <c r="AF32" s="2166"/>
      <c r="AG32" s="2167"/>
    </row>
    <row r="33" spans="1:37" ht="24.95" customHeight="1" x14ac:dyDescent="0.15">
      <c r="A33" s="2158"/>
      <c r="B33" s="2159"/>
      <c r="C33" s="2178" t="s">
        <v>1179</v>
      </c>
      <c r="D33" s="2179"/>
      <c r="E33" s="2179"/>
      <c r="F33" s="2179"/>
      <c r="G33" s="2179"/>
      <c r="H33" s="2166" t="str">
        <f>IF(V14="","",V14)</f>
        <v/>
      </c>
      <c r="I33" s="2166"/>
      <c r="J33" s="2166"/>
      <c r="K33" s="2166"/>
      <c r="L33" s="2166"/>
      <c r="M33" s="2166"/>
      <c r="N33" s="2166"/>
      <c r="O33" s="2166"/>
      <c r="P33" s="2166"/>
      <c r="Q33" s="2166"/>
      <c r="R33" s="2166"/>
      <c r="S33" s="2166"/>
      <c r="T33" s="2166"/>
      <c r="U33" s="2166"/>
      <c r="V33" s="2166"/>
      <c r="W33" s="2166"/>
      <c r="X33" s="2166"/>
      <c r="Y33" s="2166"/>
      <c r="Z33" s="2166"/>
      <c r="AA33" s="2166"/>
      <c r="AB33" s="2166"/>
      <c r="AC33" s="2166"/>
      <c r="AD33" s="2166"/>
      <c r="AE33" s="2166"/>
      <c r="AF33" s="2166"/>
      <c r="AG33" s="2167"/>
    </row>
    <row r="34" spans="1:37" ht="24.95" customHeight="1" x14ac:dyDescent="0.15">
      <c r="A34" s="2158"/>
      <c r="B34" s="2159"/>
      <c r="C34" s="1136" t="s">
        <v>174</v>
      </c>
      <c r="D34" s="2180" t="str">
        <f>IF(L15="","",L15)</f>
        <v/>
      </c>
      <c r="E34" s="2180"/>
      <c r="F34" s="1123" t="s">
        <v>131</v>
      </c>
      <c r="G34" s="60" t="s">
        <v>1176</v>
      </c>
      <c r="H34" s="60"/>
      <c r="I34" s="60"/>
      <c r="J34" s="1106"/>
      <c r="K34" s="1106"/>
      <c r="L34" s="64" t="s">
        <v>174</v>
      </c>
      <c r="M34" s="2173" t="str">
        <f>IF(T15="","",T15)</f>
        <v/>
      </c>
      <c r="N34" s="2173"/>
      <c r="O34" s="2173"/>
      <c r="P34" s="64" t="s">
        <v>131</v>
      </c>
      <c r="Q34" s="64" t="s">
        <v>1177</v>
      </c>
      <c r="Y34" s="1140" t="s">
        <v>1174</v>
      </c>
      <c r="Z34" s="2185" t="str">
        <f>IF(AC15="","",AC15)</f>
        <v/>
      </c>
      <c r="AA34" s="2185"/>
      <c r="AB34" s="2185"/>
      <c r="AC34" s="2185"/>
      <c r="AD34" s="2185"/>
      <c r="AE34" s="2185"/>
      <c r="AF34" s="2185"/>
      <c r="AG34" s="1137" t="s">
        <v>171</v>
      </c>
    </row>
    <row r="35" spans="1:37" ht="21" customHeight="1" x14ac:dyDescent="0.15">
      <c r="A35" s="2132"/>
      <c r="B35" s="2133"/>
      <c r="C35" s="1126" t="s">
        <v>1178</v>
      </c>
      <c r="D35" s="1130"/>
      <c r="E35" s="2160"/>
      <c r="F35" s="2160"/>
      <c r="G35" s="2160"/>
      <c r="H35" s="2160"/>
      <c r="I35" s="2160"/>
      <c r="J35" s="2160"/>
      <c r="K35" s="2160"/>
      <c r="L35" s="2160"/>
      <c r="M35" s="2160"/>
      <c r="N35" s="2160"/>
      <c r="O35" s="2160"/>
      <c r="P35" s="2160"/>
      <c r="Q35" s="2160"/>
      <c r="R35" s="2160"/>
      <c r="S35" s="2160"/>
      <c r="T35" s="2160"/>
      <c r="U35" s="2160"/>
      <c r="V35" s="2160"/>
      <c r="W35" s="2160"/>
      <c r="X35" s="2160"/>
      <c r="Y35" s="2160"/>
      <c r="Z35" s="2160"/>
      <c r="AA35" s="2160"/>
      <c r="AB35" s="2160"/>
      <c r="AC35" s="2160"/>
      <c r="AD35" s="2160"/>
      <c r="AE35" s="2160"/>
      <c r="AF35" s="2160"/>
      <c r="AG35" s="2176"/>
    </row>
    <row r="36" spans="1:37" ht="21" customHeight="1" x14ac:dyDescent="0.15">
      <c r="A36" s="2130" t="s">
        <v>1164</v>
      </c>
      <c r="B36" s="2131"/>
      <c r="C36" s="1131" t="s">
        <v>1382</v>
      </c>
      <c r="D36" s="1132"/>
      <c r="E36" s="1132"/>
      <c r="F36" s="1132"/>
      <c r="G36" s="1132"/>
      <c r="H36" s="1132"/>
      <c r="I36" s="1132" t="s">
        <v>174</v>
      </c>
      <c r="J36" s="2163"/>
      <c r="K36" s="2163"/>
      <c r="L36" s="2163"/>
      <c r="M36" s="2163"/>
      <c r="N36" s="2163"/>
      <c r="O36" s="1132" t="s">
        <v>131</v>
      </c>
      <c r="P36" s="2184" t="s">
        <v>1383</v>
      </c>
      <c r="Q36" s="2184"/>
      <c r="R36" s="1134" t="s">
        <v>174</v>
      </c>
      <c r="S36" s="2161"/>
      <c r="T36" s="2161"/>
      <c r="U36" s="2161"/>
      <c r="V36" s="2161"/>
      <c r="W36" s="1134" t="s">
        <v>131</v>
      </c>
      <c r="X36" s="1132"/>
      <c r="Y36" s="1140" t="s">
        <v>1174</v>
      </c>
      <c r="Z36" s="2161"/>
      <c r="AA36" s="2161"/>
      <c r="AB36" s="2161"/>
      <c r="AC36" s="2161"/>
      <c r="AD36" s="2161"/>
      <c r="AE36" s="2161"/>
      <c r="AF36" s="2161"/>
      <c r="AG36" s="1135" t="s">
        <v>171</v>
      </c>
    </row>
    <row r="37" spans="1:37" ht="21" customHeight="1" x14ac:dyDescent="0.15">
      <c r="A37" s="2158"/>
      <c r="B37" s="2159"/>
      <c r="C37" s="1136" t="s">
        <v>1168</v>
      </c>
      <c r="D37" s="57"/>
      <c r="E37" s="57"/>
      <c r="F37" s="57"/>
      <c r="G37" s="57"/>
      <c r="H37" s="2166"/>
      <c r="I37" s="2166"/>
      <c r="J37" s="2166"/>
      <c r="K37" s="2166"/>
      <c r="L37" s="2166"/>
      <c r="M37" s="2166"/>
      <c r="N37" s="2166"/>
      <c r="O37" s="2166"/>
      <c r="P37" s="2166"/>
      <c r="Q37" s="2166"/>
      <c r="R37" s="2166"/>
      <c r="S37" s="2166"/>
      <c r="T37" s="2166"/>
      <c r="U37" s="2166"/>
      <c r="V37" s="2166"/>
      <c r="W37" s="2166"/>
      <c r="X37" s="2166"/>
      <c r="Y37" s="2166"/>
      <c r="Z37" s="2166"/>
      <c r="AA37" s="2166"/>
      <c r="AB37" s="2166"/>
      <c r="AC37" s="2166"/>
      <c r="AD37" s="2166"/>
      <c r="AE37" s="2166"/>
      <c r="AF37" s="2166"/>
      <c r="AG37" s="2167"/>
    </row>
    <row r="38" spans="1:37" ht="21" customHeight="1" x14ac:dyDescent="0.15">
      <c r="A38" s="2132"/>
      <c r="B38" s="2133"/>
      <c r="C38" s="1126" t="s">
        <v>333</v>
      </c>
      <c r="D38" s="1130"/>
      <c r="E38" s="2160"/>
      <c r="F38" s="2160"/>
      <c r="G38" s="2160"/>
      <c r="H38" s="2160"/>
      <c r="I38" s="2160"/>
      <c r="J38" s="2160"/>
      <c r="K38" s="2160"/>
      <c r="L38" s="2160"/>
      <c r="M38" s="2160"/>
      <c r="N38" s="2160"/>
      <c r="O38" s="2160"/>
      <c r="P38" s="2160"/>
      <c r="Q38" s="2160"/>
      <c r="R38" s="2160"/>
      <c r="S38" s="2160"/>
      <c r="T38" s="2160"/>
      <c r="U38" s="2160"/>
      <c r="V38" s="2160"/>
      <c r="W38" s="2160"/>
      <c r="X38" s="2160"/>
      <c r="Y38" s="2160"/>
      <c r="Z38" s="2160"/>
      <c r="AA38" s="2160"/>
      <c r="AB38" s="2160"/>
      <c r="AC38" s="2160"/>
      <c r="AD38" s="2160"/>
      <c r="AE38" s="2160"/>
      <c r="AF38" s="2160"/>
      <c r="AG38" s="2176"/>
    </row>
    <row r="39" spans="1:37" ht="21" customHeight="1" x14ac:dyDescent="0.15">
      <c r="A39" s="1156" t="s">
        <v>1161</v>
      </c>
      <c r="B39" s="1129"/>
      <c r="C39" s="1125"/>
      <c r="D39" s="1129"/>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B39" s="1133"/>
      <c r="AC39" s="1133"/>
      <c r="AD39" s="1133"/>
      <c r="AE39" s="1133"/>
      <c r="AF39" s="1133"/>
      <c r="AG39" s="1133"/>
    </row>
    <row r="40" spans="1:37" ht="13.5" customHeight="1" x14ac:dyDescent="0.15">
      <c r="A40" s="1201"/>
      <c r="B40" s="62"/>
      <c r="C40" s="1124"/>
      <c r="D40" s="62"/>
      <c r="E40" s="1198"/>
      <c r="F40" s="1198"/>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row>
    <row r="41" spans="1:37" s="1154" customFormat="1" ht="13.5" customHeight="1" x14ac:dyDescent="0.15">
      <c r="A41" s="2187" t="s">
        <v>1059</v>
      </c>
      <c r="B41" s="2187"/>
      <c r="C41" s="2187"/>
      <c r="D41" s="2187"/>
      <c r="E41" s="2187"/>
      <c r="F41" s="2187"/>
      <c r="G41" s="2187"/>
      <c r="H41" s="2187"/>
      <c r="I41" s="2187"/>
      <c r="J41" s="2187"/>
      <c r="K41" s="2187"/>
      <c r="L41" s="2187"/>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1153"/>
      <c r="AI41" s="1153"/>
      <c r="AJ41" s="1153"/>
    </row>
    <row r="42" spans="1:37" s="1155" customFormat="1" ht="13.5" customHeight="1" x14ac:dyDescent="0.15">
      <c r="A42" s="2187"/>
      <c r="B42" s="2187"/>
      <c r="C42" s="2187"/>
      <c r="D42" s="2187"/>
      <c r="E42" s="2187"/>
      <c r="F42" s="2187"/>
      <c r="G42" s="2187"/>
      <c r="H42" s="2187"/>
      <c r="I42" s="2187"/>
      <c r="J42" s="2187"/>
      <c r="K42" s="2187"/>
      <c r="L42" s="2187"/>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row>
    <row r="43" spans="1:37" ht="21" customHeight="1" x14ac:dyDescent="0.15">
      <c r="R43" s="157"/>
      <c r="S43" s="157"/>
      <c r="T43" s="157"/>
      <c r="U43" s="157"/>
      <c r="V43" s="157"/>
      <c r="W43" s="157"/>
      <c r="X43" s="157"/>
      <c r="Y43" s="157"/>
      <c r="Z43" s="157"/>
      <c r="AA43" s="157"/>
      <c r="AB43" s="157"/>
      <c r="AC43" s="157"/>
      <c r="AD43" s="157"/>
      <c r="AE43" s="157"/>
      <c r="AF43" s="157"/>
      <c r="AG43" s="939"/>
    </row>
    <row r="44" spans="1:37" ht="21" customHeight="1" x14ac:dyDescent="0.15">
      <c r="A44" s="63" t="s">
        <v>181</v>
      </c>
      <c r="B44" s="63"/>
      <c r="C44" s="63"/>
      <c r="D44" s="63"/>
      <c r="E44" s="63"/>
      <c r="F44" s="63"/>
      <c r="G44" s="63"/>
      <c r="H44" s="63"/>
      <c r="I44" s="63"/>
      <c r="J44" s="63"/>
      <c r="K44" s="63"/>
      <c r="L44" s="63"/>
      <c r="M44" s="63"/>
      <c r="N44" s="63"/>
      <c r="O44" s="63"/>
      <c r="P44" s="63"/>
      <c r="Q44" s="63"/>
    </row>
    <row r="45" spans="1:37" ht="15" customHeight="1" x14ac:dyDescent="0.15">
      <c r="A45" s="2099" t="s">
        <v>1061</v>
      </c>
      <c r="B45" s="2100"/>
      <c r="C45" s="2100"/>
      <c r="D45" s="2100"/>
      <c r="E45" s="2100"/>
      <c r="F45" s="2100"/>
      <c r="G45" s="2100"/>
      <c r="H45" s="2100"/>
      <c r="I45" s="2100"/>
      <c r="J45" s="2100"/>
      <c r="K45" s="2100"/>
      <c r="L45" s="2100"/>
      <c r="M45" s="2100"/>
      <c r="N45" s="2100"/>
      <c r="O45" s="2100"/>
      <c r="P45" s="2100"/>
      <c r="Q45" s="2100"/>
      <c r="R45" s="2101"/>
      <c r="S45" s="2106" t="s">
        <v>1247</v>
      </c>
      <c r="T45" s="2107"/>
      <c r="U45" s="2107"/>
      <c r="V45" s="2107"/>
      <c r="W45" s="2107"/>
      <c r="X45" s="2107"/>
      <c r="Y45" s="2107"/>
      <c r="Z45" s="2108"/>
      <c r="AA45" s="2169" t="s">
        <v>1246</v>
      </c>
      <c r="AB45" s="2169"/>
      <c r="AC45" s="2169"/>
      <c r="AD45" s="2169"/>
      <c r="AE45" s="2169"/>
      <c r="AF45" s="2169"/>
      <c r="AG45" s="2170"/>
      <c r="AH45" s="1481"/>
      <c r="AJ45" s="1186"/>
      <c r="AK45" s="1186"/>
    </row>
    <row r="46" spans="1:37" ht="21" customHeight="1" x14ac:dyDescent="0.15">
      <c r="A46" s="2102"/>
      <c r="B46" s="2103"/>
      <c r="C46" s="2103"/>
      <c r="D46" s="2103"/>
      <c r="E46" s="2103"/>
      <c r="F46" s="2103"/>
      <c r="G46" s="2103"/>
      <c r="H46" s="2103"/>
      <c r="I46" s="2103"/>
      <c r="J46" s="2103"/>
      <c r="K46" s="2103"/>
      <c r="L46" s="2103"/>
      <c r="M46" s="2103"/>
      <c r="N46" s="2103"/>
      <c r="O46" s="2103"/>
      <c r="P46" s="2103"/>
      <c r="Q46" s="2103"/>
      <c r="R46" s="2104"/>
      <c r="S46" s="3590"/>
      <c r="T46" s="3615"/>
      <c r="U46" s="3615"/>
      <c r="V46" s="3615"/>
      <c r="W46" s="3615"/>
      <c r="X46" s="3615"/>
      <c r="Y46" s="3615"/>
      <c r="Z46" s="967" t="s">
        <v>481</v>
      </c>
      <c r="AA46" s="3616"/>
      <c r="AB46" s="3617"/>
      <c r="AC46" s="3617"/>
      <c r="AD46" s="3617"/>
      <c r="AE46" s="3617"/>
      <c r="AF46" s="3617"/>
      <c r="AG46" s="1443" t="s">
        <v>481</v>
      </c>
      <c r="AH46" s="1482"/>
      <c r="AI46" s="1146"/>
      <c r="AJ46" s="1107"/>
      <c r="AK46" s="1483"/>
    </row>
    <row r="47" spans="1:37" ht="15" customHeight="1" x14ac:dyDescent="0.15">
      <c r="A47" s="2099" t="s">
        <v>1062</v>
      </c>
      <c r="B47" s="2100"/>
      <c r="C47" s="2100"/>
      <c r="D47" s="2100"/>
      <c r="E47" s="2100"/>
      <c r="F47" s="2100"/>
      <c r="G47" s="2100"/>
      <c r="H47" s="2100"/>
      <c r="I47" s="2100"/>
      <c r="J47" s="2100"/>
      <c r="K47" s="2100"/>
      <c r="L47" s="2100"/>
      <c r="M47" s="2100"/>
      <c r="N47" s="2100"/>
      <c r="O47" s="2100"/>
      <c r="P47" s="2100"/>
      <c r="Q47" s="2100"/>
      <c r="R47" s="2101"/>
      <c r="S47" s="2106" t="s">
        <v>1247</v>
      </c>
      <c r="T47" s="2107"/>
      <c r="U47" s="2107"/>
      <c r="V47" s="2107"/>
      <c r="W47" s="2107"/>
      <c r="X47" s="2107"/>
      <c r="Y47" s="2107"/>
      <c r="Z47" s="2108"/>
      <c r="AA47" s="2169" t="s">
        <v>1246</v>
      </c>
      <c r="AB47" s="2169"/>
      <c r="AC47" s="2169"/>
      <c r="AD47" s="2169"/>
      <c r="AE47" s="2169"/>
      <c r="AF47" s="2169"/>
      <c r="AG47" s="2170"/>
      <c r="AH47" s="1484"/>
      <c r="AI47" s="1146"/>
      <c r="AJ47" s="1483"/>
      <c r="AK47" s="1483"/>
    </row>
    <row r="48" spans="1:37" ht="21" customHeight="1" x14ac:dyDescent="0.15">
      <c r="A48" s="2102"/>
      <c r="B48" s="2103"/>
      <c r="C48" s="2103"/>
      <c r="D48" s="2103"/>
      <c r="E48" s="2103"/>
      <c r="F48" s="2103"/>
      <c r="G48" s="2103"/>
      <c r="H48" s="2103"/>
      <c r="I48" s="2103"/>
      <c r="J48" s="2103"/>
      <c r="K48" s="2103"/>
      <c r="L48" s="2103"/>
      <c r="M48" s="2103"/>
      <c r="N48" s="2103"/>
      <c r="O48" s="2103"/>
      <c r="P48" s="2103"/>
      <c r="Q48" s="2103"/>
      <c r="R48" s="2104"/>
      <c r="S48" s="3590"/>
      <c r="T48" s="3615"/>
      <c r="U48" s="3615"/>
      <c r="V48" s="3615"/>
      <c r="W48" s="3615"/>
      <c r="X48" s="3615"/>
      <c r="Y48" s="3615"/>
      <c r="Z48" s="967" t="s">
        <v>481</v>
      </c>
      <c r="AA48" s="3616"/>
      <c r="AB48" s="3617"/>
      <c r="AC48" s="3617"/>
      <c r="AD48" s="3617"/>
      <c r="AE48" s="3617"/>
      <c r="AF48" s="3617"/>
      <c r="AG48" s="1443" t="s">
        <v>481</v>
      </c>
    </row>
    <row r="49" spans="1:33" ht="21" customHeight="1" x14ac:dyDescent="0.15">
      <c r="A49" s="2106" t="s">
        <v>182</v>
      </c>
      <c r="B49" s="2107"/>
      <c r="C49" s="2107"/>
      <c r="D49" s="2107"/>
      <c r="E49" s="2107"/>
      <c r="F49" s="2107"/>
      <c r="G49" s="2107"/>
      <c r="H49" s="2107"/>
      <c r="I49" s="2107"/>
      <c r="J49" s="2107"/>
      <c r="K49" s="2107"/>
      <c r="L49" s="2107"/>
      <c r="M49" s="2107"/>
      <c r="N49" s="2107"/>
      <c r="O49" s="2107"/>
      <c r="P49" s="2107"/>
      <c r="Q49" s="2107"/>
      <c r="R49" s="2107"/>
      <c r="S49" s="2107"/>
      <c r="T49" s="2107"/>
      <c r="U49" s="2107"/>
      <c r="V49" s="2107"/>
      <c r="W49" s="2107"/>
      <c r="X49" s="2107"/>
      <c r="Y49" s="2107"/>
      <c r="Z49" s="2108"/>
      <c r="AA49" s="2188" t="s">
        <v>183</v>
      </c>
      <c r="AB49" s="2169"/>
      <c r="AC49" s="2169"/>
      <c r="AD49" s="2169"/>
      <c r="AE49" s="2169"/>
      <c r="AF49" s="2169"/>
      <c r="AG49" s="2170"/>
    </row>
    <row r="50" spans="1:33" ht="35.25" customHeight="1" x14ac:dyDescent="0.15">
      <c r="A50" s="3618"/>
      <c r="B50" s="3619"/>
      <c r="C50" s="3619"/>
      <c r="D50" s="3619"/>
      <c r="E50" s="3619"/>
      <c r="F50" s="3619"/>
      <c r="G50" s="3619"/>
      <c r="H50" s="3619"/>
      <c r="I50" s="3619"/>
      <c r="J50" s="3619"/>
      <c r="K50" s="3619"/>
      <c r="L50" s="3619"/>
      <c r="M50" s="3619"/>
      <c r="N50" s="3619"/>
      <c r="O50" s="3619"/>
      <c r="P50" s="3619"/>
      <c r="Q50" s="3619"/>
      <c r="R50" s="3619"/>
      <c r="S50" s="3619"/>
      <c r="T50" s="3619"/>
      <c r="U50" s="3619"/>
      <c r="V50" s="3619"/>
      <c r="W50" s="3619"/>
      <c r="X50" s="3619"/>
      <c r="Y50" s="3619"/>
      <c r="Z50" s="3620"/>
      <c r="AA50" s="2124" t="s">
        <v>134</v>
      </c>
      <c r="AB50" s="2125"/>
      <c r="AC50" s="2125"/>
      <c r="AD50" s="2117" t="s">
        <v>1485</v>
      </c>
      <c r="AE50" s="2117"/>
      <c r="AF50" s="2117"/>
      <c r="AG50" s="2118"/>
    </row>
    <row r="51" spans="1:33" ht="35.25" customHeight="1" x14ac:dyDescent="0.15">
      <c r="A51" s="3621"/>
      <c r="B51" s="3622"/>
      <c r="C51" s="3622"/>
      <c r="D51" s="3622"/>
      <c r="E51" s="3622"/>
      <c r="F51" s="3622"/>
      <c r="G51" s="3622"/>
      <c r="H51" s="3622"/>
      <c r="I51" s="3622"/>
      <c r="J51" s="3622"/>
      <c r="K51" s="3622"/>
      <c r="L51" s="3622"/>
      <c r="M51" s="3622"/>
      <c r="N51" s="3622"/>
      <c r="O51" s="3622"/>
      <c r="P51" s="3622"/>
      <c r="Q51" s="3622"/>
      <c r="R51" s="3622"/>
      <c r="S51" s="3622"/>
      <c r="T51" s="3622"/>
      <c r="U51" s="3622"/>
      <c r="V51" s="3622"/>
      <c r="W51" s="3622"/>
      <c r="X51" s="3622"/>
      <c r="Y51" s="3622"/>
      <c r="Z51" s="3623"/>
      <c r="AA51" s="2122" t="s">
        <v>134</v>
      </c>
      <c r="AB51" s="2123"/>
      <c r="AC51" s="2123"/>
      <c r="AD51" s="2126" t="s">
        <v>1484</v>
      </c>
      <c r="AE51" s="2126"/>
      <c r="AF51" s="2126"/>
      <c r="AG51" s="2127"/>
    </row>
    <row r="52" spans="1:33" ht="15" customHeight="1"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1:33" s="1202" customFormat="1" ht="39" customHeight="1" x14ac:dyDescent="0.15">
      <c r="A53" s="941" t="s">
        <v>184</v>
      </c>
      <c r="B53" s="2109" t="s">
        <v>1234</v>
      </c>
      <c r="C53" s="2109"/>
      <c r="D53" s="2109"/>
      <c r="E53" s="2109"/>
      <c r="F53" s="2109"/>
      <c r="G53" s="2109"/>
      <c r="H53" s="2109"/>
      <c r="I53" s="2109"/>
      <c r="J53" s="2109"/>
      <c r="K53" s="2109"/>
      <c r="L53" s="2109"/>
      <c r="M53" s="2109"/>
      <c r="N53" s="2109"/>
      <c r="O53" s="2109"/>
      <c r="P53" s="2109"/>
      <c r="Q53" s="2109"/>
      <c r="R53" s="2109"/>
      <c r="S53" s="2109"/>
      <c r="T53" s="2109"/>
      <c r="U53" s="2109"/>
      <c r="V53" s="2109"/>
      <c r="W53" s="2109"/>
      <c r="X53" s="2109"/>
      <c r="Y53" s="2109"/>
      <c r="Z53" s="2109"/>
      <c r="AA53" s="2109"/>
      <c r="AB53" s="2109"/>
      <c r="AC53" s="2109"/>
      <c r="AD53" s="2109"/>
      <c r="AE53" s="2109"/>
      <c r="AF53" s="2109"/>
      <c r="AG53" s="2109"/>
    </row>
    <row r="54" spans="1:33" s="1202" customFormat="1" ht="13.5" customHeight="1" x14ac:dyDescent="0.15">
      <c r="A54" s="65" t="s">
        <v>185</v>
      </c>
      <c r="B54" s="65" t="s">
        <v>1064</v>
      </c>
      <c r="C54" s="65"/>
      <c r="D54" s="65"/>
      <c r="E54" s="65"/>
      <c r="F54" s="65"/>
    </row>
    <row r="55" spans="1:33" ht="21" customHeight="1" x14ac:dyDescent="0.15">
      <c r="A55" s="941"/>
      <c r="B55" s="1111"/>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row>
    <row r="56" spans="1:33" ht="21" customHeight="1" x14ac:dyDescent="0.15">
      <c r="A56" s="63" t="s">
        <v>1253</v>
      </c>
      <c r="B56" s="63"/>
      <c r="C56" s="63"/>
      <c r="D56" s="63"/>
      <c r="E56" s="63"/>
      <c r="F56" s="63"/>
      <c r="G56" s="63"/>
      <c r="H56" s="63"/>
      <c r="I56" s="63"/>
      <c r="J56" s="63"/>
      <c r="K56" s="63"/>
      <c r="L56" s="63"/>
      <c r="M56" s="63"/>
      <c r="N56" s="63"/>
      <c r="O56" s="63"/>
      <c r="P56" s="63"/>
      <c r="Q56" s="63"/>
    </row>
    <row r="57" spans="1:33" s="1205" customFormat="1" ht="30" customHeight="1" x14ac:dyDescent="0.15">
      <c r="A57" s="1203" t="s">
        <v>1249</v>
      </c>
      <c r="B57" s="3596" t="s">
        <v>186</v>
      </c>
      <c r="C57" s="3596"/>
      <c r="D57" s="3596"/>
      <c r="E57" s="3596"/>
      <c r="F57" s="3596"/>
      <c r="G57" s="3596"/>
      <c r="H57" s="3596"/>
      <c r="I57" s="3596"/>
      <c r="J57" s="3595" t="s">
        <v>1254</v>
      </c>
      <c r="K57" s="3596"/>
      <c r="L57" s="3596"/>
      <c r="M57" s="3596"/>
      <c r="N57" s="3596"/>
      <c r="O57" s="3596"/>
      <c r="P57" s="3596"/>
      <c r="Q57" s="3595" t="s">
        <v>1251</v>
      </c>
      <c r="R57" s="3596"/>
      <c r="S57" s="3596"/>
      <c r="T57" s="3596"/>
      <c r="U57" s="3596"/>
      <c r="V57" s="3596"/>
      <c r="W57" s="3596"/>
      <c r="X57" s="3599" t="s">
        <v>1252</v>
      </c>
      <c r="Y57" s="3600"/>
      <c r="Z57" s="3600"/>
      <c r="AA57" s="3600"/>
      <c r="AB57" s="3600"/>
      <c r="AC57" s="3600"/>
      <c r="AD57" s="3600"/>
      <c r="AE57" s="3600"/>
      <c r="AF57" s="3600"/>
      <c r="AG57" s="3601"/>
    </row>
    <row r="58" spans="1:33" ht="22.5" customHeight="1" x14ac:dyDescent="0.15">
      <c r="A58" s="1204"/>
      <c r="B58" s="1194"/>
      <c r="C58" s="1207"/>
      <c r="D58" s="1207"/>
      <c r="E58" s="1207"/>
      <c r="F58" s="1207"/>
      <c r="G58" s="1207"/>
      <c r="H58" s="1207"/>
      <c r="I58" s="1208"/>
      <c r="J58" s="3606"/>
      <c r="K58" s="3607"/>
      <c r="L58" s="3607"/>
      <c r="M58" s="3607"/>
      <c r="N58" s="3607"/>
      <c r="O58" s="3607"/>
      <c r="P58" s="3608"/>
      <c r="Q58" s="3606"/>
      <c r="R58" s="3607"/>
      <c r="S58" s="3607"/>
      <c r="T58" s="3607"/>
      <c r="U58" s="3607"/>
      <c r="V58" s="3607"/>
      <c r="W58" s="3608"/>
      <c r="X58" s="3599"/>
      <c r="Y58" s="3600"/>
      <c r="Z58" s="3600"/>
      <c r="AA58" s="3600"/>
      <c r="AB58" s="3600"/>
      <c r="AC58" s="3600"/>
      <c r="AD58" s="3600"/>
      <c r="AE58" s="3600"/>
      <c r="AF58" s="3600"/>
      <c r="AG58" s="3601"/>
    </row>
    <row r="59" spans="1:33" ht="22.5" customHeight="1" x14ac:dyDescent="0.15">
      <c r="A59" s="1204"/>
      <c r="B59" s="3603"/>
      <c r="C59" s="3604"/>
      <c r="D59" s="3604"/>
      <c r="E59" s="3604"/>
      <c r="F59" s="3604"/>
      <c r="G59" s="3604"/>
      <c r="H59" s="3604"/>
      <c r="I59" s="3605"/>
      <c r="J59" s="3612"/>
      <c r="K59" s="3613"/>
      <c r="L59" s="3613"/>
      <c r="M59" s="3613"/>
      <c r="N59" s="3613"/>
      <c r="O59" s="3613"/>
      <c r="P59" s="3614"/>
      <c r="Q59" s="3612"/>
      <c r="R59" s="3613"/>
      <c r="S59" s="3613"/>
      <c r="T59" s="3613"/>
      <c r="U59" s="3613"/>
      <c r="V59" s="3613"/>
      <c r="W59" s="3614"/>
      <c r="X59" s="3599"/>
      <c r="Y59" s="3600"/>
      <c r="Z59" s="3600"/>
      <c r="AA59" s="3600"/>
      <c r="AB59" s="3600"/>
      <c r="AC59" s="3600"/>
      <c r="AD59" s="3600"/>
      <c r="AE59" s="3600"/>
      <c r="AF59" s="3600"/>
      <c r="AG59" s="3601"/>
    </row>
    <row r="60" spans="1:33" ht="22.5" customHeight="1" x14ac:dyDescent="0.15">
      <c r="A60" s="1204"/>
      <c r="B60" s="3603"/>
      <c r="C60" s="3604"/>
      <c r="D60" s="3604"/>
      <c r="E60" s="3604"/>
      <c r="F60" s="3604"/>
      <c r="G60" s="3604"/>
      <c r="H60" s="3604"/>
      <c r="I60" s="3605"/>
      <c r="J60" s="3606"/>
      <c r="K60" s="3607"/>
      <c r="L60" s="3607"/>
      <c r="M60" s="3607"/>
      <c r="N60" s="3607"/>
      <c r="O60" s="3607"/>
      <c r="P60" s="3608"/>
      <c r="Q60" s="3609"/>
      <c r="R60" s="3610"/>
      <c r="S60" s="3610"/>
      <c r="T60" s="3610"/>
      <c r="U60" s="3610"/>
      <c r="V60" s="3610"/>
      <c r="W60" s="3611"/>
      <c r="X60" s="3599"/>
      <c r="Y60" s="3600"/>
      <c r="Z60" s="3600"/>
      <c r="AA60" s="3600"/>
      <c r="AB60" s="3600"/>
      <c r="AC60" s="3600"/>
      <c r="AD60" s="3600"/>
      <c r="AE60" s="3600"/>
      <c r="AF60" s="3600"/>
      <c r="AG60" s="3601"/>
    </row>
    <row r="61" spans="1:33" ht="22.5" customHeight="1" x14ac:dyDescent="0.15">
      <c r="A61" s="1206"/>
      <c r="B61" s="3602"/>
      <c r="C61" s="3602"/>
      <c r="D61" s="3602"/>
      <c r="E61" s="3602"/>
      <c r="F61" s="3602"/>
      <c r="G61" s="3602"/>
      <c r="H61" s="3602"/>
      <c r="I61" s="3602"/>
      <c r="J61" s="3602"/>
      <c r="K61" s="3602"/>
      <c r="L61" s="3602"/>
      <c r="M61" s="3602"/>
      <c r="N61" s="3602"/>
      <c r="O61" s="3602"/>
      <c r="P61" s="3602"/>
      <c r="Q61" s="3602"/>
      <c r="R61" s="3602"/>
      <c r="S61" s="3602"/>
      <c r="T61" s="3602"/>
      <c r="U61" s="3602"/>
      <c r="V61" s="3602"/>
      <c r="W61" s="3602"/>
      <c r="X61" s="3599"/>
      <c r="Y61" s="3600"/>
      <c r="Z61" s="3600"/>
      <c r="AA61" s="3600"/>
      <c r="AB61" s="3600"/>
      <c r="AC61" s="3600"/>
      <c r="AD61" s="3600"/>
      <c r="AE61" s="3600"/>
      <c r="AF61" s="3600"/>
      <c r="AG61" s="3601"/>
    </row>
    <row r="62" spans="1:33" ht="22.5" customHeight="1" x14ac:dyDescent="0.15">
      <c r="A62" s="1206"/>
      <c r="B62" s="3602"/>
      <c r="C62" s="3602"/>
      <c r="D62" s="3602"/>
      <c r="E62" s="3602"/>
      <c r="F62" s="3602"/>
      <c r="G62" s="3602"/>
      <c r="H62" s="3602"/>
      <c r="I62" s="3602"/>
      <c r="J62" s="3602"/>
      <c r="K62" s="3602"/>
      <c r="L62" s="3602"/>
      <c r="M62" s="3602"/>
      <c r="N62" s="3602"/>
      <c r="O62" s="3602"/>
      <c r="P62" s="3602"/>
      <c r="Q62" s="3602"/>
      <c r="R62" s="3602"/>
      <c r="S62" s="3602"/>
      <c r="T62" s="3602"/>
      <c r="U62" s="3602"/>
      <c r="V62" s="3602"/>
      <c r="W62" s="3602"/>
      <c r="X62" s="3599"/>
      <c r="Y62" s="3600"/>
      <c r="Z62" s="3600"/>
      <c r="AA62" s="3600"/>
      <c r="AB62" s="3600"/>
      <c r="AC62" s="3600"/>
      <c r="AD62" s="3600"/>
      <c r="AE62" s="3600"/>
      <c r="AF62" s="3600"/>
      <c r="AG62" s="3601"/>
    </row>
    <row r="63" spans="1:33" ht="22.5" customHeight="1" x14ac:dyDescent="0.15">
      <c r="A63" s="1206"/>
      <c r="B63" s="3602"/>
      <c r="C63" s="3602"/>
      <c r="D63" s="3602"/>
      <c r="E63" s="3602"/>
      <c r="F63" s="3602"/>
      <c r="G63" s="3602"/>
      <c r="H63" s="3602"/>
      <c r="I63" s="3602"/>
      <c r="J63" s="3602"/>
      <c r="K63" s="3602"/>
      <c r="L63" s="3602"/>
      <c r="M63" s="3602"/>
      <c r="N63" s="3602"/>
      <c r="O63" s="3602"/>
      <c r="P63" s="3602"/>
      <c r="Q63" s="3602"/>
      <c r="R63" s="3602"/>
      <c r="S63" s="3602"/>
      <c r="T63" s="3602"/>
      <c r="U63" s="3602"/>
      <c r="V63" s="3602"/>
      <c r="W63" s="3602"/>
      <c r="X63" s="3599"/>
      <c r="Y63" s="3600"/>
      <c r="Z63" s="3600"/>
      <c r="AA63" s="3600"/>
      <c r="AB63" s="3600"/>
      <c r="AC63" s="3600"/>
      <c r="AD63" s="3600"/>
      <c r="AE63" s="3600"/>
      <c r="AF63" s="3600"/>
      <c r="AG63" s="3601"/>
    </row>
    <row r="64" spans="1:33" ht="22.5" customHeight="1" x14ac:dyDescent="0.15">
      <c r="A64" s="1206"/>
      <c r="B64" s="3602"/>
      <c r="C64" s="3602"/>
      <c r="D64" s="3602"/>
      <c r="E64" s="3602"/>
      <c r="F64" s="3602"/>
      <c r="G64" s="3602"/>
      <c r="H64" s="3602"/>
      <c r="I64" s="3602"/>
      <c r="J64" s="3602"/>
      <c r="K64" s="3602"/>
      <c r="L64" s="3602"/>
      <c r="M64" s="3602"/>
      <c r="N64" s="3602"/>
      <c r="O64" s="3602"/>
      <c r="P64" s="3602"/>
      <c r="Q64" s="3602"/>
      <c r="R64" s="3602"/>
      <c r="S64" s="3602"/>
      <c r="T64" s="3602"/>
      <c r="U64" s="3602"/>
      <c r="V64" s="3602"/>
      <c r="W64" s="3602"/>
      <c r="X64" s="3599"/>
      <c r="Y64" s="3600"/>
      <c r="Z64" s="3600"/>
      <c r="AA64" s="3600"/>
      <c r="AB64" s="3600"/>
      <c r="AC64" s="3600"/>
      <c r="AD64" s="3600"/>
      <c r="AE64" s="3600"/>
      <c r="AF64" s="3600"/>
      <c r="AG64" s="3601"/>
    </row>
    <row r="65" spans="1:33" x14ac:dyDescent="0.15">
      <c r="A65" s="66"/>
      <c r="B65" s="66"/>
      <c r="C65" s="66"/>
      <c r="D65" s="66"/>
      <c r="E65" s="66"/>
      <c r="F65" s="66"/>
      <c r="G65" s="66"/>
      <c r="H65" s="66"/>
      <c r="I65" s="66"/>
      <c r="J65" s="66"/>
      <c r="K65" s="66"/>
      <c r="L65" s="66"/>
      <c r="M65" s="66"/>
      <c r="N65" s="66"/>
      <c r="O65" s="66"/>
      <c r="P65" s="66"/>
      <c r="Q65" s="66"/>
    </row>
    <row r="66" spans="1:33" ht="21" customHeight="1" x14ac:dyDescent="0.15">
      <c r="A66" s="941"/>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row>
  </sheetData>
  <mergeCells count="114">
    <mergeCell ref="V12:X12"/>
    <mergeCell ref="AC12:AF12"/>
    <mergeCell ref="V13:AF13"/>
    <mergeCell ref="V14:AF14"/>
    <mergeCell ref="L15:M15"/>
    <mergeCell ref="T15:V15"/>
    <mergeCell ref="AA15:AB15"/>
    <mergeCell ref="AC15:AF15"/>
    <mergeCell ref="A4:AG4"/>
    <mergeCell ref="A5:AG5"/>
    <mergeCell ref="A8:AG8"/>
    <mergeCell ref="A10:AG10"/>
    <mergeCell ref="N11:O11"/>
    <mergeCell ref="V11:X11"/>
    <mergeCell ref="AC11:AF11"/>
    <mergeCell ref="A21:B21"/>
    <mergeCell ref="C21:G21"/>
    <mergeCell ref="I21:N21"/>
    <mergeCell ref="A25:B26"/>
    <mergeCell ref="C25:I25"/>
    <mergeCell ref="J25:AG25"/>
    <mergeCell ref="E26:U26"/>
    <mergeCell ref="Z26:AG26"/>
    <mergeCell ref="A18:B18"/>
    <mergeCell ref="C18:AG18"/>
    <mergeCell ref="A19:B19"/>
    <mergeCell ref="C19:AG19"/>
    <mergeCell ref="A20:B20"/>
    <mergeCell ref="C20:G20"/>
    <mergeCell ref="I20:N20"/>
    <mergeCell ref="Y20:AB20"/>
    <mergeCell ref="AC20:AF20"/>
    <mergeCell ref="A27:B28"/>
    <mergeCell ref="C27:I27"/>
    <mergeCell ref="J27:AG27"/>
    <mergeCell ref="E28:U28"/>
    <mergeCell ref="Z28:AG28"/>
    <mergeCell ref="A29:B30"/>
    <mergeCell ref="C29:I29"/>
    <mergeCell ref="J29:AG29"/>
    <mergeCell ref="E30:U30"/>
    <mergeCell ref="Z30:AG30"/>
    <mergeCell ref="Z31:AF31"/>
    <mergeCell ref="C32:G32"/>
    <mergeCell ref="H32:AG32"/>
    <mergeCell ref="C33:G33"/>
    <mergeCell ref="H33:AG33"/>
    <mergeCell ref="D34:E34"/>
    <mergeCell ref="M34:O34"/>
    <mergeCell ref="Z34:AF34"/>
    <mergeCell ref="A31:B35"/>
    <mergeCell ref="D31:E31"/>
    <mergeCell ref="G31:H31"/>
    <mergeCell ref="J31:K31"/>
    <mergeCell ref="M31:O31"/>
    <mergeCell ref="Q31:V31"/>
    <mergeCell ref="E35:AG35"/>
    <mergeCell ref="A41:AG42"/>
    <mergeCell ref="A45:R46"/>
    <mergeCell ref="S45:Z45"/>
    <mergeCell ref="AA45:AG45"/>
    <mergeCell ref="S46:Y46"/>
    <mergeCell ref="AA46:AF46"/>
    <mergeCell ref="A36:B38"/>
    <mergeCell ref="J36:N36"/>
    <mergeCell ref="P36:Q36"/>
    <mergeCell ref="S36:V36"/>
    <mergeCell ref="Z36:AF36"/>
    <mergeCell ref="H37:AG37"/>
    <mergeCell ref="E38:AG38"/>
    <mergeCell ref="J58:P58"/>
    <mergeCell ref="Q58:W58"/>
    <mergeCell ref="B57:I57"/>
    <mergeCell ref="B53:AG53"/>
    <mergeCell ref="X57:AG57"/>
    <mergeCell ref="X58:AG58"/>
    <mergeCell ref="X59:AG59"/>
    <mergeCell ref="A50:Z51"/>
    <mergeCell ref="AA50:AC50"/>
    <mergeCell ref="AD50:AG50"/>
    <mergeCell ref="AA51:AC51"/>
    <mergeCell ref="A47:R48"/>
    <mergeCell ref="S47:Z47"/>
    <mergeCell ref="AA47:AG47"/>
    <mergeCell ref="S48:Y48"/>
    <mergeCell ref="AA48:AF48"/>
    <mergeCell ref="A49:Z49"/>
    <mergeCell ref="AA49:AG49"/>
    <mergeCell ref="J57:P57"/>
    <mergeCell ref="Q57:W57"/>
    <mergeCell ref="AD51:AG51"/>
    <mergeCell ref="X61:AG61"/>
    <mergeCell ref="X62:AG62"/>
    <mergeCell ref="X63:AG63"/>
    <mergeCell ref="X64:AG64"/>
    <mergeCell ref="B63:I63"/>
    <mergeCell ref="J63:P63"/>
    <mergeCell ref="Q63:W63"/>
    <mergeCell ref="B64:I64"/>
    <mergeCell ref="J64:P64"/>
    <mergeCell ref="Q64:W64"/>
    <mergeCell ref="B61:I61"/>
    <mergeCell ref="J61:P61"/>
    <mergeCell ref="Q61:W61"/>
    <mergeCell ref="B62:I62"/>
    <mergeCell ref="J62:P62"/>
    <mergeCell ref="Q62:W62"/>
    <mergeCell ref="B60:I60"/>
    <mergeCell ref="J60:P60"/>
    <mergeCell ref="Q60:W60"/>
    <mergeCell ref="X60:AG60"/>
    <mergeCell ref="B59:I59"/>
    <mergeCell ref="J59:P59"/>
    <mergeCell ref="Q59:W59"/>
  </mergeCells>
  <phoneticPr fontId="2"/>
  <dataValidations count="4">
    <dataValidation type="list" allowBlank="1" showInputMessage="1" showErrorMessage="1" sqref="C20:G20" xr:uid="{1BF663EA-B4F8-432D-B566-2B5E6A141351}">
      <formula1>"木造,鉄骨造,RC造,SRC造,その他(※)"</formula1>
    </dataValidation>
    <dataValidation type="list" allowBlank="1" showInputMessage="1" showErrorMessage="1" sqref="C21:G21" xr:uid="{62D34E68-A68A-4190-9D87-44A569F578AB}">
      <formula1>"事務所,学校,物販店,飲食店,集会所,病院,ホテル,その他(※)"</formula1>
    </dataValidation>
    <dataValidation type="list" allowBlank="1" showInputMessage="1" showErrorMessage="1" sqref="L15:M16 V11" xr:uid="{2A87696E-64CC-4E51-8A6C-A072B6F4B82C}">
      <formula1>"一級,二級"</formula1>
    </dataValidation>
    <dataValidation type="list" allowBlank="1" showInputMessage="1" showErrorMessage="1" sqref="AA50:AA51" xr:uid="{444B7AE3-71A5-40DE-8F6D-E07F80C61482}">
      <formula1>"□,■"</formula1>
    </dataValidation>
  </dataValidations>
  <pageMargins left="0.98425196850393704" right="0.59055118110236227" top="0.59055118110236227" bottom="0.59055118110236227" header="0" footer="0"/>
  <pageSetup paperSize="9" scale="84" fitToHeight="0" orientation="portrait" r:id="rId1"/>
  <rowBreaks count="1" manualBreakCount="1">
    <brk id="42" max="3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66FFFF"/>
    <pageSetUpPr fitToPage="1"/>
  </sheetPr>
  <dimension ref="A1:M29"/>
  <sheetViews>
    <sheetView showGridLines="0" view="pageBreakPreview" zoomScaleNormal="100" zoomScaleSheetLayoutView="100" workbookViewId="0"/>
  </sheetViews>
  <sheetFormatPr defaultColWidth="9.7109375" defaultRowHeight="13.5" x14ac:dyDescent="0.15"/>
  <cols>
    <col min="1" max="1" width="18.7109375" style="763" customWidth="1"/>
    <col min="2" max="2" width="42.7109375" style="763" customWidth="1"/>
    <col min="3" max="3" width="18.7109375" style="763" customWidth="1"/>
    <col min="4" max="4" width="40.7109375" style="763" customWidth="1"/>
    <col min="5" max="5" width="8.140625" style="764" customWidth="1"/>
    <col min="6" max="6" width="6.42578125" style="763" customWidth="1"/>
    <col min="7" max="16384" width="9.7109375" style="763"/>
  </cols>
  <sheetData>
    <row r="1" spans="1:7" ht="18" customHeight="1" x14ac:dyDescent="0.15">
      <c r="A1" s="762" t="s">
        <v>337</v>
      </c>
    </row>
    <row r="2" spans="1:7" ht="6.95" customHeight="1" x14ac:dyDescent="0.15"/>
    <row r="3" spans="1:7" ht="15" customHeight="1" x14ac:dyDescent="0.15">
      <c r="A3" s="765" t="s">
        <v>986</v>
      </c>
    </row>
    <row r="4" spans="1:7" ht="21" customHeight="1" x14ac:dyDescent="0.15">
      <c r="A4" s="169" t="s">
        <v>343</v>
      </c>
      <c r="B4" s="169" t="s">
        <v>344</v>
      </c>
      <c r="C4" s="1876" t="s">
        <v>345</v>
      </c>
      <c r="D4" s="1876"/>
      <c r="E4" s="1247" t="s">
        <v>346</v>
      </c>
    </row>
    <row r="5" spans="1:7" ht="21" customHeight="1" x14ac:dyDescent="0.15">
      <c r="A5" s="1248" t="s">
        <v>76</v>
      </c>
      <c r="B5" s="1249" t="s">
        <v>1593</v>
      </c>
      <c r="C5" s="3630"/>
      <c r="D5" s="3630"/>
      <c r="E5" s="1428" t="s">
        <v>134</v>
      </c>
      <c r="F5" s="766"/>
      <c r="G5" s="766"/>
    </row>
    <row r="6" spans="1:7" ht="21" customHeight="1" x14ac:dyDescent="0.15">
      <c r="A6" s="1250" t="s">
        <v>987</v>
      </c>
      <c r="B6" s="1251" t="s">
        <v>988</v>
      </c>
      <c r="C6" s="3625"/>
      <c r="D6" s="3625"/>
      <c r="E6" s="1428" t="s">
        <v>134</v>
      </c>
      <c r="F6" s="766"/>
      <c r="G6" s="766"/>
    </row>
    <row r="7" spans="1:7" ht="21" customHeight="1" x14ac:dyDescent="0.15">
      <c r="A7" s="1253" t="s">
        <v>348</v>
      </c>
      <c r="B7" s="1252" t="s">
        <v>989</v>
      </c>
      <c r="C7" s="3625"/>
      <c r="D7" s="3625"/>
      <c r="E7" s="1428" t="s">
        <v>134</v>
      </c>
      <c r="F7" s="766"/>
      <c r="G7" s="766"/>
    </row>
    <row r="8" spans="1:7" ht="21" customHeight="1" x14ac:dyDescent="0.15">
      <c r="A8" s="1253" t="s">
        <v>143</v>
      </c>
      <c r="B8" s="1252" t="s">
        <v>990</v>
      </c>
      <c r="C8" s="3625"/>
      <c r="D8" s="3625"/>
      <c r="E8" s="1428" t="s">
        <v>134</v>
      </c>
      <c r="F8" s="766"/>
      <c r="G8" s="766"/>
    </row>
    <row r="9" spans="1:7" ht="21" customHeight="1" x14ac:dyDescent="0.15">
      <c r="A9" s="1253" t="s">
        <v>156</v>
      </c>
      <c r="B9" s="1252" t="s">
        <v>991</v>
      </c>
      <c r="C9" s="3625"/>
      <c r="D9" s="3625"/>
      <c r="E9" s="1428" t="s">
        <v>134</v>
      </c>
      <c r="F9" s="766"/>
      <c r="G9" s="766"/>
    </row>
    <row r="10" spans="1:7" ht="21" customHeight="1" x14ac:dyDescent="0.15">
      <c r="A10" s="1253" t="s">
        <v>992</v>
      </c>
      <c r="B10" s="1252" t="s">
        <v>993</v>
      </c>
      <c r="C10" s="3625"/>
      <c r="D10" s="3625"/>
      <c r="E10" s="1428" t="s">
        <v>134</v>
      </c>
      <c r="F10" s="766"/>
      <c r="G10" s="766"/>
    </row>
    <row r="11" spans="1:7" ht="21" customHeight="1" x14ac:dyDescent="0.15">
      <c r="A11" s="1253" t="s">
        <v>1374</v>
      </c>
      <c r="B11" s="1252" t="s">
        <v>1188</v>
      </c>
      <c r="C11" s="3629" t="s">
        <v>1261</v>
      </c>
      <c r="D11" s="3625"/>
      <c r="E11" s="1428" t="s">
        <v>134</v>
      </c>
      <c r="F11" s="766"/>
      <c r="G11" s="766"/>
    </row>
    <row r="12" spans="1:7" ht="27" customHeight="1" x14ac:dyDescent="0.15">
      <c r="A12" s="1253" t="s">
        <v>1373</v>
      </c>
      <c r="B12" s="1252" t="s">
        <v>93</v>
      </c>
      <c r="C12" s="3629" t="s">
        <v>1262</v>
      </c>
      <c r="D12" s="3625"/>
      <c r="E12" s="1428" t="s">
        <v>134</v>
      </c>
      <c r="F12" s="766"/>
      <c r="G12" s="766"/>
    </row>
    <row r="13" spans="1:7" ht="21" customHeight="1" x14ac:dyDescent="0.15">
      <c r="A13" s="1250" t="s">
        <v>1531</v>
      </c>
      <c r="B13" s="1251" t="s">
        <v>1267</v>
      </c>
      <c r="C13" s="3625" t="s">
        <v>1530</v>
      </c>
      <c r="D13" s="3625"/>
      <c r="E13" s="1428" t="s">
        <v>134</v>
      </c>
      <c r="F13" s="766"/>
      <c r="G13" s="766"/>
    </row>
    <row r="14" spans="1:7" ht="21" customHeight="1" x14ac:dyDescent="0.15">
      <c r="A14" s="1250" t="s">
        <v>987</v>
      </c>
      <c r="B14" s="1251" t="s">
        <v>359</v>
      </c>
      <c r="C14" s="3625"/>
      <c r="D14" s="3625"/>
      <c r="E14" s="1428" t="s">
        <v>134</v>
      </c>
      <c r="F14" s="766"/>
      <c r="G14" s="766"/>
    </row>
    <row r="15" spans="1:7" ht="21" customHeight="1" x14ac:dyDescent="0.15">
      <c r="A15" s="1250" t="s">
        <v>994</v>
      </c>
      <c r="B15" s="1251" t="s">
        <v>1655</v>
      </c>
      <c r="C15" s="3625" t="s">
        <v>1656</v>
      </c>
      <c r="D15" s="3625"/>
      <c r="E15" s="1428" t="s">
        <v>134</v>
      </c>
      <c r="F15" s="766"/>
      <c r="G15" s="766"/>
    </row>
    <row r="16" spans="1:7" ht="21" customHeight="1" x14ac:dyDescent="0.15">
      <c r="A16" s="1250" t="s">
        <v>1010</v>
      </c>
      <c r="B16" s="1251" t="s">
        <v>1079</v>
      </c>
      <c r="C16" s="3624" t="s">
        <v>1257</v>
      </c>
      <c r="D16" s="3624"/>
      <c r="E16" s="1428" t="s">
        <v>134</v>
      </c>
      <c r="F16" s="766"/>
      <c r="G16" s="766"/>
    </row>
    <row r="17" spans="1:13" ht="21" customHeight="1" x14ac:dyDescent="0.15">
      <c r="A17" s="1460" t="s">
        <v>1627</v>
      </c>
      <c r="B17" s="1460" t="s">
        <v>825</v>
      </c>
      <c r="C17" s="3624" t="s">
        <v>1659</v>
      </c>
      <c r="D17" s="3624"/>
      <c r="E17" s="1428" t="s">
        <v>134</v>
      </c>
      <c r="F17" s="1914"/>
      <c r="G17" s="1915"/>
      <c r="H17" s="1915"/>
      <c r="I17" s="1915"/>
      <c r="J17" s="1915"/>
      <c r="K17" s="1721"/>
      <c r="L17" s="766"/>
      <c r="M17" s="766"/>
    </row>
    <row r="18" spans="1:13" ht="21" customHeight="1" x14ac:dyDescent="0.15">
      <c r="A18" s="1250" t="s">
        <v>1011</v>
      </c>
      <c r="B18" s="1251" t="s">
        <v>995</v>
      </c>
      <c r="C18" s="3625" t="s">
        <v>1268</v>
      </c>
      <c r="D18" s="3625"/>
      <c r="E18" s="1428" t="s">
        <v>134</v>
      </c>
      <c r="F18" s="766"/>
      <c r="G18" s="766"/>
    </row>
    <row r="19" spans="1:13" ht="36.950000000000003" customHeight="1" x14ac:dyDescent="0.15">
      <c r="A19" s="1250" t="s">
        <v>987</v>
      </c>
      <c r="B19" s="1251" t="s">
        <v>1657</v>
      </c>
      <c r="C19" s="3627" t="s">
        <v>1658</v>
      </c>
      <c r="D19" s="3627"/>
      <c r="E19" s="1428" t="s">
        <v>134</v>
      </c>
      <c r="F19" s="766"/>
      <c r="G19" s="766"/>
    </row>
    <row r="20" spans="1:13" ht="27" customHeight="1" x14ac:dyDescent="0.15">
      <c r="A20" s="1250" t="s">
        <v>996</v>
      </c>
      <c r="B20" s="1251" t="s">
        <v>1206</v>
      </c>
      <c r="C20" s="3627" t="s">
        <v>1238</v>
      </c>
      <c r="D20" s="3627"/>
      <c r="E20" s="1428" t="s">
        <v>134</v>
      </c>
      <c r="F20" s="766"/>
      <c r="G20" s="766"/>
    </row>
    <row r="21" spans="1:13" ht="36.950000000000003" customHeight="1" x14ac:dyDescent="0.15">
      <c r="A21" s="1250" t="s">
        <v>997</v>
      </c>
      <c r="B21" s="1251" t="s">
        <v>1155</v>
      </c>
      <c r="C21" s="3627" t="s">
        <v>1239</v>
      </c>
      <c r="D21" s="3627"/>
      <c r="E21" s="1428" t="s">
        <v>134</v>
      </c>
      <c r="F21" s="766"/>
      <c r="G21" s="766"/>
    </row>
    <row r="22" spans="1:13" ht="21" customHeight="1" x14ac:dyDescent="0.15">
      <c r="A22" s="1250" t="s">
        <v>1000</v>
      </c>
      <c r="B22" s="1251" t="s">
        <v>998</v>
      </c>
      <c r="C22" s="3625" t="s">
        <v>999</v>
      </c>
      <c r="D22" s="3625"/>
      <c r="E22" s="1428" t="s">
        <v>134</v>
      </c>
      <c r="F22" s="766"/>
      <c r="G22" s="766"/>
    </row>
    <row r="23" spans="1:13" ht="36.950000000000003" customHeight="1" x14ac:dyDescent="0.15">
      <c r="A23" s="1250" t="s">
        <v>1012</v>
      </c>
      <c r="B23" s="1251" t="s">
        <v>1001</v>
      </c>
      <c r="C23" s="3625" t="s">
        <v>1002</v>
      </c>
      <c r="D23" s="3625"/>
      <c r="E23" s="1428" t="s">
        <v>134</v>
      </c>
      <c r="F23" s="766"/>
      <c r="G23" s="766"/>
    </row>
    <row r="24" spans="1:13" ht="21" customHeight="1" thickBot="1" x14ac:dyDescent="0.2">
      <c r="A24" s="1254" t="s">
        <v>371</v>
      </c>
      <c r="B24" s="1255" t="s">
        <v>1003</v>
      </c>
      <c r="C24" s="3628"/>
      <c r="D24" s="3628"/>
      <c r="E24" s="1464" t="s">
        <v>134</v>
      </c>
      <c r="F24" s="766"/>
    </row>
    <row r="25" spans="1:13" ht="21" customHeight="1" x14ac:dyDescent="0.15">
      <c r="A25" s="768"/>
      <c r="B25" s="768"/>
      <c r="C25" s="768"/>
      <c r="D25" s="768"/>
      <c r="E25" s="769"/>
    </row>
    <row r="26" spans="1:13" s="766" customFormat="1" ht="21" customHeight="1" x14ac:dyDescent="0.15">
      <c r="A26" s="765" t="s">
        <v>1004</v>
      </c>
      <c r="B26" s="763"/>
      <c r="C26" s="763"/>
      <c r="D26" s="764"/>
      <c r="E26" s="770"/>
    </row>
    <row r="27" spans="1:13" ht="21" customHeight="1" x14ac:dyDescent="0.15">
      <c r="A27" s="169" t="s">
        <v>343</v>
      </c>
      <c r="B27" s="169" t="s">
        <v>344</v>
      </c>
      <c r="C27" s="1876" t="s">
        <v>345</v>
      </c>
      <c r="D27" s="1876"/>
      <c r="E27" s="169" t="s">
        <v>346</v>
      </c>
      <c r="F27" s="766"/>
      <c r="G27" s="766"/>
    </row>
    <row r="28" spans="1:13" ht="24" customHeight="1" x14ac:dyDescent="0.15">
      <c r="A28" s="1256" t="s">
        <v>973</v>
      </c>
      <c r="B28" s="1257" t="s">
        <v>1005</v>
      </c>
      <c r="C28" s="3626" t="s">
        <v>1375</v>
      </c>
      <c r="D28" s="3626"/>
      <c r="E28" s="1258" t="s">
        <v>373</v>
      </c>
    </row>
    <row r="29" spans="1:13" ht="13.5" customHeight="1" x14ac:dyDescent="0.15">
      <c r="A29" s="767"/>
    </row>
  </sheetData>
  <mergeCells count="24">
    <mergeCell ref="C4:D4"/>
    <mergeCell ref="C5:D5"/>
    <mergeCell ref="C6:D6"/>
    <mergeCell ref="C7:D7"/>
    <mergeCell ref="C8:D8"/>
    <mergeCell ref="C9:D9"/>
    <mergeCell ref="C10:D10"/>
    <mergeCell ref="C11:D11"/>
    <mergeCell ref="C12:D12"/>
    <mergeCell ref="C15:D15"/>
    <mergeCell ref="C13:D13"/>
    <mergeCell ref="C14:D14"/>
    <mergeCell ref="C28:D28"/>
    <mergeCell ref="C19:D19"/>
    <mergeCell ref="C20:D20"/>
    <mergeCell ref="C22:D22"/>
    <mergeCell ref="C23:D23"/>
    <mergeCell ref="C24:D24"/>
    <mergeCell ref="C21:D21"/>
    <mergeCell ref="F17:J17"/>
    <mergeCell ref="C17:D17"/>
    <mergeCell ref="C16:D16"/>
    <mergeCell ref="C18:D18"/>
    <mergeCell ref="C27:D27"/>
  </mergeCells>
  <phoneticPr fontId="2"/>
  <dataValidations disablePrompts="1" count="2">
    <dataValidation type="list" allowBlank="1" showInputMessage="1" showErrorMessage="1" sqref="E28" xr:uid="{00000000-0002-0000-2900-000000000000}">
      <formula1>"□,■"</formula1>
    </dataValidation>
    <dataValidation type="list" allowBlank="1" showInputMessage="1" showErrorMessage="1" sqref="E5:E24 K17" xr:uid="{807CB9A8-E2A9-49C8-B12E-0D88ADBA7496}">
      <formula1>"□,■,―"</formula1>
    </dataValidation>
  </dataValidations>
  <pageMargins left="0.98425196850393704" right="0.59055118110236227" top="0.78740157480314965" bottom="0.78740157480314965" header="0" footer="0"/>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66FFFF"/>
    <pageSetUpPr fitToPage="1"/>
  </sheetPr>
  <dimension ref="A1:O59"/>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1.42578125" style="2" customWidth="1"/>
    <col min="8" max="8" width="7.140625" style="2" customWidth="1"/>
    <col min="9" max="14" width="8.5703125" style="2" customWidth="1"/>
    <col min="15" max="15" width="3.7109375" style="2" customWidth="1"/>
    <col min="16" max="16" width="12.140625" style="2" bestFit="1" customWidth="1"/>
    <col min="17" max="16384" width="9.140625" style="2"/>
  </cols>
  <sheetData>
    <row r="1" spans="1:15" ht="18" customHeight="1" x14ac:dyDescent="0.15">
      <c r="A1" s="1" t="s">
        <v>76</v>
      </c>
      <c r="B1" s="1"/>
    </row>
    <row r="2" spans="1:15" ht="18" customHeight="1" x14ac:dyDescent="0.15">
      <c r="L2" s="1965" t="s">
        <v>1017</v>
      </c>
      <c r="M2" s="1965"/>
      <c r="N2" s="1965"/>
      <c r="O2" s="1965"/>
    </row>
    <row r="3" spans="1:15" ht="18" customHeight="1" x14ac:dyDescent="0.15">
      <c r="B3" s="2" t="s">
        <v>1633</v>
      </c>
    </row>
    <row r="4" spans="1:15" ht="18" customHeight="1" x14ac:dyDescent="0.15">
      <c r="B4" s="2" t="s">
        <v>1</v>
      </c>
    </row>
    <row r="5" spans="1:15" ht="18" customHeight="1" x14ac:dyDescent="0.15">
      <c r="J5" s="3" t="s">
        <v>5</v>
      </c>
      <c r="K5" s="1964">
        <f>IF(基本情報!G15="","",IF(基本情報!G15="個人",基本情報!G20,基本情報!G17))</f>
        <v>0</v>
      </c>
      <c r="L5" s="1964"/>
      <c r="M5" s="1964"/>
      <c r="N5" s="1964"/>
      <c r="O5" s="1969"/>
    </row>
    <row r="6" spans="1:15" ht="18" customHeight="1" x14ac:dyDescent="0.15">
      <c r="K6" s="1964" t="str">
        <f>IF(基本情報!G15="個人","",CONCATENATE(基本情報!G18,"　",基本情報!G20))</f>
        <v>　</v>
      </c>
      <c r="L6" s="1964"/>
      <c r="M6" s="1964"/>
      <c r="N6" s="1964"/>
      <c r="O6" s="1969"/>
    </row>
    <row r="7" spans="1:15" ht="6" hidden="1" customHeight="1" x14ac:dyDescent="0.15">
      <c r="K7" s="8"/>
      <c r="L7" s="8"/>
      <c r="M7" s="8"/>
      <c r="N7" s="8"/>
      <c r="O7" s="3"/>
    </row>
    <row r="8" spans="1:15" ht="18" hidden="1" customHeight="1" x14ac:dyDescent="0.15">
      <c r="J8" s="3" t="s">
        <v>1066</v>
      </c>
      <c r="K8" s="1963" t="str">
        <f>IF('交-別記様式第1'!K8="","",'交-別記様式第1'!K8)</f>
        <v/>
      </c>
      <c r="L8" s="1963"/>
      <c r="M8" s="1963"/>
      <c r="N8" s="1963"/>
      <c r="O8" s="1969" t="s">
        <v>2</v>
      </c>
    </row>
    <row r="9" spans="1:15" ht="18" hidden="1" customHeight="1" x14ac:dyDescent="0.15">
      <c r="K9" s="1963" t="str">
        <f>IF('交-別記様式第1'!K9="","",'交-別記様式第1'!K9)</f>
        <v/>
      </c>
      <c r="L9" s="1963"/>
      <c r="M9" s="1963"/>
      <c r="N9" s="1963"/>
      <c r="O9" s="1969"/>
    </row>
    <row r="11" spans="1:15" ht="18" customHeight="1" x14ac:dyDescent="0.15">
      <c r="A11" s="1967" t="s">
        <v>1594</v>
      </c>
      <c r="B11" s="1967"/>
      <c r="C11" s="1967"/>
      <c r="D11" s="1967"/>
      <c r="E11" s="1967"/>
      <c r="F11" s="1967"/>
      <c r="G11" s="1967"/>
      <c r="H11" s="1967"/>
      <c r="I11" s="1967"/>
      <c r="J11" s="1967"/>
      <c r="K11" s="1967"/>
      <c r="L11" s="1967"/>
      <c r="M11" s="1967"/>
      <c r="N11" s="1967"/>
      <c r="O11" s="1967"/>
    </row>
    <row r="13" spans="1:15" ht="16.5" customHeight="1" x14ac:dyDescent="0.15">
      <c r="B13" s="3635" t="s">
        <v>1697</v>
      </c>
      <c r="C13" s="3635"/>
      <c r="D13" s="3635"/>
      <c r="E13" s="3635"/>
      <c r="F13" s="3635"/>
      <c r="G13" s="3635"/>
      <c r="H13" s="3635"/>
      <c r="I13" s="3635"/>
      <c r="J13" s="3635"/>
      <c r="K13" s="3635"/>
      <c r="L13" s="3635"/>
      <c r="M13" s="3635"/>
      <c r="N13" s="3635"/>
      <c r="O13" s="9"/>
    </row>
    <row r="14" spans="1:15" ht="16.5" customHeight="1" x14ac:dyDescent="0.15">
      <c r="B14" s="3635"/>
      <c r="C14" s="3635"/>
      <c r="D14" s="3635"/>
      <c r="E14" s="3635"/>
      <c r="F14" s="3635"/>
      <c r="G14" s="3635"/>
      <c r="H14" s="3635"/>
      <c r="I14" s="3635"/>
      <c r="J14" s="3635"/>
      <c r="K14" s="3635"/>
      <c r="L14" s="3635"/>
      <c r="M14" s="3635"/>
      <c r="N14" s="3635"/>
      <c r="O14" s="9"/>
    </row>
    <row r="15" spans="1:15" ht="16.5" customHeight="1" x14ac:dyDescent="0.15">
      <c r="B15" s="3635"/>
      <c r="C15" s="3635"/>
      <c r="D15" s="3635"/>
      <c r="E15" s="3635"/>
      <c r="F15" s="3635"/>
      <c r="G15" s="3635"/>
      <c r="H15" s="3635"/>
      <c r="I15" s="3635"/>
      <c r="J15" s="3635"/>
      <c r="K15" s="3635"/>
      <c r="L15" s="3635"/>
      <c r="M15" s="3635"/>
      <c r="N15" s="3635"/>
      <c r="O15" s="9"/>
    </row>
    <row r="16" spans="1:15" ht="16.5" customHeight="1" x14ac:dyDescent="0.15">
      <c r="B16" s="9"/>
      <c r="C16" s="9"/>
      <c r="D16" s="9"/>
      <c r="E16" s="9"/>
      <c r="F16" s="9"/>
      <c r="G16" s="9"/>
      <c r="H16" s="9"/>
      <c r="I16" s="9"/>
      <c r="J16" s="9"/>
      <c r="K16" s="9"/>
      <c r="L16" s="9"/>
      <c r="M16" s="9"/>
      <c r="N16" s="9"/>
    </row>
    <row r="17" spans="1:15" ht="18" customHeight="1" x14ac:dyDescent="0.15">
      <c r="A17" s="1968" t="s">
        <v>3</v>
      </c>
      <c r="B17" s="1968"/>
      <c r="C17" s="1968"/>
      <c r="D17" s="1968"/>
      <c r="E17" s="1968"/>
      <c r="F17" s="1968"/>
      <c r="G17" s="1968"/>
      <c r="H17" s="1968"/>
      <c r="I17" s="1968"/>
      <c r="J17" s="1968"/>
      <c r="K17" s="1968"/>
      <c r="L17" s="1968"/>
      <c r="M17" s="1968"/>
      <c r="N17" s="1968"/>
      <c r="O17" s="1968"/>
    </row>
    <row r="18" spans="1:15" ht="16.5" customHeight="1" x14ac:dyDescent="0.15"/>
    <row r="19" spans="1:15" ht="18.75" customHeight="1" x14ac:dyDescent="0.15">
      <c r="B19" s="2" t="s">
        <v>6</v>
      </c>
    </row>
    <row r="20" spans="1:15" ht="18.75" customHeight="1" x14ac:dyDescent="0.15">
      <c r="D20" s="2" t="s">
        <v>71</v>
      </c>
      <c r="G20" s="1963" t="str">
        <f>IF(AND(基本情報!E12="",基本情報!G12=""),"（　　　　　　　　）",CONCATENATE("（　",基本情報!D12,基本情報!E12,"-",基本情報!G12,"　）"))</f>
        <v>（　24A-　）</v>
      </c>
      <c r="H20" s="1963"/>
      <c r="I20" s="1963"/>
    </row>
    <row r="21" spans="1:15" ht="18.75" customHeight="1" x14ac:dyDescent="0.15">
      <c r="D21" s="2" t="s">
        <v>64</v>
      </c>
      <c r="G21" s="1964" t="str">
        <f>IF(基本情報!D13="","（　　　　　　　　　　　　　　　　　　　　　　　　　　　）",CONCATENATE("（　",基本情報!D13,"　）"))</f>
        <v>（　　　　　　　　　　　　　　　　　　　　　　　　　　　）</v>
      </c>
      <c r="H21" s="1964"/>
      <c r="I21" s="1964"/>
      <c r="J21" s="1964"/>
      <c r="K21" s="1964"/>
      <c r="L21" s="1964"/>
      <c r="M21" s="1964"/>
      <c r="N21" s="1964"/>
      <c r="O21" s="1964"/>
    </row>
    <row r="22" spans="1:15" ht="18.75" customHeight="1" x14ac:dyDescent="0.15">
      <c r="B22" s="2" t="s">
        <v>77</v>
      </c>
      <c r="I22" s="12"/>
      <c r="J22" s="12"/>
    </row>
    <row r="23" spans="1:15" ht="18.75" customHeight="1" x14ac:dyDescent="0.15">
      <c r="D23" s="2" t="s">
        <v>78</v>
      </c>
      <c r="I23" s="1966"/>
      <c r="J23" s="1966"/>
      <c r="K23" s="2" t="s">
        <v>1511</v>
      </c>
    </row>
    <row r="24" spans="1:15" ht="18.75" customHeight="1" x14ac:dyDescent="0.15">
      <c r="D24" s="2" t="s">
        <v>79</v>
      </c>
      <c r="I24" s="1966"/>
      <c r="J24" s="1966"/>
      <c r="K24" s="2" t="s">
        <v>1511</v>
      </c>
    </row>
    <row r="25" spans="1:15" ht="18.75" customHeight="1" x14ac:dyDescent="0.15">
      <c r="B25" s="2" t="s">
        <v>82</v>
      </c>
      <c r="H25" s="3631" t="s">
        <v>1006</v>
      </c>
      <c r="I25" s="1965"/>
      <c r="J25" s="1965"/>
      <c r="K25" s="10" t="s">
        <v>83</v>
      </c>
      <c r="L25" s="3632" t="s">
        <v>1008</v>
      </c>
      <c r="M25" s="3633"/>
      <c r="N25" s="3633"/>
    </row>
    <row r="26" spans="1:15" ht="18.75" customHeight="1" x14ac:dyDescent="0.15">
      <c r="B26" s="2" t="s">
        <v>84</v>
      </c>
    </row>
    <row r="27" spans="1:15" ht="12" customHeight="1" x14ac:dyDescent="0.15"/>
    <row r="28" spans="1:15" ht="10.5" customHeight="1" x14ac:dyDescent="0.15">
      <c r="C28" s="6" t="s">
        <v>74</v>
      </c>
      <c r="D28" s="6"/>
      <c r="E28" s="6"/>
      <c r="F28" s="6"/>
      <c r="G28" s="6"/>
      <c r="H28" s="6"/>
      <c r="I28" s="6"/>
      <c r="J28" s="6"/>
      <c r="K28" s="6"/>
      <c r="L28" s="6"/>
      <c r="M28" s="6"/>
      <c r="N28" s="6"/>
      <c r="O28" s="6"/>
    </row>
    <row r="29" spans="1:15" ht="10.5" customHeight="1" x14ac:dyDescent="0.15">
      <c r="B29" s="6"/>
      <c r="D29" s="7" t="s">
        <v>15</v>
      </c>
      <c r="E29" s="6" t="s">
        <v>85</v>
      </c>
      <c r="F29" s="6"/>
      <c r="G29" s="6"/>
      <c r="H29" s="6"/>
      <c r="I29" s="6"/>
      <c r="J29" s="6"/>
      <c r="K29" s="6"/>
      <c r="M29" s="6" t="s">
        <v>12</v>
      </c>
      <c r="N29" s="6"/>
      <c r="O29" s="6"/>
    </row>
    <row r="30" spans="1:15" ht="10.5" customHeight="1" x14ac:dyDescent="0.15">
      <c r="B30" s="6"/>
      <c r="D30" s="7" t="s">
        <v>17</v>
      </c>
      <c r="E30" s="6" t="s">
        <v>86</v>
      </c>
      <c r="F30" s="6"/>
      <c r="G30" s="6"/>
      <c r="H30" s="6"/>
      <c r="I30" s="6"/>
      <c r="J30" s="6"/>
      <c r="K30" s="6"/>
      <c r="M30" s="6" t="s">
        <v>9</v>
      </c>
      <c r="N30" s="6"/>
      <c r="O30" s="6"/>
    </row>
    <row r="31" spans="1:15" ht="10.5" customHeight="1" x14ac:dyDescent="0.15">
      <c r="B31" s="6"/>
      <c r="D31" s="7" t="s">
        <v>18</v>
      </c>
      <c r="E31" s="6" t="s">
        <v>87</v>
      </c>
      <c r="F31" s="6"/>
      <c r="G31" s="6"/>
      <c r="H31" s="6"/>
      <c r="I31" s="6"/>
      <c r="J31" s="6"/>
      <c r="K31" s="6"/>
      <c r="M31" s="6" t="s">
        <v>90</v>
      </c>
      <c r="N31" s="6"/>
      <c r="O31" s="6"/>
    </row>
    <row r="32" spans="1:15" ht="10.5" customHeight="1" x14ac:dyDescent="0.15">
      <c r="B32" s="6"/>
      <c r="D32" s="7" t="s">
        <v>19</v>
      </c>
      <c r="E32" s="6" t="s">
        <v>88</v>
      </c>
      <c r="F32" s="6"/>
      <c r="G32" s="6"/>
      <c r="H32" s="6"/>
      <c r="I32" s="6"/>
      <c r="J32" s="6"/>
      <c r="K32" s="6"/>
      <c r="M32" s="6" t="s">
        <v>91</v>
      </c>
      <c r="N32" s="6"/>
      <c r="O32" s="6"/>
    </row>
    <row r="33" spans="2:15" ht="10.5" customHeight="1" x14ac:dyDescent="0.15">
      <c r="B33" s="6"/>
      <c r="D33" s="7" t="s">
        <v>23</v>
      </c>
      <c r="E33" s="6" t="s">
        <v>89</v>
      </c>
      <c r="F33" s="6"/>
      <c r="G33" s="6"/>
      <c r="H33" s="6"/>
      <c r="I33" s="6"/>
      <c r="J33" s="6"/>
      <c r="K33" s="6"/>
      <c r="M33" s="6" t="s">
        <v>92</v>
      </c>
      <c r="N33" s="6"/>
      <c r="O33" s="6"/>
    </row>
    <row r="34" spans="2:15" ht="10.5" customHeight="1" x14ac:dyDescent="0.15">
      <c r="B34" s="6"/>
      <c r="D34" s="6"/>
      <c r="E34" s="6"/>
      <c r="F34" s="6"/>
      <c r="G34" s="6"/>
      <c r="H34" s="6"/>
      <c r="I34" s="6"/>
      <c r="J34" s="6"/>
      <c r="K34" s="6"/>
      <c r="L34" s="6"/>
      <c r="M34" s="6"/>
      <c r="N34" s="6"/>
      <c r="O34" s="6"/>
    </row>
    <row r="35" spans="2:15" ht="10.5" customHeight="1" x14ac:dyDescent="0.15">
      <c r="C35" s="6" t="s">
        <v>75</v>
      </c>
      <c r="E35" s="6"/>
      <c r="F35" s="6"/>
      <c r="G35" s="6"/>
      <c r="H35" s="6"/>
      <c r="I35" s="6"/>
      <c r="J35" s="6"/>
      <c r="K35" s="6"/>
      <c r="L35" s="6"/>
      <c r="M35" s="6"/>
      <c r="N35" s="6"/>
      <c r="O35" s="6"/>
    </row>
    <row r="36" spans="2:15" ht="10.5" customHeight="1" x14ac:dyDescent="0.15">
      <c r="B36" s="6"/>
      <c r="D36" s="7" t="s">
        <v>106</v>
      </c>
      <c r="E36" s="6" t="s">
        <v>1188</v>
      </c>
      <c r="F36" s="6"/>
      <c r="G36" s="6"/>
      <c r="H36" s="6"/>
      <c r="I36" s="6"/>
      <c r="J36" s="6"/>
      <c r="K36" s="6"/>
      <c r="L36" s="6"/>
      <c r="M36" s="6" t="s">
        <v>1182</v>
      </c>
      <c r="N36" s="6"/>
      <c r="O36" s="6"/>
    </row>
    <row r="37" spans="2:15" ht="10.5" customHeight="1" x14ac:dyDescent="0.15">
      <c r="B37" s="6"/>
      <c r="D37" s="7" t="s">
        <v>17</v>
      </c>
      <c r="E37" s="6" t="s">
        <v>93</v>
      </c>
      <c r="F37" s="6"/>
      <c r="G37" s="6"/>
      <c r="H37" s="6"/>
      <c r="I37" s="6"/>
      <c r="J37" s="6"/>
      <c r="K37" s="6"/>
      <c r="L37" s="6"/>
      <c r="M37" s="6" t="s">
        <v>1185</v>
      </c>
      <c r="N37" s="6"/>
      <c r="O37" s="6"/>
    </row>
    <row r="38" spans="2:15" ht="10.5" customHeight="1" x14ac:dyDescent="0.15">
      <c r="B38" s="6"/>
      <c r="D38" s="7" t="s">
        <v>18</v>
      </c>
      <c r="E38" s="6" t="s">
        <v>94</v>
      </c>
      <c r="F38" s="6"/>
      <c r="G38" s="6"/>
      <c r="H38" s="6"/>
      <c r="I38" s="6"/>
      <c r="J38" s="6"/>
      <c r="K38" s="6"/>
      <c r="L38" s="6"/>
      <c r="M38" s="6" t="s">
        <v>1525</v>
      </c>
      <c r="N38" s="6"/>
      <c r="O38" s="6"/>
    </row>
    <row r="39" spans="2:15" ht="10.5" customHeight="1" x14ac:dyDescent="0.15">
      <c r="B39" s="6"/>
      <c r="D39" s="7" t="s">
        <v>19</v>
      </c>
      <c r="E39" s="6" t="s">
        <v>95</v>
      </c>
      <c r="F39" s="6"/>
      <c r="G39" s="6"/>
      <c r="H39" s="6"/>
      <c r="I39" s="6"/>
      <c r="J39" s="6"/>
      <c r="K39" s="6"/>
      <c r="L39" s="6"/>
      <c r="M39" s="6" t="s">
        <v>57</v>
      </c>
      <c r="N39" s="6"/>
      <c r="O39" s="6"/>
    </row>
    <row r="40" spans="2:15" ht="10.5" customHeight="1" x14ac:dyDescent="0.15">
      <c r="B40" s="6"/>
      <c r="D40" s="7" t="s">
        <v>23</v>
      </c>
      <c r="E40" s="6" t="s">
        <v>1078</v>
      </c>
      <c r="F40" s="6"/>
      <c r="G40" s="6"/>
      <c r="H40" s="6"/>
      <c r="I40" s="6"/>
      <c r="J40" s="6"/>
      <c r="K40" s="6"/>
      <c r="L40" s="6"/>
      <c r="M40" s="6" t="s">
        <v>100</v>
      </c>
      <c r="N40" s="6"/>
      <c r="O40" s="6"/>
    </row>
    <row r="41" spans="2:15" ht="10.5" customHeight="1" x14ac:dyDescent="0.15">
      <c r="B41" s="6"/>
      <c r="D41" s="7" t="s">
        <v>24</v>
      </c>
      <c r="E41" s="6" t="s">
        <v>1080</v>
      </c>
      <c r="F41" s="6"/>
      <c r="G41" s="6"/>
      <c r="H41" s="6"/>
      <c r="I41" s="6"/>
      <c r="J41" s="6"/>
      <c r="K41" s="6"/>
      <c r="L41" s="6"/>
      <c r="M41" s="6" t="s">
        <v>101</v>
      </c>
      <c r="N41" s="6"/>
      <c r="O41" s="6"/>
    </row>
    <row r="42" spans="2:15" ht="10.5" customHeight="1" x14ac:dyDescent="0.15">
      <c r="B42" s="6"/>
      <c r="D42" s="7" t="s">
        <v>25</v>
      </c>
      <c r="E42" s="6" t="s">
        <v>96</v>
      </c>
      <c r="F42" s="6"/>
      <c r="G42" s="6"/>
      <c r="H42" s="6"/>
      <c r="I42" s="6"/>
      <c r="J42" s="6"/>
      <c r="K42" s="6"/>
      <c r="L42" s="6"/>
      <c r="M42" s="6" t="s">
        <v>102</v>
      </c>
      <c r="N42" s="6"/>
      <c r="O42" s="6"/>
    </row>
    <row r="43" spans="2:15" ht="10.5" customHeight="1" x14ac:dyDescent="0.15">
      <c r="B43" s="6"/>
      <c r="E43" s="6" t="s">
        <v>1057</v>
      </c>
      <c r="F43" s="6"/>
      <c r="G43" s="6"/>
      <c r="H43" s="6"/>
      <c r="I43" s="6"/>
      <c r="J43" s="6"/>
      <c r="K43" s="6"/>
      <c r="L43" s="6"/>
      <c r="M43" s="6"/>
      <c r="N43" s="6"/>
      <c r="O43" s="6"/>
    </row>
    <row r="44" spans="2:15" ht="10.5" customHeight="1" x14ac:dyDescent="0.15">
      <c r="B44" s="6"/>
      <c r="D44" s="7" t="s">
        <v>1189</v>
      </c>
      <c r="E44" s="6" t="s">
        <v>97</v>
      </c>
      <c r="F44" s="6"/>
      <c r="G44" s="6"/>
      <c r="H44" s="6"/>
      <c r="I44" s="6"/>
      <c r="J44" s="6"/>
      <c r="K44" s="6"/>
      <c r="L44" s="6"/>
      <c r="M44" s="6" t="s">
        <v>57</v>
      </c>
      <c r="N44" s="6"/>
      <c r="O44" s="6"/>
    </row>
    <row r="45" spans="2:15" ht="10.5" customHeight="1" x14ac:dyDescent="0.15">
      <c r="B45" s="6"/>
      <c r="D45" s="7" t="s">
        <v>27</v>
      </c>
      <c r="E45" s="6" t="s">
        <v>1149</v>
      </c>
      <c r="F45" s="6"/>
      <c r="G45" s="6"/>
      <c r="H45" s="6"/>
      <c r="I45" s="6"/>
      <c r="J45" s="6"/>
      <c r="K45" s="6"/>
      <c r="L45" s="6"/>
      <c r="M45" s="6" t="s">
        <v>103</v>
      </c>
      <c r="N45" s="6"/>
      <c r="O45" s="6"/>
    </row>
    <row r="46" spans="2:15" ht="10.5" customHeight="1" x14ac:dyDescent="0.15">
      <c r="B46" s="6"/>
      <c r="D46" s="7"/>
      <c r="E46" s="6" t="s">
        <v>1058</v>
      </c>
      <c r="F46" s="6"/>
      <c r="G46" s="6"/>
      <c r="H46" s="6"/>
      <c r="I46" s="6"/>
      <c r="J46" s="6"/>
      <c r="K46" s="6"/>
      <c r="L46" s="6"/>
      <c r="M46" s="6"/>
      <c r="N46" s="6"/>
      <c r="O46" s="6"/>
    </row>
    <row r="47" spans="2:15" ht="10.5" customHeight="1" x14ac:dyDescent="0.15">
      <c r="B47" s="6"/>
      <c r="D47" s="7" t="s">
        <v>1190</v>
      </c>
      <c r="E47" s="6" t="s">
        <v>1156</v>
      </c>
      <c r="F47" s="6"/>
      <c r="G47" s="6"/>
      <c r="H47" s="6"/>
      <c r="I47" s="6"/>
      <c r="J47" s="6"/>
      <c r="K47" s="6"/>
      <c r="L47" s="6"/>
      <c r="M47" s="6" t="s">
        <v>104</v>
      </c>
      <c r="N47" s="6"/>
      <c r="O47" s="6"/>
    </row>
    <row r="48" spans="2:15" ht="10.5" customHeight="1" x14ac:dyDescent="0.15">
      <c r="B48" s="6"/>
      <c r="D48" s="7" t="s">
        <v>29</v>
      </c>
      <c r="E48" s="6" t="s">
        <v>1512</v>
      </c>
      <c r="F48" s="6"/>
      <c r="G48" s="6"/>
      <c r="H48" s="6"/>
      <c r="I48" s="6"/>
      <c r="J48" s="6"/>
      <c r="K48" s="6"/>
      <c r="L48" s="6"/>
      <c r="M48" s="6"/>
      <c r="N48" s="6"/>
      <c r="O48" s="6"/>
    </row>
    <row r="49" spans="2:15" ht="10.5" customHeight="1" x14ac:dyDescent="0.15">
      <c r="B49" s="6"/>
      <c r="E49" s="6" t="s">
        <v>1513</v>
      </c>
      <c r="F49" s="6"/>
      <c r="G49" s="6"/>
      <c r="H49" s="6"/>
      <c r="I49" s="6"/>
      <c r="J49" s="6"/>
      <c r="K49" s="6"/>
      <c r="L49" s="6"/>
      <c r="M49" s="6" t="s">
        <v>105</v>
      </c>
      <c r="N49" s="6"/>
      <c r="O49" s="6"/>
    </row>
    <row r="50" spans="2:15" ht="10.5" customHeight="1" x14ac:dyDescent="0.15">
      <c r="B50" s="6"/>
      <c r="D50" s="7" t="s">
        <v>1191</v>
      </c>
      <c r="E50" s="6" t="s">
        <v>98</v>
      </c>
      <c r="F50" s="6"/>
      <c r="G50" s="6"/>
      <c r="H50" s="6"/>
      <c r="I50" s="6"/>
      <c r="J50" s="6"/>
      <c r="K50" s="6"/>
      <c r="L50" s="6"/>
      <c r="M50" s="6" t="s">
        <v>1013</v>
      </c>
      <c r="N50" s="6"/>
      <c r="O50" s="6"/>
    </row>
    <row r="51" spans="2:15" ht="10.5" customHeight="1" x14ac:dyDescent="0.15">
      <c r="B51" s="6"/>
      <c r="D51" s="7" t="s">
        <v>1192</v>
      </c>
      <c r="E51" s="6" t="s">
        <v>99</v>
      </c>
      <c r="F51" s="6"/>
      <c r="G51" s="6"/>
      <c r="H51" s="6"/>
      <c r="I51" s="6"/>
      <c r="J51" s="6"/>
      <c r="K51" s="6"/>
      <c r="L51" s="6"/>
      <c r="M51" s="6"/>
      <c r="N51" s="6"/>
      <c r="O51" s="6"/>
    </row>
    <row r="52" spans="2:15" ht="10.5" customHeight="1" x14ac:dyDescent="0.15">
      <c r="B52" s="6"/>
      <c r="D52" s="6"/>
      <c r="E52" s="6"/>
      <c r="F52" s="6"/>
      <c r="G52" s="6"/>
      <c r="H52" s="6"/>
      <c r="I52" s="6"/>
      <c r="J52" s="6"/>
      <c r="K52" s="6"/>
      <c r="L52" s="6"/>
      <c r="M52" s="6"/>
      <c r="N52" s="6"/>
      <c r="O52" s="6"/>
    </row>
    <row r="53" spans="2:15" ht="10.5" customHeight="1" x14ac:dyDescent="0.15"/>
    <row r="55" spans="2:15" ht="42" customHeight="1" x14ac:dyDescent="0.15">
      <c r="B55" s="3634"/>
      <c r="C55" s="3634"/>
      <c r="D55" s="3634"/>
      <c r="E55" s="3634"/>
      <c r="F55" s="3634"/>
      <c r="G55" s="3634"/>
      <c r="H55" s="3634"/>
      <c r="I55" s="3634"/>
      <c r="J55" s="3634"/>
      <c r="K55" s="3634"/>
      <c r="L55" s="3634"/>
      <c r="M55" s="3634"/>
      <c r="N55" s="3634"/>
    </row>
    <row r="57" spans="2:15" ht="18" customHeight="1" x14ac:dyDescent="0.15">
      <c r="B57" s="1969"/>
      <c r="C57" s="1969"/>
      <c r="D57" s="1969"/>
      <c r="E57" s="1969"/>
      <c r="F57" s="1969"/>
      <c r="G57" s="3633"/>
      <c r="H57" s="3633"/>
      <c r="I57" s="3633"/>
      <c r="K57" s="3634"/>
      <c r="L57" s="3634"/>
      <c r="M57" s="3634"/>
      <c r="N57" s="3634"/>
    </row>
    <row r="58" spans="2:15" ht="18" customHeight="1" x14ac:dyDescent="0.15">
      <c r="B58" s="3633"/>
      <c r="C58" s="3633"/>
      <c r="D58" s="3633"/>
      <c r="E58" s="3633"/>
      <c r="F58" s="3633"/>
      <c r="G58" s="3633"/>
      <c r="H58" s="3633"/>
      <c r="I58" s="3633"/>
      <c r="J58" s="3633"/>
      <c r="K58" s="3633"/>
      <c r="L58" s="3633"/>
      <c r="M58" s="3633"/>
      <c r="N58" s="3633"/>
    </row>
    <row r="59" spans="2:15" ht="18" customHeight="1" x14ac:dyDescent="0.15">
      <c r="B59" s="3633"/>
      <c r="C59" s="3633"/>
      <c r="D59" s="3633"/>
      <c r="E59" s="3633"/>
      <c r="F59" s="3633"/>
      <c r="G59" s="3633"/>
      <c r="H59" s="3633"/>
      <c r="I59" s="3633"/>
      <c r="J59" s="3633"/>
      <c r="K59" s="3633"/>
      <c r="L59" s="3633"/>
      <c r="M59" s="3633"/>
      <c r="N59" s="3633"/>
    </row>
  </sheetData>
  <mergeCells count="22">
    <mergeCell ref="L2:O2"/>
    <mergeCell ref="K6:N6"/>
    <mergeCell ref="A11:O11"/>
    <mergeCell ref="A17:O17"/>
    <mergeCell ref="K8:N8"/>
    <mergeCell ref="O8:O9"/>
    <mergeCell ref="K9:N9"/>
    <mergeCell ref="K5:N5"/>
    <mergeCell ref="O5:O6"/>
    <mergeCell ref="B13:N15"/>
    <mergeCell ref="B59:N59"/>
    <mergeCell ref="B55:N55"/>
    <mergeCell ref="B57:F57"/>
    <mergeCell ref="G57:I57"/>
    <mergeCell ref="K57:N57"/>
    <mergeCell ref="B58:N58"/>
    <mergeCell ref="H25:J25"/>
    <mergeCell ref="L25:N25"/>
    <mergeCell ref="G20:I20"/>
    <mergeCell ref="G21:O21"/>
    <mergeCell ref="I23:J23"/>
    <mergeCell ref="I24:J24"/>
  </mergeCells>
  <phoneticPr fontId="2"/>
  <pageMargins left="0.98425196850393704" right="0.39370078740157483" top="0.59055118110236227" bottom="0.59055118110236227" header="0" footer="0"/>
  <pageSetup paperSize="9" fitToWidth="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66FFFF"/>
  </sheetPr>
  <dimension ref="A1:H34"/>
  <sheetViews>
    <sheetView showGridLines="0" view="pageBreakPreview" zoomScaleNormal="100" zoomScaleSheetLayoutView="100" workbookViewId="0"/>
  </sheetViews>
  <sheetFormatPr defaultColWidth="9.7109375" defaultRowHeight="13.5" x14ac:dyDescent="0.15"/>
  <cols>
    <col min="1" max="1" width="7" style="763" customWidth="1"/>
    <col min="2" max="2" width="3.85546875" style="763" customWidth="1"/>
    <col min="3" max="3" width="1.7109375" style="763" customWidth="1"/>
    <col min="4" max="4" width="10" style="763" customWidth="1"/>
    <col min="5" max="5" width="22.7109375" style="763" customWidth="1"/>
    <col min="6" max="6" width="1.7109375" style="763" customWidth="1"/>
    <col min="7" max="7" width="23" style="763" customWidth="1"/>
    <col min="8" max="8" width="22.7109375" style="763" customWidth="1"/>
    <col min="9" max="16384" width="9.7109375" style="763"/>
  </cols>
  <sheetData>
    <row r="1" spans="1:8" ht="15" customHeight="1" x14ac:dyDescent="0.15">
      <c r="A1" s="57"/>
      <c r="B1" s="159"/>
      <c r="C1" s="159"/>
      <c r="D1" s="159"/>
      <c r="E1" s="159"/>
      <c r="F1" s="159"/>
      <c r="G1" s="159"/>
      <c r="H1" s="160" t="s">
        <v>1026</v>
      </c>
    </row>
    <row r="2" spans="1:8" ht="36" customHeight="1" x14ac:dyDescent="0.15">
      <c r="A2" s="654"/>
      <c r="B2" s="57"/>
      <c r="C2" s="57"/>
      <c r="D2" s="57"/>
      <c r="E2" s="57"/>
      <c r="F2" s="57"/>
      <c r="G2" s="57"/>
      <c r="H2" s="57"/>
    </row>
    <row r="3" spans="1:8" ht="21" customHeight="1" x14ac:dyDescent="0.15">
      <c r="A3" s="3636" t="s">
        <v>914</v>
      </c>
      <c r="B3" s="2094"/>
      <c r="C3" s="2094"/>
      <c r="D3" s="2094"/>
      <c r="E3" s="2094"/>
      <c r="F3" s="2094"/>
      <c r="G3" s="2094"/>
      <c r="H3" s="2094"/>
    </row>
    <row r="4" spans="1:8" ht="39" customHeight="1" x14ac:dyDescent="0.15">
      <c r="A4" s="655"/>
      <c r="B4" s="57"/>
      <c r="C4" s="57"/>
      <c r="D4" s="57"/>
      <c r="E4" s="57"/>
      <c r="F4" s="57"/>
      <c r="G4" s="57"/>
      <c r="H4" s="57"/>
    </row>
    <row r="5" spans="1:8" ht="39" customHeight="1" x14ac:dyDescent="0.15">
      <c r="A5" s="655"/>
      <c r="B5" s="57"/>
      <c r="C5" s="57"/>
      <c r="D5" s="57"/>
      <c r="E5" s="57"/>
      <c r="F5" s="57"/>
      <c r="G5" s="57"/>
      <c r="H5" s="57"/>
    </row>
    <row r="6" spans="1:8" ht="15" customHeight="1" x14ac:dyDescent="0.15">
      <c r="A6" s="3637" t="s">
        <v>1388</v>
      </c>
      <c r="B6" s="2094"/>
      <c r="C6" s="2094"/>
      <c r="D6" s="2094"/>
      <c r="E6" s="2094"/>
      <c r="F6" s="2094"/>
      <c r="G6" s="2094"/>
      <c r="H6" s="2094"/>
    </row>
    <row r="7" spans="1:8" ht="27.75" customHeight="1" thickBot="1" x14ac:dyDescent="0.2">
      <c r="A7" s="3638" t="s">
        <v>915</v>
      </c>
      <c r="B7" s="3639"/>
      <c r="C7" s="3639"/>
      <c r="D7" s="3639"/>
      <c r="E7" s="3639"/>
      <c r="F7" s="3639"/>
      <c r="G7" s="656" t="s">
        <v>916</v>
      </c>
      <c r="H7" s="657" t="s">
        <v>917</v>
      </c>
    </row>
    <row r="8" spans="1:8" ht="42.6" customHeight="1" thickTop="1" x14ac:dyDescent="0.15">
      <c r="A8" s="3640" t="s">
        <v>918</v>
      </c>
      <c r="B8" s="658">
        <v>1</v>
      </c>
      <c r="C8" s="659"/>
      <c r="D8" s="3642" t="s">
        <v>919</v>
      </c>
      <c r="E8" s="3642"/>
      <c r="F8" s="660"/>
      <c r="G8" s="661"/>
      <c r="H8" s="662"/>
    </row>
    <row r="9" spans="1:8" ht="42.6" customHeight="1" x14ac:dyDescent="0.15">
      <c r="A9" s="3641"/>
      <c r="B9" s="663">
        <v>2</v>
      </c>
      <c r="C9" s="664"/>
      <c r="D9" s="3643" t="s">
        <v>920</v>
      </c>
      <c r="E9" s="3643"/>
      <c r="F9" s="665"/>
      <c r="G9" s="666"/>
      <c r="H9" s="667"/>
    </row>
    <row r="10" spans="1:8" ht="42.6" customHeight="1" x14ac:dyDescent="0.15">
      <c r="A10" s="3641" t="s">
        <v>921</v>
      </c>
      <c r="B10" s="663">
        <v>3</v>
      </c>
      <c r="C10" s="664"/>
      <c r="D10" s="3643" t="s">
        <v>922</v>
      </c>
      <c r="E10" s="3643"/>
      <c r="F10" s="665"/>
      <c r="G10" s="666"/>
      <c r="H10" s="667"/>
    </row>
    <row r="11" spans="1:8" ht="42.6" customHeight="1" x14ac:dyDescent="0.15">
      <c r="A11" s="3641"/>
      <c r="B11" s="663">
        <v>4</v>
      </c>
      <c r="C11" s="664"/>
      <c r="D11" s="3643" t="s">
        <v>923</v>
      </c>
      <c r="E11" s="3643"/>
      <c r="F11" s="665"/>
      <c r="G11" s="666"/>
      <c r="H11" s="667"/>
    </row>
    <row r="12" spans="1:8" ht="21.2" customHeight="1" x14ac:dyDescent="0.15">
      <c r="A12" s="2145">
        <v>5</v>
      </c>
      <c r="B12" s="3645" t="s">
        <v>924</v>
      </c>
      <c r="C12" s="3646"/>
      <c r="D12" s="3646"/>
      <c r="E12" s="3646"/>
      <c r="F12" s="3647"/>
      <c r="G12" s="3648" t="str">
        <f>IF(AND(G9="",G11=""),"",G11-G9)</f>
        <v/>
      </c>
      <c r="H12" s="3656"/>
    </row>
    <row r="13" spans="1:8" ht="21.2" customHeight="1" thickBot="1" x14ac:dyDescent="0.2">
      <c r="A13" s="3644"/>
      <c r="B13" s="3657" t="s">
        <v>925</v>
      </c>
      <c r="C13" s="3658"/>
      <c r="D13" s="3658"/>
      <c r="E13" s="3658"/>
      <c r="F13" s="3659"/>
      <c r="G13" s="3648"/>
      <c r="H13" s="3656"/>
    </row>
    <row r="14" spans="1:8" ht="42.6" customHeight="1" thickBot="1" x14ac:dyDescent="0.2">
      <c r="A14" s="668">
        <v>6</v>
      </c>
      <c r="B14" s="3660" t="s">
        <v>926</v>
      </c>
      <c r="C14" s="3660"/>
      <c r="D14" s="3660"/>
      <c r="E14" s="3660"/>
      <c r="F14" s="3660"/>
      <c r="G14" s="669"/>
      <c r="H14" s="670"/>
    </row>
    <row r="15" spans="1:8" ht="21.2" customHeight="1" x14ac:dyDescent="0.15">
      <c r="A15" s="3654">
        <v>7</v>
      </c>
      <c r="B15" s="3655" t="s">
        <v>927</v>
      </c>
      <c r="C15" s="3655"/>
      <c r="D15" s="3655"/>
      <c r="E15" s="3655"/>
      <c r="F15" s="3655"/>
      <c r="G15" s="3649"/>
      <c r="H15" s="3651"/>
    </row>
    <row r="16" spans="1:8" ht="21.2" customHeight="1" x14ac:dyDescent="0.15">
      <c r="A16" s="2145"/>
      <c r="B16" s="3653" t="s">
        <v>928</v>
      </c>
      <c r="C16" s="3653"/>
      <c r="D16" s="3653"/>
      <c r="E16" s="3653"/>
      <c r="F16" s="3653"/>
      <c r="G16" s="3650"/>
      <c r="H16" s="3652"/>
    </row>
    <row r="17" spans="1:8" ht="21" customHeight="1" x14ac:dyDescent="0.15">
      <c r="A17" s="654"/>
      <c r="B17" s="57"/>
      <c r="C17" s="57"/>
      <c r="D17" s="57"/>
      <c r="E17" s="57"/>
      <c r="F17" s="57"/>
      <c r="G17" s="57"/>
      <c r="H17" s="57"/>
    </row>
    <row r="18" spans="1:8" ht="18" customHeight="1" x14ac:dyDescent="0.15">
      <c r="A18" s="2090" t="s">
        <v>929</v>
      </c>
      <c r="B18" s="2094"/>
      <c r="C18" s="2094"/>
      <c r="D18" s="2094"/>
      <c r="E18" s="2094"/>
      <c r="F18" s="2094"/>
      <c r="G18" s="2094"/>
      <c r="H18" s="2094"/>
    </row>
    <row r="19" spans="1:8" ht="18" customHeight="1" x14ac:dyDescent="0.15">
      <c r="A19" s="2090" t="s">
        <v>930</v>
      </c>
      <c r="B19" s="2094"/>
      <c r="C19" s="2094"/>
      <c r="D19" s="2094"/>
      <c r="E19" s="2094"/>
      <c r="F19" s="2094"/>
      <c r="G19" s="2094"/>
      <c r="H19" s="2094"/>
    </row>
    <row r="20" spans="1:8" ht="18.75" customHeight="1" x14ac:dyDescent="0.15">
      <c r="A20" s="59"/>
      <c r="B20" s="57"/>
      <c r="C20" s="57"/>
      <c r="D20" s="57"/>
      <c r="E20" s="57"/>
      <c r="F20" s="57"/>
      <c r="G20" s="57"/>
      <c r="H20" s="57"/>
    </row>
    <row r="21" spans="1:8" ht="18.75" customHeight="1" x14ac:dyDescent="0.15">
      <c r="A21" s="57"/>
      <c r="B21" s="57"/>
      <c r="C21" s="57"/>
      <c r="D21" s="57"/>
      <c r="E21" s="57"/>
      <c r="F21" s="57"/>
      <c r="G21" s="57"/>
      <c r="H21" s="57"/>
    </row>
    <row r="22" spans="1:8" ht="18.75" customHeight="1" x14ac:dyDescent="0.15">
      <c r="A22" s="654"/>
      <c r="B22" s="57"/>
      <c r="C22" s="57"/>
      <c r="D22" s="57"/>
      <c r="E22" s="57"/>
      <c r="F22" s="57"/>
      <c r="G22" s="57"/>
      <c r="H22" s="57"/>
    </row>
    <row r="23" spans="1:8" ht="18.75" customHeight="1" x14ac:dyDescent="0.15">
      <c r="A23" s="654"/>
      <c r="B23" s="57"/>
      <c r="C23" s="57"/>
      <c r="D23" s="57"/>
      <c r="E23" s="57"/>
      <c r="F23" s="57"/>
      <c r="G23" s="57"/>
      <c r="H23" s="57"/>
    </row>
    <row r="24" spans="1:8" ht="18.75" customHeight="1" x14ac:dyDescent="0.15">
      <c r="A24" s="57"/>
      <c r="B24" s="57"/>
      <c r="C24" s="57"/>
      <c r="D24" s="57"/>
      <c r="E24" s="57"/>
      <c r="F24" s="57"/>
      <c r="G24" s="57"/>
      <c r="H24" s="57"/>
    </row>
    <row r="25" spans="1:8" ht="18.75" customHeight="1" x14ac:dyDescent="0.15">
      <c r="A25" s="57"/>
      <c r="B25" s="57"/>
      <c r="C25" s="57"/>
      <c r="D25" s="57"/>
      <c r="E25" s="57"/>
      <c r="F25" s="57"/>
      <c r="G25" s="57"/>
      <c r="H25" s="57"/>
    </row>
    <row r="26" spans="1:8" ht="18.75" customHeight="1" x14ac:dyDescent="0.15">
      <c r="A26" s="57"/>
      <c r="B26" s="57"/>
      <c r="C26" s="57"/>
      <c r="D26" s="57"/>
      <c r="E26" s="57"/>
      <c r="F26" s="57"/>
      <c r="G26" s="57"/>
      <c r="H26" s="57"/>
    </row>
    <row r="27" spans="1:8" ht="18.75" customHeight="1" x14ac:dyDescent="0.15">
      <c r="A27" s="57"/>
      <c r="B27" s="57"/>
      <c r="C27" s="57"/>
      <c r="D27" s="57"/>
      <c r="E27" s="57"/>
      <c r="F27" s="57"/>
      <c r="G27" s="57"/>
      <c r="H27" s="57"/>
    </row>
    <row r="28" spans="1:8" ht="18.75" customHeight="1" x14ac:dyDescent="0.15">
      <c r="A28" s="57"/>
      <c r="B28" s="57"/>
      <c r="C28" s="57"/>
      <c r="D28" s="57"/>
      <c r="E28" s="57"/>
      <c r="F28" s="57"/>
      <c r="G28" s="57"/>
      <c r="H28" s="57"/>
    </row>
    <row r="29" spans="1:8" ht="18.75" customHeight="1" x14ac:dyDescent="0.15">
      <c r="A29" s="57"/>
      <c r="B29" s="57"/>
      <c r="C29" s="57"/>
      <c r="D29" s="57"/>
      <c r="E29" s="57"/>
      <c r="F29" s="57"/>
      <c r="G29" s="57"/>
      <c r="H29" s="57"/>
    </row>
    <row r="30" spans="1:8" ht="18.75" customHeight="1" x14ac:dyDescent="0.15">
      <c r="A30" s="57"/>
      <c r="B30" s="57"/>
      <c r="C30" s="57"/>
      <c r="D30" s="57"/>
      <c r="E30" s="57"/>
      <c r="F30" s="57"/>
      <c r="G30" s="57"/>
      <c r="H30" s="57"/>
    </row>
    <row r="31" spans="1:8" ht="18.75" customHeight="1" x14ac:dyDescent="0.15">
      <c r="A31" s="57"/>
      <c r="B31" s="57"/>
      <c r="C31" s="57"/>
      <c r="D31" s="57"/>
      <c r="E31" s="57"/>
      <c r="F31" s="57"/>
      <c r="G31" s="57"/>
      <c r="H31" s="57"/>
    </row>
    <row r="32" spans="1:8" ht="18.75" customHeight="1" x14ac:dyDescent="0.15">
      <c r="A32" s="2070" t="str">
        <f>IF(基本情報!D13="","事業名：　　　　　　　　　　　　　　　　　　　　",CONCATENATE("事業名：",IF(基本情報!D13="","",基本情報!D13)))</f>
        <v>事業名：　　　　　　　　　　　　　　　　　　　　</v>
      </c>
      <c r="B32" s="2070"/>
      <c r="C32" s="2070"/>
      <c r="D32" s="2070"/>
      <c r="E32" s="2070"/>
      <c r="F32" s="2070"/>
      <c r="G32" s="2070"/>
      <c r="H32" s="2070"/>
    </row>
    <row r="33" spans="1:8" ht="18.75" customHeight="1" x14ac:dyDescent="0.15">
      <c r="A33" s="57"/>
      <c r="B33" s="57"/>
      <c r="C33" s="57"/>
      <c r="D33" s="57"/>
      <c r="E33" s="57"/>
      <c r="F33" s="57"/>
      <c r="G33" s="57"/>
      <c r="H33" s="57"/>
    </row>
    <row r="34" spans="1:8" ht="18.75" customHeight="1" x14ac:dyDescent="0.15"/>
  </sheetData>
  <mergeCells count="23">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2"/>
  <pageMargins left="0.98425196850393704" right="0.59055118110236227" top="0.59055118110236227" bottom="0.59055118110236227" header="0" footer="0"/>
  <pageSetup paperSize="9" scale="96" fitToWidth="0"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F6EB-E2B6-491F-BA3B-2CE66EB11B24}">
  <sheetPr codeName="Sheet46">
    <tabColor rgb="FF66FFFF"/>
    <pageSetUpPr fitToPage="1"/>
  </sheetPr>
  <dimension ref="A1:Q49"/>
  <sheetViews>
    <sheetView showGridLines="0" showWhiteSpace="0" view="pageBreakPreview" zoomScale="85" zoomScaleNormal="100" zoomScaleSheetLayoutView="85" workbookViewId="0"/>
  </sheetViews>
  <sheetFormatPr defaultColWidth="10.28515625" defaultRowHeight="18.75" x14ac:dyDescent="0.15"/>
  <cols>
    <col min="1" max="1" width="5.7109375" style="1736" customWidth="1"/>
    <col min="2" max="2" width="12.7109375" style="1736" customWidth="1"/>
    <col min="3" max="3" width="18.7109375" style="1736" customWidth="1"/>
    <col min="4" max="4" width="3.7109375" style="1736" customWidth="1"/>
    <col min="5" max="5" width="15.7109375" style="1736" customWidth="1"/>
    <col min="6" max="7" width="3.7109375" style="1736" customWidth="1"/>
    <col min="8" max="8" width="15.7109375" style="1736" customWidth="1"/>
    <col min="9" max="10" width="3.7109375" style="1736" customWidth="1"/>
    <col min="11" max="11" width="15.7109375" style="1736" customWidth="1"/>
    <col min="12" max="12" width="3.7109375" style="1736" customWidth="1"/>
    <col min="13" max="13" width="9.85546875" style="1736" customWidth="1"/>
    <col min="14" max="14" width="3.7109375" style="1736" customWidth="1"/>
    <col min="15" max="15" width="15.7109375" style="1736" customWidth="1"/>
    <col min="16" max="16" width="3.7109375" style="1736" customWidth="1"/>
    <col min="17" max="17" width="54.140625" style="1736" bestFit="1" customWidth="1"/>
    <col min="18" max="16384" width="10.28515625" style="1736"/>
  </cols>
  <sheetData>
    <row r="1" spans="1:17" ht="15" customHeight="1" x14ac:dyDescent="0.15">
      <c r="A1" s="671"/>
      <c r="B1" s="671"/>
      <c r="C1" s="671"/>
      <c r="D1" s="671"/>
      <c r="E1" s="671"/>
      <c r="F1" s="671"/>
      <c r="G1" s="671"/>
      <c r="H1" s="671"/>
      <c r="I1" s="671"/>
      <c r="J1" s="671"/>
      <c r="K1" s="671"/>
      <c r="L1" s="671"/>
      <c r="M1" s="671"/>
      <c r="N1" s="671"/>
      <c r="O1" s="671"/>
      <c r="P1" s="672" t="s">
        <v>1027</v>
      </c>
    </row>
    <row r="2" spans="1:17" ht="15" customHeight="1" x14ac:dyDescent="0.15">
      <c r="A2" s="671"/>
      <c r="B2" s="671"/>
      <c r="C2" s="671"/>
      <c r="D2" s="671"/>
      <c r="E2" s="671"/>
      <c r="F2" s="671"/>
      <c r="G2" s="671"/>
      <c r="H2" s="671"/>
      <c r="I2" s="671"/>
      <c r="J2" s="671"/>
      <c r="K2" s="671"/>
      <c r="L2" s="671"/>
      <c r="M2" s="671"/>
      <c r="N2" s="671"/>
      <c r="O2" s="671"/>
      <c r="P2" s="672"/>
    </row>
    <row r="3" spans="1:17" s="1737" customFormat="1" ht="24.95" customHeight="1" x14ac:dyDescent="0.15">
      <c r="A3" s="1976" t="s">
        <v>1698</v>
      </c>
      <c r="B3" s="1976"/>
      <c r="C3" s="1976"/>
      <c r="D3" s="1976"/>
      <c r="E3" s="1976"/>
      <c r="F3" s="1976"/>
      <c r="G3" s="1976"/>
      <c r="H3" s="1976"/>
      <c r="I3" s="1976"/>
      <c r="J3" s="1976"/>
      <c r="K3" s="1976"/>
      <c r="L3" s="1976"/>
      <c r="M3" s="1976"/>
      <c r="N3" s="1976"/>
      <c r="O3" s="1976"/>
      <c r="P3" s="1976"/>
    </row>
    <row r="4" spans="1:17" s="1737" customFormat="1" ht="24.95" customHeight="1" x14ac:dyDescent="0.15">
      <c r="A4" s="1780"/>
      <c r="B4" s="1780"/>
      <c r="C4" s="1780"/>
      <c r="D4" s="1780"/>
      <c r="E4" s="1780"/>
      <c r="F4" s="1780"/>
      <c r="G4" s="1780"/>
      <c r="H4" s="1780"/>
      <c r="I4" s="1780"/>
      <c r="J4" s="1780"/>
      <c r="K4" s="1780"/>
      <c r="L4" s="1780"/>
      <c r="M4" s="1780"/>
      <c r="N4" s="1780"/>
      <c r="O4" s="1780"/>
      <c r="P4" s="1780"/>
    </row>
    <row r="5" spans="1:17" ht="15" customHeight="1" thickBot="1" x14ac:dyDescent="0.2">
      <c r="A5" s="671"/>
      <c r="B5" s="671"/>
      <c r="C5" s="671"/>
      <c r="D5" s="671"/>
      <c r="E5" s="671"/>
      <c r="F5" s="671"/>
      <c r="G5" s="671"/>
      <c r="H5" s="671"/>
      <c r="I5" s="671"/>
      <c r="J5" s="671"/>
      <c r="K5" s="671"/>
      <c r="L5" s="671"/>
      <c r="M5" s="671"/>
      <c r="N5" s="671"/>
      <c r="O5" s="671"/>
      <c r="P5" s="672" t="s">
        <v>1666</v>
      </c>
    </row>
    <row r="6" spans="1:17" ht="24.95" customHeight="1" x14ac:dyDescent="0.15">
      <c r="A6" s="1977" t="s">
        <v>1667</v>
      </c>
      <c r="B6" s="1978"/>
      <c r="C6" s="1979"/>
      <c r="D6" s="1983" t="s">
        <v>1668</v>
      </c>
      <c r="E6" s="1978"/>
      <c r="F6" s="1979"/>
      <c r="G6" s="1983" t="s">
        <v>1669</v>
      </c>
      <c r="H6" s="1984"/>
      <c r="I6" s="1985"/>
      <c r="J6" s="1983" t="s">
        <v>125</v>
      </c>
      <c r="K6" s="1984"/>
      <c r="L6" s="1985"/>
      <c r="M6" s="1986" t="s">
        <v>126</v>
      </c>
      <c r="N6" s="1983" t="s">
        <v>1670</v>
      </c>
      <c r="O6" s="1984"/>
      <c r="P6" s="1988"/>
    </row>
    <row r="7" spans="1:17" ht="24.95" customHeight="1" thickBot="1" x14ac:dyDescent="0.2">
      <c r="A7" s="1980"/>
      <c r="B7" s="3661"/>
      <c r="C7" s="3662"/>
      <c r="D7" s="3664" t="s">
        <v>1671</v>
      </c>
      <c r="E7" s="3661"/>
      <c r="F7" s="3662"/>
      <c r="G7" s="3664" t="s">
        <v>1672</v>
      </c>
      <c r="H7" s="3665"/>
      <c r="I7" s="3666"/>
      <c r="J7" s="3664" t="s">
        <v>1673</v>
      </c>
      <c r="K7" s="3665"/>
      <c r="L7" s="3666"/>
      <c r="M7" s="3663"/>
      <c r="N7" s="3664" t="s">
        <v>1683</v>
      </c>
      <c r="O7" s="3665"/>
      <c r="P7" s="3667"/>
    </row>
    <row r="8" spans="1:17" ht="24.95" customHeight="1" thickTop="1" x14ac:dyDescent="0.15">
      <c r="A8" s="2063" t="s">
        <v>1679</v>
      </c>
      <c r="B8" s="1990" t="s">
        <v>1676</v>
      </c>
      <c r="C8" s="1991"/>
      <c r="D8" s="1749" t="s">
        <v>1674</v>
      </c>
      <c r="E8" s="1806"/>
      <c r="F8" s="1750" t="s">
        <v>1675</v>
      </c>
      <c r="G8" s="1749" t="s">
        <v>1674</v>
      </c>
      <c r="H8" s="1807"/>
      <c r="I8" s="1750" t="s">
        <v>1675</v>
      </c>
      <c r="J8" s="1749" t="s">
        <v>1674</v>
      </c>
      <c r="K8" s="1806"/>
      <c r="L8" s="1750" t="s">
        <v>1675</v>
      </c>
      <c r="M8" s="1974" t="s">
        <v>130</v>
      </c>
      <c r="N8" s="1749" t="s">
        <v>1674</v>
      </c>
      <c r="O8" s="1806"/>
      <c r="P8" s="1751" t="s">
        <v>1675</v>
      </c>
    </row>
    <row r="9" spans="1:17" ht="24.95" customHeight="1" x14ac:dyDescent="0.15">
      <c r="A9" s="2063"/>
      <c r="B9" s="1992"/>
      <c r="C9" s="1993"/>
      <c r="D9" s="1753"/>
      <c r="E9" s="1782"/>
      <c r="F9" s="1754"/>
      <c r="G9" s="1753"/>
      <c r="H9" s="1783"/>
      <c r="I9" s="1754"/>
      <c r="J9" s="1753"/>
      <c r="K9" s="1782"/>
      <c r="L9" s="1754"/>
      <c r="M9" s="1975"/>
      <c r="N9" s="1753"/>
      <c r="O9" s="1782"/>
      <c r="P9" s="1755"/>
      <c r="Q9" s="1781"/>
    </row>
    <row r="10" spans="1:17" ht="24.95" customHeight="1" x14ac:dyDescent="0.15">
      <c r="A10" s="2063"/>
      <c r="B10" s="2023" t="s">
        <v>1677</v>
      </c>
      <c r="C10" s="2024"/>
      <c r="D10" s="1749" t="s">
        <v>1674</v>
      </c>
      <c r="E10" s="1806"/>
      <c r="F10" s="1750" t="s">
        <v>1675</v>
      </c>
      <c r="G10" s="1749" t="s">
        <v>1674</v>
      </c>
      <c r="H10" s="1807"/>
      <c r="I10" s="1750" t="s">
        <v>1675</v>
      </c>
      <c r="J10" s="1749" t="s">
        <v>1674</v>
      </c>
      <c r="K10" s="1806"/>
      <c r="L10" s="1750" t="s">
        <v>1675</v>
      </c>
      <c r="M10" s="2002" t="s">
        <v>130</v>
      </c>
      <c r="N10" s="1749" t="s">
        <v>1674</v>
      </c>
      <c r="O10" s="1806"/>
      <c r="P10" s="1751" t="s">
        <v>1675</v>
      </c>
    </row>
    <row r="11" spans="1:17" ht="24.95" customHeight="1" x14ac:dyDescent="0.15">
      <c r="A11" s="2063"/>
      <c r="B11" s="1992"/>
      <c r="C11" s="1993"/>
      <c r="D11" s="1753"/>
      <c r="E11" s="1782"/>
      <c r="F11" s="1754"/>
      <c r="G11" s="1753"/>
      <c r="H11" s="1783"/>
      <c r="I11" s="1754"/>
      <c r="J11" s="1753"/>
      <c r="K11" s="1782"/>
      <c r="L11" s="1754"/>
      <c r="M11" s="2003"/>
      <c r="N11" s="1753"/>
      <c r="O11" s="1782"/>
      <c r="P11" s="1755"/>
    </row>
    <row r="12" spans="1:17" ht="24.95" customHeight="1" x14ac:dyDescent="0.15">
      <c r="A12" s="2063"/>
      <c r="B12" s="2023" t="s">
        <v>1686</v>
      </c>
      <c r="C12" s="2024"/>
      <c r="D12" s="1749" t="s">
        <v>1674</v>
      </c>
      <c r="E12" s="1806"/>
      <c r="F12" s="1750" t="s">
        <v>1675</v>
      </c>
      <c r="G12" s="1749" t="s">
        <v>1674</v>
      </c>
      <c r="H12" s="1807"/>
      <c r="I12" s="1750" t="s">
        <v>1675</v>
      </c>
      <c r="J12" s="1749" t="s">
        <v>1674</v>
      </c>
      <c r="K12" s="1806"/>
      <c r="L12" s="1750" t="s">
        <v>1675</v>
      </c>
      <c r="M12" s="2002" t="s">
        <v>130</v>
      </c>
      <c r="N12" s="1749" t="s">
        <v>1674</v>
      </c>
      <c r="O12" s="1806"/>
      <c r="P12" s="1751" t="s">
        <v>1675</v>
      </c>
    </row>
    <row r="13" spans="1:17" ht="24.95" customHeight="1" x14ac:dyDescent="0.15">
      <c r="A13" s="2063"/>
      <c r="B13" s="1992"/>
      <c r="C13" s="1993"/>
      <c r="D13" s="1753"/>
      <c r="E13" s="1782"/>
      <c r="F13" s="1754"/>
      <c r="G13" s="1753"/>
      <c r="H13" s="1783"/>
      <c r="I13" s="1754"/>
      <c r="J13" s="1753"/>
      <c r="K13" s="1782"/>
      <c r="L13" s="1754"/>
      <c r="M13" s="2003"/>
      <c r="N13" s="1753"/>
      <c r="O13" s="1782"/>
      <c r="P13" s="1755"/>
    </row>
    <row r="14" spans="1:17" ht="24.95" customHeight="1" x14ac:dyDescent="0.15">
      <c r="A14" s="2063"/>
      <c r="B14" s="2023" t="s">
        <v>1678</v>
      </c>
      <c r="C14" s="2024"/>
      <c r="D14" s="2008"/>
      <c r="E14" s="2009"/>
      <c r="F14" s="2010"/>
      <c r="G14" s="2008"/>
      <c r="H14" s="2009"/>
      <c r="I14" s="2010"/>
      <c r="J14" s="2008"/>
      <c r="K14" s="2009"/>
      <c r="L14" s="2010"/>
      <c r="M14" s="2004"/>
      <c r="N14" s="1749" t="s">
        <v>1674</v>
      </c>
      <c r="O14" s="1808"/>
      <c r="P14" s="1751" t="s">
        <v>1675</v>
      </c>
    </row>
    <row r="15" spans="1:17" ht="24.95" customHeight="1" x14ac:dyDescent="0.15">
      <c r="A15" s="2063"/>
      <c r="B15" s="2000"/>
      <c r="C15" s="2001"/>
      <c r="D15" s="2011"/>
      <c r="E15" s="2012"/>
      <c r="F15" s="2013"/>
      <c r="G15" s="2011"/>
      <c r="H15" s="2012"/>
      <c r="I15" s="2013"/>
      <c r="J15" s="2011"/>
      <c r="K15" s="2012"/>
      <c r="L15" s="2013"/>
      <c r="M15" s="2005"/>
      <c r="N15" s="1741"/>
      <c r="O15" s="1784"/>
      <c r="P15" s="1743"/>
    </row>
    <row r="16" spans="1:17" ht="24.95" customHeight="1" x14ac:dyDescent="0.15">
      <c r="A16" s="2063"/>
      <c r="B16" s="1994" t="s">
        <v>1687</v>
      </c>
      <c r="C16" s="1995"/>
      <c r="D16" s="1738" t="s">
        <v>1674</v>
      </c>
      <c r="E16" s="1785"/>
      <c r="F16" s="1739" t="s">
        <v>1675</v>
      </c>
      <c r="G16" s="1738" t="s">
        <v>1674</v>
      </c>
      <c r="H16" s="1786"/>
      <c r="I16" s="1739" t="s">
        <v>1675</v>
      </c>
      <c r="J16" s="1738" t="s">
        <v>1674</v>
      </c>
      <c r="K16" s="1785"/>
      <c r="L16" s="1739" t="s">
        <v>1675</v>
      </c>
      <c r="M16" s="2006" t="s">
        <v>130</v>
      </c>
      <c r="N16" s="1738" t="s">
        <v>1674</v>
      </c>
      <c r="O16" s="1785"/>
      <c r="P16" s="1740" t="s">
        <v>1675</v>
      </c>
    </row>
    <row r="17" spans="1:17" ht="24.95" customHeight="1" x14ac:dyDescent="0.15">
      <c r="A17" s="2063"/>
      <c r="B17" s="1992"/>
      <c r="C17" s="1993"/>
      <c r="D17" s="1753"/>
      <c r="E17" s="1782"/>
      <c r="F17" s="1754"/>
      <c r="G17" s="1753"/>
      <c r="H17" s="1783"/>
      <c r="I17" s="1754"/>
      <c r="J17" s="1753"/>
      <c r="K17" s="1782"/>
      <c r="L17" s="1754"/>
      <c r="M17" s="2007"/>
      <c r="N17" s="1753"/>
      <c r="O17" s="1782"/>
      <c r="P17" s="1755"/>
    </row>
    <row r="18" spans="1:17" ht="24.95" customHeight="1" x14ac:dyDescent="0.15">
      <c r="A18" s="2063"/>
      <c r="B18" s="2023" t="s">
        <v>1685</v>
      </c>
      <c r="C18" s="2024"/>
      <c r="D18" s="2008"/>
      <c r="E18" s="2009"/>
      <c r="F18" s="2010"/>
      <c r="G18" s="2008"/>
      <c r="H18" s="2009"/>
      <c r="I18" s="2010"/>
      <c r="J18" s="2008"/>
      <c r="K18" s="2009"/>
      <c r="L18" s="2010"/>
      <c r="M18" s="2055"/>
      <c r="N18" s="1756" t="s">
        <v>128</v>
      </c>
      <c r="O18" s="1787"/>
      <c r="P18" s="1757" t="s">
        <v>1675</v>
      </c>
    </row>
    <row r="19" spans="1:17" ht="24.95" customHeight="1" thickBot="1" x14ac:dyDescent="0.2">
      <c r="A19" s="2064"/>
      <c r="B19" s="1996"/>
      <c r="C19" s="1997"/>
      <c r="D19" s="2018"/>
      <c r="E19" s="2019"/>
      <c r="F19" s="2020"/>
      <c r="G19" s="2018"/>
      <c r="H19" s="2019"/>
      <c r="I19" s="2020"/>
      <c r="J19" s="2018"/>
      <c r="K19" s="2019"/>
      <c r="L19" s="2020"/>
      <c r="M19" s="2022"/>
      <c r="N19" s="1744"/>
      <c r="O19" s="1788"/>
      <c r="P19" s="1745"/>
    </row>
    <row r="20" spans="1:17" ht="24.95" customHeight="1" thickTop="1" x14ac:dyDescent="0.15">
      <c r="A20" s="3669" t="s">
        <v>608</v>
      </c>
      <c r="B20" s="1998" t="s">
        <v>1680</v>
      </c>
      <c r="C20" s="1999"/>
      <c r="D20" s="1749" t="s">
        <v>1674</v>
      </c>
      <c r="E20" s="1807"/>
      <c r="F20" s="1750" t="s">
        <v>1675</v>
      </c>
      <c r="G20" s="1749" t="s">
        <v>1674</v>
      </c>
      <c r="H20" s="1807"/>
      <c r="I20" s="1750" t="s">
        <v>1675</v>
      </c>
      <c r="J20" s="1749" t="s">
        <v>1674</v>
      </c>
      <c r="K20" s="1807"/>
      <c r="L20" s="1750" t="s">
        <v>1675</v>
      </c>
      <c r="M20" s="2004"/>
      <c r="N20" s="1749" t="s">
        <v>1674</v>
      </c>
      <c r="O20" s="1807"/>
      <c r="P20" s="1751" t="s">
        <v>1675</v>
      </c>
      <c r="Q20" s="671"/>
    </row>
    <row r="21" spans="1:17" ht="24.95" customHeight="1" x14ac:dyDescent="0.15">
      <c r="A21" s="3670"/>
      <c r="B21" s="2000"/>
      <c r="C21" s="2001"/>
      <c r="D21" s="1741"/>
      <c r="E21" s="1789"/>
      <c r="F21" s="1742"/>
      <c r="G21" s="1741"/>
      <c r="H21" s="1789"/>
      <c r="I21" s="1742"/>
      <c r="J21" s="1741"/>
      <c r="K21" s="1789"/>
      <c r="L21" s="1742"/>
      <c r="M21" s="2005"/>
      <c r="N21" s="1741"/>
      <c r="O21" s="1789"/>
      <c r="P21" s="1743"/>
      <c r="Q21" s="671"/>
    </row>
    <row r="22" spans="1:17" ht="24.95" customHeight="1" x14ac:dyDescent="0.15">
      <c r="A22" s="3670"/>
      <c r="B22" s="1994" t="s">
        <v>132</v>
      </c>
      <c r="C22" s="1995"/>
      <c r="D22" s="2015"/>
      <c r="E22" s="2016"/>
      <c r="F22" s="2017"/>
      <c r="G22" s="2015"/>
      <c r="H22" s="2016"/>
      <c r="I22" s="2017"/>
      <c r="J22" s="2015"/>
      <c r="K22" s="2016"/>
      <c r="L22" s="2017"/>
      <c r="M22" s="2021"/>
      <c r="N22" s="1738" t="s">
        <v>1674</v>
      </c>
      <c r="O22" s="1785"/>
      <c r="P22" s="1740" t="s">
        <v>1675</v>
      </c>
      <c r="Q22" s="671"/>
    </row>
    <row r="23" spans="1:17" ht="24.95" customHeight="1" x14ac:dyDescent="0.15">
      <c r="A23" s="3670"/>
      <c r="B23" s="2000"/>
      <c r="C23" s="2001"/>
      <c r="D23" s="2011"/>
      <c r="E23" s="2012"/>
      <c r="F23" s="2013"/>
      <c r="G23" s="2011"/>
      <c r="H23" s="2012"/>
      <c r="I23" s="2013"/>
      <c r="J23" s="2011"/>
      <c r="K23" s="2012"/>
      <c r="L23" s="2013"/>
      <c r="M23" s="2005"/>
      <c r="N23" s="1747"/>
      <c r="O23" s="1806"/>
      <c r="P23" s="1748"/>
      <c r="Q23" s="671"/>
    </row>
    <row r="24" spans="1:17" ht="24.95" customHeight="1" x14ac:dyDescent="0.15">
      <c r="A24" s="3670"/>
      <c r="B24" s="1994" t="s">
        <v>1689</v>
      </c>
      <c r="C24" s="1995"/>
      <c r="D24" s="2015"/>
      <c r="E24" s="2016"/>
      <c r="F24" s="2017"/>
      <c r="G24" s="2015"/>
      <c r="H24" s="2016"/>
      <c r="I24" s="2017"/>
      <c r="J24" s="2015" t="s">
        <v>308</v>
      </c>
      <c r="K24" s="2016"/>
      <c r="L24" s="2017"/>
      <c r="M24" s="2031"/>
      <c r="N24" s="2069"/>
      <c r="O24" s="3668"/>
      <c r="P24" s="2067"/>
      <c r="Q24" s="671"/>
    </row>
    <row r="25" spans="1:17" ht="24.95" customHeight="1" x14ac:dyDescent="0.15">
      <c r="A25" s="3670"/>
      <c r="B25" s="2000"/>
      <c r="C25" s="2001"/>
      <c r="D25" s="2011"/>
      <c r="E25" s="2012"/>
      <c r="F25" s="2013"/>
      <c r="G25" s="2011"/>
      <c r="H25" s="2012"/>
      <c r="I25" s="2013"/>
      <c r="J25" s="2011"/>
      <c r="K25" s="2012"/>
      <c r="L25" s="2013"/>
      <c r="M25" s="2032"/>
      <c r="N25" s="1971"/>
      <c r="O25" s="2060"/>
      <c r="P25" s="2027"/>
      <c r="Q25" s="671"/>
    </row>
    <row r="26" spans="1:17" ht="24.95" customHeight="1" x14ac:dyDescent="0.15">
      <c r="A26" s="3670"/>
      <c r="B26" s="1994" t="s">
        <v>1690</v>
      </c>
      <c r="C26" s="1995"/>
      <c r="D26" s="2015"/>
      <c r="E26" s="2016"/>
      <c r="F26" s="2017"/>
      <c r="G26" s="2015"/>
      <c r="H26" s="2016"/>
      <c r="I26" s="2017"/>
      <c r="J26" s="2015"/>
      <c r="K26" s="2016"/>
      <c r="L26" s="2017"/>
      <c r="M26" s="2031"/>
      <c r="N26" s="2030"/>
      <c r="O26" s="2028"/>
      <c r="P26" s="2026"/>
      <c r="Q26" s="2025"/>
    </row>
    <row r="27" spans="1:17" ht="24.95" customHeight="1" x14ac:dyDescent="0.15">
      <c r="A27" s="3670"/>
      <c r="B27" s="2000"/>
      <c r="C27" s="2001"/>
      <c r="D27" s="2011"/>
      <c r="E27" s="2012"/>
      <c r="F27" s="2013"/>
      <c r="G27" s="2011"/>
      <c r="H27" s="2012"/>
      <c r="I27" s="2013"/>
      <c r="J27" s="2011"/>
      <c r="K27" s="2012"/>
      <c r="L27" s="2013"/>
      <c r="M27" s="2032"/>
      <c r="N27" s="1971"/>
      <c r="O27" s="2029"/>
      <c r="P27" s="2027"/>
      <c r="Q27" s="2025"/>
    </row>
    <row r="28" spans="1:17" ht="24.95" customHeight="1" x14ac:dyDescent="0.15">
      <c r="A28" s="3670"/>
      <c r="B28" s="1994" t="s">
        <v>1682</v>
      </c>
      <c r="C28" s="1995"/>
      <c r="D28" s="2015"/>
      <c r="E28" s="2016"/>
      <c r="F28" s="2017"/>
      <c r="G28" s="2015"/>
      <c r="H28" s="2016"/>
      <c r="I28" s="2017"/>
      <c r="J28" s="2015"/>
      <c r="K28" s="2016"/>
      <c r="L28" s="2017"/>
      <c r="M28" s="2031"/>
      <c r="N28" s="2069"/>
      <c r="O28" s="3672"/>
      <c r="P28" s="2067"/>
      <c r="Q28" s="671"/>
    </row>
    <row r="29" spans="1:17" ht="24.95" customHeight="1" thickBot="1" x14ac:dyDescent="0.2">
      <c r="A29" s="3671"/>
      <c r="B29" s="2050"/>
      <c r="C29" s="2051"/>
      <c r="D29" s="2037"/>
      <c r="E29" s="2038"/>
      <c r="F29" s="2039"/>
      <c r="G29" s="2037"/>
      <c r="H29" s="2038"/>
      <c r="I29" s="2039"/>
      <c r="J29" s="2037"/>
      <c r="K29" s="2038"/>
      <c r="L29" s="2039"/>
      <c r="M29" s="3674"/>
      <c r="N29" s="2033"/>
      <c r="O29" s="3673"/>
      <c r="P29" s="2041"/>
      <c r="Q29" s="671"/>
    </row>
    <row r="30" spans="1:17" s="1752" customFormat="1" ht="24.95" customHeight="1" x14ac:dyDescent="0.15">
      <c r="A30" s="2054"/>
      <c r="B30" s="2054"/>
      <c r="C30" s="2054"/>
      <c r="D30" s="2054"/>
      <c r="E30" s="2054"/>
      <c r="F30" s="2054"/>
      <c r="G30" s="2054"/>
      <c r="H30" s="2054"/>
      <c r="I30" s="2054"/>
      <c r="J30" s="2054"/>
      <c r="K30" s="2054"/>
      <c r="L30" s="2054"/>
      <c r="M30" s="2054"/>
      <c r="N30" s="2054"/>
    </row>
    <row r="31" spans="1:17" s="1752" customFormat="1" ht="19.5" customHeight="1" x14ac:dyDescent="0.15">
      <c r="A31" s="1776" t="s">
        <v>1481</v>
      </c>
      <c r="B31" s="1758"/>
      <c r="C31" s="1758"/>
      <c r="D31" s="1758"/>
      <c r="E31" s="1758"/>
      <c r="F31" s="1758"/>
      <c r="G31" s="1758"/>
      <c r="H31" s="1758"/>
      <c r="I31" s="1758"/>
      <c r="J31" s="1759"/>
      <c r="K31" s="1758"/>
      <c r="L31" s="1759"/>
      <c r="M31" s="1758"/>
      <c r="N31" s="1758"/>
    </row>
    <row r="32" spans="1:17" s="1752" customFormat="1" ht="19.5" customHeight="1" x14ac:dyDescent="0.15">
      <c r="A32" s="1773" t="s">
        <v>134</v>
      </c>
      <c r="B32" s="1774" t="s">
        <v>136</v>
      </c>
      <c r="C32" s="1774"/>
      <c r="D32" s="1760"/>
      <c r="E32" s="1760"/>
      <c r="F32" s="1760"/>
      <c r="G32" s="1760"/>
      <c r="H32" s="1760"/>
      <c r="I32" s="1760"/>
      <c r="J32" s="1761"/>
      <c r="K32" s="1760"/>
      <c r="L32" s="1762"/>
      <c r="M32" s="1760"/>
      <c r="N32" s="1760"/>
      <c r="O32" s="1761"/>
      <c r="P32" s="1767"/>
    </row>
    <row r="33" spans="1:17" s="1752" customFormat="1" ht="19.5" customHeight="1" x14ac:dyDescent="0.15">
      <c r="A33" s="1775" t="s">
        <v>134</v>
      </c>
      <c r="B33" s="1772" t="s">
        <v>135</v>
      </c>
      <c r="C33" s="1778" t="s">
        <v>1508</v>
      </c>
      <c r="D33" s="2047"/>
      <c r="E33" s="2047"/>
      <c r="F33" s="2047"/>
      <c r="G33" s="2047"/>
      <c r="H33" s="2047"/>
      <c r="I33" s="2047"/>
      <c r="J33" s="2047"/>
      <c r="K33" s="2047"/>
      <c r="L33" s="2047"/>
      <c r="N33" s="1771" t="s">
        <v>134</v>
      </c>
      <c r="O33" s="1772" t="s">
        <v>1479</v>
      </c>
      <c r="P33" s="1768"/>
    </row>
    <row r="34" spans="1:17" s="1752" customFormat="1" ht="19.5" customHeight="1" x14ac:dyDescent="0.15">
      <c r="A34" s="1764"/>
      <c r="B34" s="1763" t="s">
        <v>308</v>
      </c>
      <c r="C34" s="1778" t="s">
        <v>1507</v>
      </c>
      <c r="D34" s="2047"/>
      <c r="E34" s="2047"/>
      <c r="F34" s="2047"/>
      <c r="G34" s="2047"/>
      <c r="H34" s="2047"/>
      <c r="I34" s="2047"/>
      <c r="J34" s="2047"/>
      <c r="K34" s="2047"/>
      <c r="L34" s="2047"/>
      <c r="N34" s="1771" t="s">
        <v>134</v>
      </c>
      <c r="O34" s="1772" t="s">
        <v>1480</v>
      </c>
      <c r="P34" s="1768"/>
    </row>
    <row r="35" spans="1:17" s="1752" customFormat="1" ht="15" customHeight="1" x14ac:dyDescent="0.15">
      <c r="A35" s="1764"/>
      <c r="B35" s="1763"/>
      <c r="C35" s="1778"/>
      <c r="D35" s="1779"/>
      <c r="E35" s="1779"/>
      <c r="F35" s="1779"/>
      <c r="G35" s="1779"/>
      <c r="H35" s="1779"/>
      <c r="I35" s="1779"/>
      <c r="J35" s="1779"/>
      <c r="K35" s="1779"/>
      <c r="L35" s="1779"/>
      <c r="N35" s="1771"/>
      <c r="O35" s="1772"/>
      <c r="P35" s="1768"/>
    </row>
    <row r="36" spans="1:17" s="1752" customFormat="1" ht="19.5" customHeight="1" x14ac:dyDescent="0.15">
      <c r="A36" s="2052" t="s">
        <v>1684</v>
      </c>
      <c r="B36" s="2053"/>
      <c r="C36" s="2053"/>
      <c r="D36" s="2053"/>
      <c r="E36" s="2053"/>
      <c r="F36" s="2053"/>
      <c r="G36" s="2053"/>
      <c r="H36" s="2053"/>
      <c r="I36" s="2053"/>
      <c r="J36" s="2053"/>
      <c r="K36" s="2053"/>
      <c r="L36" s="2053"/>
      <c r="M36" s="2053"/>
      <c r="N36" s="2053"/>
      <c r="O36" s="1769"/>
      <c r="P36" s="1770"/>
    </row>
    <row r="37" spans="1:17" s="1752" customFormat="1" ht="15" customHeight="1" x14ac:dyDescent="0.15">
      <c r="A37" s="1765"/>
      <c r="B37" s="1765"/>
      <c r="C37" s="1765"/>
      <c r="D37" s="1765"/>
      <c r="E37" s="1765"/>
      <c r="F37" s="1765"/>
      <c r="G37" s="1765"/>
      <c r="H37" s="1765"/>
      <c r="I37" s="1765"/>
      <c r="J37" s="1765"/>
      <c r="K37" s="1765"/>
      <c r="L37" s="1765"/>
      <c r="M37" s="1765"/>
      <c r="N37" s="1765"/>
    </row>
    <row r="38" spans="1:17" s="1752" customFormat="1" ht="15" customHeight="1" x14ac:dyDescent="0.15">
      <c r="C38" s="1766"/>
      <c r="D38" s="1766"/>
      <c r="E38" s="1763"/>
      <c r="F38" s="1763"/>
      <c r="G38" s="1763"/>
      <c r="H38" s="1763"/>
      <c r="I38" s="1763"/>
      <c r="J38" s="1763"/>
      <c r="K38" s="1763"/>
      <c r="L38" s="1763"/>
      <c r="M38" s="1763"/>
      <c r="N38" s="1763"/>
    </row>
    <row r="39" spans="1:17" s="1752" customFormat="1" ht="15" customHeight="1" x14ac:dyDescent="0.15">
      <c r="A39" s="1763" t="s">
        <v>931</v>
      </c>
      <c r="B39" s="1766"/>
      <c r="F39" s="1763"/>
      <c r="G39" s="1763"/>
      <c r="H39" s="1763"/>
      <c r="I39" s="1763"/>
      <c r="J39" s="1763"/>
      <c r="K39" s="1763"/>
      <c r="L39" s="1763"/>
      <c r="M39" s="1763"/>
      <c r="N39" s="1763"/>
    </row>
    <row r="40" spans="1:17" s="1752" customFormat="1" ht="15" customHeight="1" x14ac:dyDescent="0.15">
      <c r="A40" s="1766" t="s">
        <v>106</v>
      </c>
      <c r="B40" s="1763" t="s">
        <v>1691</v>
      </c>
      <c r="F40" s="1763"/>
      <c r="G40" s="1763"/>
      <c r="H40" s="1763"/>
      <c r="I40" s="1763"/>
      <c r="J40" s="1763"/>
      <c r="K40" s="1763"/>
      <c r="L40" s="1763"/>
      <c r="M40" s="1763"/>
      <c r="N40" s="1763"/>
    </row>
    <row r="41" spans="1:17" s="1752" customFormat="1" ht="15" customHeight="1" x14ac:dyDescent="0.15">
      <c r="A41" s="1766" t="s">
        <v>137</v>
      </c>
      <c r="B41" s="1763" t="s">
        <v>1692</v>
      </c>
      <c r="F41" s="1763"/>
      <c r="G41" s="1763"/>
      <c r="H41" s="1763"/>
      <c r="I41" s="1763"/>
      <c r="J41" s="1763"/>
      <c r="K41" s="1763"/>
      <c r="L41" s="1763"/>
      <c r="M41" s="1763"/>
      <c r="N41" s="1763"/>
    </row>
    <row r="42" spans="1:17" s="1752" customFormat="1" ht="15" customHeight="1" x14ac:dyDescent="0.15">
      <c r="A42" s="1766" t="s">
        <v>138</v>
      </c>
      <c r="B42" s="1763" t="s">
        <v>1693</v>
      </c>
      <c r="F42" s="1763"/>
      <c r="G42" s="1763"/>
      <c r="H42" s="1763"/>
      <c r="I42" s="1763"/>
      <c r="J42" s="1763"/>
      <c r="K42" s="1763"/>
      <c r="L42" s="1763"/>
      <c r="M42" s="1763"/>
      <c r="N42" s="1763"/>
    </row>
    <row r="43" spans="1:17" s="1752" customFormat="1" ht="15" customHeight="1" x14ac:dyDescent="0.15">
      <c r="F43" s="1763"/>
      <c r="G43" s="1763"/>
      <c r="H43" s="1763"/>
      <c r="I43" s="1763"/>
      <c r="J43" s="1763"/>
      <c r="K43" s="1763"/>
      <c r="L43" s="1763"/>
      <c r="M43" s="1763"/>
      <c r="N43" s="1763"/>
    </row>
    <row r="44" spans="1:17" s="1752" customFormat="1" ht="13.5" x14ac:dyDescent="0.15">
      <c r="A44" s="1766"/>
      <c r="B44" s="1763"/>
      <c r="C44" s="1766"/>
      <c r="D44" s="1766"/>
      <c r="E44" s="1763"/>
      <c r="F44" s="1763"/>
      <c r="G44" s="1763"/>
      <c r="H44" s="1763"/>
      <c r="I44" s="1763"/>
      <c r="J44" s="1763"/>
      <c r="K44" s="1763"/>
      <c r="L44" s="1763"/>
      <c r="M44" s="1763"/>
      <c r="N44" s="1763"/>
    </row>
    <row r="45" spans="1:17" s="1752" customFormat="1" ht="20.100000000000001" customHeight="1" x14ac:dyDescent="0.15">
      <c r="A45" s="1766"/>
      <c r="B45" s="1763"/>
      <c r="C45" s="1766"/>
      <c r="D45" s="1766"/>
      <c r="E45" s="1763"/>
      <c r="F45" s="1763"/>
      <c r="G45" s="1763"/>
      <c r="H45" s="1763"/>
      <c r="I45" s="1763"/>
      <c r="J45" s="1763"/>
      <c r="K45" s="1763"/>
      <c r="L45" s="1763"/>
      <c r="M45" s="1763"/>
      <c r="N45" s="1763"/>
    </row>
    <row r="46" spans="1:17" s="1752" customFormat="1" ht="20.100000000000001" customHeight="1" x14ac:dyDescent="0.15">
      <c r="A46" s="1766"/>
      <c r="B46" s="1763"/>
      <c r="C46" s="1766"/>
      <c r="D46" s="1766"/>
      <c r="E46" s="1763"/>
      <c r="F46" s="1763"/>
      <c r="G46" s="1763"/>
      <c r="H46" s="1763"/>
      <c r="I46" s="1763"/>
      <c r="J46" s="1763"/>
      <c r="K46" s="1763"/>
      <c r="L46" s="1763"/>
      <c r="M46" s="1763"/>
      <c r="N46" s="1763"/>
    </row>
    <row r="47" spans="1:17" ht="20.100000000000001" customHeight="1" x14ac:dyDescent="0.15">
      <c r="A47" s="671"/>
      <c r="B47" s="671"/>
      <c r="C47" s="671"/>
      <c r="D47" s="671"/>
      <c r="E47" s="671"/>
      <c r="F47" s="671"/>
      <c r="G47" s="671"/>
      <c r="H47" s="671"/>
      <c r="I47" s="671"/>
      <c r="J47" s="671"/>
      <c r="K47" s="671"/>
      <c r="L47" s="671"/>
      <c r="M47" s="671"/>
      <c r="N47" s="671"/>
      <c r="O47" s="671"/>
      <c r="P47" s="671"/>
      <c r="Q47" s="671"/>
    </row>
    <row r="48" spans="1:17" ht="20.100000000000001" customHeight="1" x14ac:dyDescent="0.15">
      <c r="A48" s="671"/>
      <c r="B48" s="671"/>
      <c r="C48" s="671"/>
      <c r="D48" s="671"/>
      <c r="E48" s="671"/>
      <c r="F48" s="671"/>
      <c r="G48" s="671"/>
      <c r="H48" s="671"/>
      <c r="I48" s="671"/>
      <c r="J48" s="671"/>
      <c r="K48" s="671"/>
      <c r="L48" s="671"/>
      <c r="M48" s="671"/>
      <c r="N48" s="671"/>
      <c r="O48" s="671"/>
      <c r="P48" s="671"/>
      <c r="Q48" s="671"/>
    </row>
    <row r="49" spans="1:17" ht="20.100000000000001" customHeight="1" x14ac:dyDescent="0.15">
      <c r="A49" s="2046" t="str">
        <f>IF(基本情報!D13="","事業名：　　　　　　　　　　　　　　　　　　　　",CONCATENATE("事業名：","",基本情報!D13))</f>
        <v>事業名：　　　　　　　　　　　　　　　　　　　　</v>
      </c>
      <c r="B49" s="2046"/>
      <c r="C49" s="2046"/>
      <c r="D49" s="2046"/>
      <c r="E49" s="2046"/>
      <c r="F49" s="2046"/>
      <c r="G49" s="2046"/>
      <c r="H49" s="2046"/>
      <c r="I49" s="2046"/>
      <c r="J49" s="2046"/>
      <c r="K49" s="2046"/>
      <c r="L49" s="2046"/>
      <c r="M49" s="2046"/>
      <c r="N49" s="2046"/>
      <c r="O49" s="2046"/>
      <c r="P49" s="2046"/>
      <c r="Q49" s="671"/>
    </row>
  </sheetData>
  <sheetProtection selectLockedCells="1"/>
  <mergeCells count="68">
    <mergeCell ref="A49:P49"/>
    <mergeCell ref="A20:A29"/>
    <mergeCell ref="O28:O29"/>
    <mergeCell ref="P28:P29"/>
    <mergeCell ref="A30:N30"/>
    <mergeCell ref="D33:L33"/>
    <mergeCell ref="D34:L34"/>
    <mergeCell ref="A36:N36"/>
    <mergeCell ref="B28:C29"/>
    <mergeCell ref="D28:F29"/>
    <mergeCell ref="G28:I29"/>
    <mergeCell ref="J28:L29"/>
    <mergeCell ref="M28:M29"/>
    <mergeCell ref="N28:N29"/>
    <mergeCell ref="N24:N25"/>
    <mergeCell ref="B20:C21"/>
    <mergeCell ref="Q26:Q27"/>
    <mergeCell ref="O24:O25"/>
    <mergeCell ref="P24:P25"/>
    <mergeCell ref="B26:C27"/>
    <mergeCell ref="D26:F27"/>
    <mergeCell ref="G26:I27"/>
    <mergeCell ref="J26:L27"/>
    <mergeCell ref="M26:M27"/>
    <mergeCell ref="N26:N27"/>
    <mergeCell ref="O26:O27"/>
    <mergeCell ref="P26:P27"/>
    <mergeCell ref="B24:C25"/>
    <mergeCell ref="D24:F25"/>
    <mergeCell ref="G24:I25"/>
    <mergeCell ref="J24:L25"/>
    <mergeCell ref="M24:M25"/>
    <mergeCell ref="M14:M15"/>
    <mergeCell ref="B16:C17"/>
    <mergeCell ref="M16:M17"/>
    <mergeCell ref="M20:M21"/>
    <mergeCell ref="B22:C23"/>
    <mergeCell ref="D22:F23"/>
    <mergeCell ref="G22:I23"/>
    <mergeCell ref="J22:L23"/>
    <mergeCell ref="M22:M23"/>
    <mergeCell ref="A8:A19"/>
    <mergeCell ref="B8:C9"/>
    <mergeCell ref="M8:M9"/>
    <mergeCell ref="B10:C11"/>
    <mergeCell ref="M10:M11"/>
    <mergeCell ref="B12:C13"/>
    <mergeCell ref="M12:M13"/>
    <mergeCell ref="B14:C15"/>
    <mergeCell ref="D14:F15"/>
    <mergeCell ref="B18:C19"/>
    <mergeCell ref="D18:F19"/>
    <mergeCell ref="G18:I19"/>
    <mergeCell ref="J18:L19"/>
    <mergeCell ref="M18:M19"/>
    <mergeCell ref="G14:I15"/>
    <mergeCell ref="J14:L15"/>
    <mergeCell ref="A3:P3"/>
    <mergeCell ref="A6:C7"/>
    <mergeCell ref="D6:F6"/>
    <mergeCell ref="G6:I6"/>
    <mergeCell ref="J6:L6"/>
    <mergeCell ref="M6:M7"/>
    <mergeCell ref="N6:P6"/>
    <mergeCell ref="D7:F7"/>
    <mergeCell ref="G7:I7"/>
    <mergeCell ref="J7:L7"/>
    <mergeCell ref="N7:P7"/>
  </mergeCells>
  <phoneticPr fontId="2"/>
  <dataValidations count="1">
    <dataValidation type="list" allowBlank="1" showInputMessage="1" showErrorMessage="1" sqref="N33:N35 A32:A33" xr:uid="{D8DB16D8-0D63-4249-BFDA-69A68BAB5B9B}">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FD3D-728E-465C-9F86-D0EBBBAAEE91}">
  <sheetPr codeName="Sheet47">
    <tabColor rgb="FF66FFFF"/>
    <pageSetUpPr fitToPage="1"/>
  </sheetPr>
  <dimension ref="A1:M38"/>
  <sheetViews>
    <sheetView showGridLines="0" view="pageBreakPreview" zoomScaleNormal="100" zoomScaleSheetLayoutView="100" workbookViewId="0"/>
  </sheetViews>
  <sheetFormatPr defaultColWidth="9.5703125" defaultRowHeight="13.5" x14ac:dyDescent="0.15"/>
  <cols>
    <col min="1" max="1" width="3.7109375" style="671" customWidth="1"/>
    <col min="2" max="2" width="15.7109375" style="671" customWidth="1"/>
    <col min="3" max="4" width="3.7109375" style="671" customWidth="1"/>
    <col min="5" max="5" width="15.7109375" style="671" customWidth="1"/>
    <col min="6" max="7" width="3.7109375" style="671" customWidth="1"/>
    <col min="8" max="8" width="15.7109375" style="671" customWidth="1"/>
    <col min="9" max="9" width="3.7109375" style="671" customWidth="1"/>
    <col min="10" max="10" width="9.7109375" style="671" customWidth="1"/>
    <col min="11" max="11" width="3.7109375" style="671" customWidth="1"/>
    <col min="12" max="12" width="15.7109375" style="671" customWidth="1"/>
    <col min="13" max="13" width="3.7109375" style="671" customWidth="1"/>
    <col min="14" max="16384" width="9.5703125" style="671"/>
  </cols>
  <sheetData>
    <row r="1" spans="1:13" ht="15" customHeight="1" x14ac:dyDescent="0.15">
      <c r="B1" s="677"/>
      <c r="C1" s="677"/>
      <c r="D1" s="677"/>
      <c r="E1" s="677"/>
      <c r="F1" s="677"/>
      <c r="G1" s="677"/>
      <c r="H1" s="677"/>
      <c r="I1" s="677"/>
      <c r="J1" s="677"/>
      <c r="K1" s="677"/>
      <c r="L1" s="677"/>
      <c r="M1" s="695" t="s">
        <v>932</v>
      </c>
    </row>
    <row r="2" spans="1:13" ht="18" customHeight="1" x14ac:dyDescent="0.15">
      <c r="A2" s="675"/>
      <c r="B2" s="675"/>
      <c r="C2" s="675"/>
      <c r="D2" s="675"/>
      <c r="E2" s="675"/>
      <c r="F2" s="675"/>
      <c r="G2" s="675"/>
      <c r="H2" s="675"/>
      <c r="I2" s="675"/>
      <c r="J2" s="675"/>
      <c r="K2" s="675"/>
      <c r="L2" s="675"/>
      <c r="M2" s="675"/>
    </row>
    <row r="3" spans="1:13" ht="18.75" x14ac:dyDescent="0.15">
      <c r="A3" s="3690" t="s">
        <v>88</v>
      </c>
      <c r="B3" s="3690"/>
      <c r="C3" s="3690"/>
      <c r="D3" s="3690"/>
      <c r="E3" s="3690"/>
      <c r="F3" s="3690"/>
      <c r="G3" s="3690"/>
      <c r="H3" s="3690"/>
      <c r="I3" s="3690"/>
      <c r="J3" s="3690"/>
      <c r="K3" s="3690"/>
      <c r="L3" s="3690"/>
      <c r="M3" s="3690"/>
    </row>
    <row r="4" spans="1:13" ht="18" customHeight="1" x14ac:dyDescent="0.15">
      <c r="A4" s="676"/>
      <c r="B4" s="676"/>
      <c r="C4" s="676"/>
      <c r="D4" s="676"/>
      <c r="E4" s="676"/>
      <c r="F4" s="676"/>
      <c r="G4" s="676"/>
      <c r="H4" s="676"/>
      <c r="I4" s="676"/>
      <c r="J4" s="676"/>
      <c r="K4" s="676"/>
      <c r="L4" s="676"/>
      <c r="M4" s="676"/>
    </row>
    <row r="5" spans="1:13" ht="15" customHeight="1" x14ac:dyDescent="0.15">
      <c r="A5" s="677"/>
      <c r="B5" s="677"/>
      <c r="C5" s="677"/>
      <c r="D5" s="677"/>
      <c r="E5" s="677"/>
      <c r="F5" s="677"/>
      <c r="G5" s="677"/>
      <c r="H5" s="677"/>
      <c r="I5" s="677"/>
      <c r="J5" s="677"/>
      <c r="K5" s="677"/>
      <c r="L5" s="677"/>
      <c r="M5" s="677"/>
    </row>
    <row r="6" spans="1:13" ht="15" customHeight="1" x14ac:dyDescent="0.15">
      <c r="A6" s="3682" t="s">
        <v>145</v>
      </c>
      <c r="B6" s="3682"/>
      <c r="C6" s="3682"/>
      <c r="D6" s="3682"/>
      <c r="E6" s="3682"/>
      <c r="F6" s="3682"/>
      <c r="G6" s="3682"/>
      <c r="H6" s="3682"/>
      <c r="I6" s="3682"/>
      <c r="J6" s="3682"/>
      <c r="K6" s="3682"/>
      <c r="L6" s="3682"/>
      <c r="M6" s="3682"/>
    </row>
    <row r="7" spans="1:13" ht="15" customHeight="1" x14ac:dyDescent="0.15">
      <c r="A7" s="3691" t="s">
        <v>1389</v>
      </c>
      <c r="B7" s="3691"/>
      <c r="C7" s="3691"/>
      <c r="D7" s="3691"/>
      <c r="E7" s="3691"/>
      <c r="F7" s="3691"/>
      <c r="G7" s="3691"/>
      <c r="H7" s="3691"/>
      <c r="I7" s="3691"/>
      <c r="J7" s="3691"/>
      <c r="K7" s="3691"/>
      <c r="L7" s="3691"/>
      <c r="M7" s="3691"/>
    </row>
    <row r="8" spans="1:13" ht="25.5" customHeight="1" x14ac:dyDescent="0.15">
      <c r="A8" s="3684" t="s">
        <v>146</v>
      </c>
      <c r="B8" s="3685"/>
      <c r="C8" s="3685"/>
      <c r="D8" s="3679" t="s">
        <v>1694</v>
      </c>
      <c r="E8" s="3680"/>
      <c r="F8" s="3681"/>
      <c r="G8" s="3679" t="s">
        <v>125</v>
      </c>
      <c r="H8" s="3680"/>
      <c r="I8" s="3681"/>
      <c r="J8" s="678" t="s">
        <v>126</v>
      </c>
      <c r="K8" s="3685" t="s">
        <v>127</v>
      </c>
      <c r="L8" s="3685"/>
      <c r="M8" s="3686"/>
    </row>
    <row r="9" spans="1:13" ht="33" customHeight="1" x14ac:dyDescent="0.15">
      <c r="A9" s="679" t="s">
        <v>128</v>
      </c>
      <c r="B9" s="1796"/>
      <c r="C9" s="681" t="s">
        <v>129</v>
      </c>
      <c r="D9" s="682" t="s">
        <v>128</v>
      </c>
      <c r="E9" s="680"/>
      <c r="F9" s="683" t="s">
        <v>129</v>
      </c>
      <c r="G9" s="682" t="s">
        <v>128</v>
      </c>
      <c r="H9" s="680"/>
      <c r="I9" s="683" t="s">
        <v>129</v>
      </c>
      <c r="J9" s="3675" t="s">
        <v>130</v>
      </c>
      <c r="K9" s="684" t="s">
        <v>128</v>
      </c>
      <c r="L9" s="685"/>
      <c r="M9" s="673" t="s">
        <v>129</v>
      </c>
    </row>
    <row r="10" spans="1:13" ht="33" customHeight="1" x14ac:dyDescent="0.15">
      <c r="A10" s="686" t="s">
        <v>147</v>
      </c>
      <c r="B10" s="1797"/>
      <c r="C10" s="688"/>
      <c r="D10" s="689"/>
      <c r="E10" s="687"/>
      <c r="F10" s="690"/>
      <c r="G10" s="689"/>
      <c r="H10" s="687"/>
      <c r="I10" s="690"/>
      <c r="J10" s="3676"/>
      <c r="K10" s="691"/>
      <c r="L10" s="687"/>
      <c r="M10" s="692"/>
    </row>
    <row r="11" spans="1:13" ht="30" customHeight="1" x14ac:dyDescent="0.15">
      <c r="A11" s="693"/>
      <c r="B11" s="693"/>
      <c r="C11" s="693"/>
      <c r="D11" s="693"/>
      <c r="E11" s="693"/>
      <c r="F11" s="693"/>
      <c r="G11" s="693"/>
      <c r="H11" s="693"/>
      <c r="I11" s="693"/>
      <c r="J11" s="693"/>
      <c r="K11" s="674"/>
      <c r="L11" s="674"/>
      <c r="M11" s="694"/>
    </row>
    <row r="12" spans="1:13" ht="15" customHeight="1" x14ac:dyDescent="0.15">
      <c r="A12" s="3682" t="s">
        <v>148</v>
      </c>
      <c r="B12" s="3682"/>
      <c r="C12" s="3682"/>
      <c r="D12" s="3682"/>
      <c r="E12" s="3682"/>
      <c r="F12" s="3682"/>
      <c r="G12" s="3682"/>
      <c r="H12" s="3682"/>
      <c r="I12" s="3682"/>
      <c r="J12" s="3682"/>
      <c r="K12" s="3682"/>
      <c r="L12" s="3682"/>
      <c r="M12" s="3682"/>
    </row>
    <row r="13" spans="1:13" ht="15" customHeight="1" x14ac:dyDescent="0.15">
      <c r="A13" s="3683"/>
      <c r="B13" s="3683"/>
      <c r="C13" s="3683"/>
      <c r="D13" s="3683"/>
      <c r="E13" s="3683"/>
      <c r="F13" s="3683"/>
      <c r="G13" s="3683"/>
      <c r="H13" s="3683"/>
      <c r="I13" s="3683"/>
      <c r="J13" s="3683"/>
      <c r="K13" s="677"/>
      <c r="L13" s="677"/>
      <c r="M13" s="695" t="s">
        <v>1389</v>
      </c>
    </row>
    <row r="14" spans="1:13" ht="25.5" customHeight="1" x14ac:dyDescent="0.15">
      <c r="A14" s="3684" t="s">
        <v>146</v>
      </c>
      <c r="B14" s="3685"/>
      <c r="C14" s="3685"/>
      <c r="D14" s="3679" t="s">
        <v>1694</v>
      </c>
      <c r="E14" s="3680"/>
      <c r="F14" s="3681"/>
      <c r="G14" s="3679" t="s">
        <v>125</v>
      </c>
      <c r="H14" s="3680"/>
      <c r="I14" s="3681"/>
      <c r="J14" s="678" t="s">
        <v>126</v>
      </c>
      <c r="K14" s="3685" t="s">
        <v>127</v>
      </c>
      <c r="L14" s="3685"/>
      <c r="M14" s="3686"/>
    </row>
    <row r="15" spans="1:13" ht="33" customHeight="1" x14ac:dyDescent="0.15">
      <c r="A15" s="679" t="s">
        <v>128</v>
      </c>
      <c r="B15" s="1796"/>
      <c r="C15" s="681" t="s">
        <v>129</v>
      </c>
      <c r="D15" s="682" t="s">
        <v>128</v>
      </c>
      <c r="E15" s="680"/>
      <c r="F15" s="683" t="s">
        <v>129</v>
      </c>
      <c r="G15" s="682" t="s">
        <v>128</v>
      </c>
      <c r="H15" s="680"/>
      <c r="I15" s="683" t="s">
        <v>129</v>
      </c>
      <c r="J15" s="3675" t="s">
        <v>130</v>
      </c>
      <c r="K15" s="684" t="s">
        <v>128</v>
      </c>
      <c r="L15" s="685"/>
      <c r="M15" s="673" t="s">
        <v>129</v>
      </c>
    </row>
    <row r="16" spans="1:13" ht="33" customHeight="1" x14ac:dyDescent="0.15">
      <c r="A16" s="686" t="s">
        <v>147</v>
      </c>
      <c r="B16" s="1797"/>
      <c r="C16" s="688"/>
      <c r="D16" s="689"/>
      <c r="E16" s="687"/>
      <c r="F16" s="690"/>
      <c r="G16" s="689"/>
      <c r="H16" s="687"/>
      <c r="I16" s="690"/>
      <c r="J16" s="3676"/>
      <c r="K16" s="691"/>
      <c r="L16" s="687"/>
      <c r="M16" s="692"/>
    </row>
    <row r="17" spans="1:13" ht="30" customHeight="1" x14ac:dyDescent="0.15">
      <c r="A17" s="693"/>
      <c r="B17" s="693"/>
      <c r="C17" s="693"/>
      <c r="D17" s="693"/>
      <c r="E17" s="693"/>
      <c r="F17" s="693"/>
      <c r="G17" s="693"/>
      <c r="H17" s="693"/>
      <c r="I17" s="693"/>
      <c r="J17" s="693"/>
      <c r="K17" s="674"/>
      <c r="L17" s="674"/>
      <c r="M17" s="694"/>
    </row>
    <row r="18" spans="1:13" ht="15" customHeight="1" x14ac:dyDescent="0.15">
      <c r="A18" s="677" t="s">
        <v>150</v>
      </c>
      <c r="B18" s="696"/>
      <c r="C18" s="696"/>
      <c r="D18" s="696"/>
      <c r="E18" s="696"/>
      <c r="F18" s="696"/>
      <c r="G18" s="696"/>
      <c r="H18" s="696"/>
      <c r="I18" s="696"/>
      <c r="J18" s="696"/>
      <c r="K18" s="696"/>
      <c r="L18" s="696"/>
      <c r="M18" s="696"/>
    </row>
    <row r="19" spans="1:13" ht="15" customHeight="1" x14ac:dyDescent="0.15">
      <c r="A19" s="3683"/>
      <c r="B19" s="3683"/>
      <c r="C19" s="3683"/>
      <c r="D19" s="3683"/>
      <c r="E19" s="3683"/>
      <c r="F19" s="3683"/>
      <c r="G19" s="3683"/>
      <c r="H19" s="3683"/>
      <c r="I19" s="3683"/>
      <c r="J19" s="3683"/>
      <c r="K19" s="677"/>
      <c r="L19" s="677"/>
      <c r="M19" s="695" t="s">
        <v>1389</v>
      </c>
    </row>
    <row r="20" spans="1:13" ht="25.5" customHeight="1" x14ac:dyDescent="0.15">
      <c r="A20" s="3681" t="s">
        <v>146</v>
      </c>
      <c r="B20" s="3688"/>
      <c r="C20" s="3688"/>
      <c r="D20" s="3679" t="s">
        <v>1694</v>
      </c>
      <c r="E20" s="3680"/>
      <c r="F20" s="3681"/>
      <c r="G20" s="3688" t="s">
        <v>125</v>
      </c>
      <c r="H20" s="3688"/>
      <c r="I20" s="3689"/>
      <c r="J20" s="678" t="s">
        <v>126</v>
      </c>
      <c r="K20" s="3687" t="s">
        <v>127</v>
      </c>
      <c r="L20" s="3688"/>
      <c r="M20" s="3679"/>
    </row>
    <row r="21" spans="1:13" ht="33" customHeight="1" x14ac:dyDescent="0.15">
      <c r="A21" s="679" t="s">
        <v>128</v>
      </c>
      <c r="B21" s="1796"/>
      <c r="C21" s="681" t="s">
        <v>129</v>
      </c>
      <c r="D21" s="682" t="s">
        <v>128</v>
      </c>
      <c r="E21" s="680"/>
      <c r="F21" s="683" t="s">
        <v>129</v>
      </c>
      <c r="G21" s="682" t="s">
        <v>128</v>
      </c>
      <c r="H21" s="680"/>
      <c r="I21" s="683" t="s">
        <v>129</v>
      </c>
      <c r="J21" s="3675" t="s">
        <v>130</v>
      </c>
      <c r="K21" s="684" t="s">
        <v>128</v>
      </c>
      <c r="L21" s="685"/>
      <c r="M21" s="673" t="s">
        <v>129</v>
      </c>
    </row>
    <row r="22" spans="1:13" ht="33" customHeight="1" x14ac:dyDescent="0.15">
      <c r="A22" s="686" t="s">
        <v>147</v>
      </c>
      <c r="B22" s="1797"/>
      <c r="C22" s="688"/>
      <c r="D22" s="689"/>
      <c r="E22" s="687"/>
      <c r="F22" s="690"/>
      <c r="G22" s="689"/>
      <c r="H22" s="687"/>
      <c r="I22" s="690"/>
      <c r="J22" s="3676"/>
      <c r="K22" s="691"/>
      <c r="L22" s="687"/>
      <c r="M22" s="692"/>
    </row>
    <row r="23" spans="1:13" ht="30" customHeight="1" x14ac:dyDescent="0.15">
      <c r="A23" s="696"/>
      <c r="B23" s="696"/>
      <c r="C23" s="696"/>
      <c r="D23" s="696"/>
      <c r="E23" s="696"/>
      <c r="F23" s="696"/>
      <c r="G23" s="696"/>
      <c r="H23" s="696"/>
      <c r="I23" s="696"/>
      <c r="J23" s="696"/>
      <c r="K23" s="696"/>
      <c r="L23" s="696"/>
      <c r="M23" s="696"/>
    </row>
    <row r="24" spans="1:13" ht="15" customHeight="1" x14ac:dyDescent="0.15">
      <c r="A24" s="3682" t="s">
        <v>151</v>
      </c>
      <c r="B24" s="3682"/>
      <c r="C24" s="3682"/>
      <c r="D24" s="3682"/>
      <c r="E24" s="3682"/>
      <c r="F24" s="3682"/>
      <c r="G24" s="3682"/>
      <c r="H24" s="3682"/>
      <c r="I24" s="3682"/>
      <c r="J24" s="3682"/>
      <c r="K24" s="3682"/>
      <c r="L24" s="3682"/>
      <c r="M24" s="3682"/>
    </row>
    <row r="25" spans="1:13" ht="15" customHeight="1" x14ac:dyDescent="0.15">
      <c r="A25" s="3683"/>
      <c r="B25" s="3683"/>
      <c r="C25" s="3683"/>
      <c r="D25" s="3683"/>
      <c r="E25" s="3683"/>
      <c r="F25" s="3683"/>
      <c r="G25" s="3683"/>
      <c r="H25" s="3683"/>
      <c r="I25" s="3683"/>
      <c r="J25" s="3683"/>
      <c r="K25" s="677"/>
      <c r="L25" s="677"/>
      <c r="M25" s="695" t="s">
        <v>1389</v>
      </c>
    </row>
    <row r="26" spans="1:13" ht="25.5" customHeight="1" x14ac:dyDescent="0.15">
      <c r="A26" s="3684" t="s">
        <v>146</v>
      </c>
      <c r="B26" s="3685"/>
      <c r="C26" s="3685"/>
      <c r="D26" s="3679" t="s">
        <v>1694</v>
      </c>
      <c r="E26" s="3680"/>
      <c r="F26" s="3681"/>
      <c r="G26" s="3679" t="s">
        <v>125</v>
      </c>
      <c r="H26" s="3680"/>
      <c r="I26" s="3681"/>
      <c r="J26" s="678" t="s">
        <v>126</v>
      </c>
      <c r="K26" s="3685" t="s">
        <v>127</v>
      </c>
      <c r="L26" s="3685"/>
      <c r="M26" s="3686"/>
    </row>
    <row r="27" spans="1:13" ht="33" customHeight="1" x14ac:dyDescent="0.15">
      <c r="A27" s="679" t="s">
        <v>128</v>
      </c>
      <c r="B27" s="1796"/>
      <c r="C27" s="681" t="s">
        <v>129</v>
      </c>
      <c r="D27" s="682" t="s">
        <v>128</v>
      </c>
      <c r="E27" s="680"/>
      <c r="F27" s="683" t="s">
        <v>129</v>
      </c>
      <c r="G27" s="682" t="s">
        <v>128</v>
      </c>
      <c r="H27" s="680"/>
      <c r="I27" s="683" t="s">
        <v>129</v>
      </c>
      <c r="J27" s="3675" t="s">
        <v>130</v>
      </c>
      <c r="K27" s="684" t="s">
        <v>128</v>
      </c>
      <c r="L27" s="685"/>
      <c r="M27" s="673" t="s">
        <v>129</v>
      </c>
    </row>
    <row r="28" spans="1:13" ht="33" customHeight="1" x14ac:dyDescent="0.15">
      <c r="A28" s="686" t="s">
        <v>147</v>
      </c>
      <c r="B28" s="1797"/>
      <c r="C28" s="688"/>
      <c r="D28" s="689"/>
      <c r="E28" s="687"/>
      <c r="F28" s="690"/>
      <c r="G28" s="689"/>
      <c r="H28" s="687"/>
      <c r="I28" s="690"/>
      <c r="J28" s="3676"/>
      <c r="K28" s="691"/>
      <c r="L28" s="687"/>
      <c r="M28" s="692"/>
    </row>
    <row r="29" spans="1:13" ht="14.25" x14ac:dyDescent="0.15">
      <c r="A29" s="693"/>
      <c r="B29" s="693"/>
      <c r="C29" s="693"/>
      <c r="D29" s="693"/>
      <c r="E29" s="693"/>
      <c r="F29" s="693"/>
      <c r="G29" s="693"/>
      <c r="H29" s="693"/>
      <c r="I29" s="693"/>
      <c r="J29" s="693"/>
      <c r="K29" s="674"/>
      <c r="L29" s="674"/>
      <c r="M29" s="694"/>
    </row>
    <row r="30" spans="1:13" x14ac:dyDescent="0.15">
      <c r="A30" s="696" t="s">
        <v>933</v>
      </c>
      <c r="B30" s="3677" t="s">
        <v>934</v>
      </c>
      <c r="C30" s="3677"/>
      <c r="D30" s="3677"/>
      <c r="E30" s="3677"/>
      <c r="F30" s="3677"/>
      <c r="G30" s="3677"/>
      <c r="H30" s="3677"/>
      <c r="I30" s="3677"/>
      <c r="J30" s="3677"/>
      <c r="K30" s="3677"/>
      <c r="L30" s="3677"/>
      <c r="M30" s="3677"/>
    </row>
    <row r="31" spans="1:13" ht="13.5" customHeight="1" x14ac:dyDescent="0.15">
      <c r="A31" s="696"/>
      <c r="B31" s="696"/>
      <c r="C31" s="696"/>
      <c r="D31" s="696"/>
      <c r="E31" s="696"/>
      <c r="F31" s="696"/>
      <c r="G31" s="696"/>
      <c r="H31" s="696"/>
      <c r="I31" s="696"/>
      <c r="J31" s="696"/>
      <c r="K31" s="696"/>
      <c r="L31" s="696"/>
      <c r="M31" s="696"/>
    </row>
    <row r="32" spans="1:13" x14ac:dyDescent="0.15">
      <c r="A32" s="697"/>
      <c r="B32" s="3678" t="s">
        <v>935</v>
      </c>
      <c r="C32" s="3678"/>
      <c r="D32" s="3678"/>
      <c r="E32" s="3678"/>
      <c r="F32" s="3678"/>
      <c r="G32" s="3678"/>
      <c r="H32" s="3678"/>
      <c r="I32" s="3678"/>
      <c r="J32" s="3678"/>
      <c r="K32" s="3678"/>
      <c r="L32" s="3678"/>
      <c r="M32" s="3678"/>
    </row>
    <row r="33" spans="1:13" x14ac:dyDescent="0.15">
      <c r="A33" s="697"/>
      <c r="B33" s="3678" t="s">
        <v>936</v>
      </c>
      <c r="C33" s="3678"/>
      <c r="D33" s="3678"/>
      <c r="E33" s="3678"/>
      <c r="F33" s="3678"/>
      <c r="G33" s="3678"/>
      <c r="H33" s="3678"/>
      <c r="I33" s="3678"/>
      <c r="J33" s="3678"/>
      <c r="K33" s="3678"/>
      <c r="L33" s="3678"/>
      <c r="M33" s="3678"/>
    </row>
    <row r="34" spans="1:13" x14ac:dyDescent="0.15">
      <c r="A34" s="698"/>
      <c r="B34" s="698"/>
      <c r="C34" s="698"/>
      <c r="D34" s="698"/>
      <c r="E34" s="698"/>
      <c r="F34" s="698"/>
      <c r="G34" s="698"/>
      <c r="H34" s="698"/>
      <c r="I34" s="698"/>
      <c r="J34" s="698"/>
      <c r="K34" s="698"/>
      <c r="L34" s="698"/>
      <c r="M34" s="698"/>
    </row>
    <row r="35" spans="1:13" x14ac:dyDescent="0.15">
      <c r="A35" s="698"/>
      <c r="B35" s="698"/>
      <c r="C35" s="698"/>
      <c r="D35" s="698"/>
      <c r="E35" s="698"/>
      <c r="F35" s="698"/>
      <c r="G35" s="698"/>
      <c r="H35" s="698"/>
      <c r="I35" s="698"/>
      <c r="J35" s="698"/>
      <c r="K35" s="698"/>
      <c r="L35" s="698"/>
      <c r="M35" s="698"/>
    </row>
    <row r="36" spans="1:13" x14ac:dyDescent="0.15">
      <c r="A36" s="698"/>
      <c r="B36" s="698"/>
      <c r="C36" s="698"/>
      <c r="D36" s="698"/>
      <c r="E36" s="698"/>
      <c r="F36" s="698"/>
      <c r="G36" s="698"/>
      <c r="H36" s="698"/>
      <c r="I36" s="698"/>
      <c r="J36" s="698"/>
      <c r="K36" s="698"/>
      <c r="L36" s="698"/>
      <c r="M36" s="698"/>
    </row>
    <row r="37" spans="1:13" x14ac:dyDescent="0.15">
      <c r="A37" s="698"/>
      <c r="B37" s="698"/>
      <c r="C37" s="698"/>
      <c r="D37" s="698"/>
      <c r="E37" s="698"/>
      <c r="F37" s="698"/>
      <c r="G37" s="698"/>
      <c r="H37" s="698"/>
      <c r="I37" s="698"/>
      <c r="J37" s="698"/>
      <c r="K37" s="698"/>
      <c r="L37" s="698"/>
      <c r="M37" s="698"/>
    </row>
    <row r="38" spans="1:13" x14ac:dyDescent="0.15">
      <c r="A38" s="2070" t="str">
        <f>IF(基本情報!D13="","事業名：　　　　　　　　　　　　　　　　　　　　",CONCATENATE("事業名：",IF(基本情報!D13="","",基本情報!D13)))</f>
        <v>事業名：　　　　　　　　　　　　　　　　　　　　</v>
      </c>
      <c r="B38" s="2070"/>
      <c r="C38" s="2070"/>
      <c r="D38" s="2070"/>
      <c r="E38" s="2070"/>
      <c r="F38" s="2070"/>
      <c r="G38" s="2070"/>
      <c r="H38" s="2070"/>
      <c r="I38" s="2070"/>
      <c r="J38" s="2070"/>
      <c r="K38" s="2070"/>
      <c r="L38" s="2070"/>
      <c r="M38" s="2070"/>
    </row>
  </sheetData>
  <sheetProtection selectLockedCells="1"/>
  <mergeCells count="35">
    <mergeCell ref="A3:M3"/>
    <mergeCell ref="A6:M6"/>
    <mergeCell ref="A7:M7"/>
    <mergeCell ref="A8:C8"/>
    <mergeCell ref="G8:I8"/>
    <mergeCell ref="K8:M8"/>
    <mergeCell ref="D8:F8"/>
    <mergeCell ref="K20:M20"/>
    <mergeCell ref="J9:J10"/>
    <mergeCell ref="A12:M12"/>
    <mergeCell ref="A13:B13"/>
    <mergeCell ref="C13:J13"/>
    <mergeCell ref="A14:C14"/>
    <mergeCell ref="G14:I14"/>
    <mergeCell ref="K14:M14"/>
    <mergeCell ref="D14:F14"/>
    <mergeCell ref="D20:F20"/>
    <mergeCell ref="J15:J16"/>
    <mergeCell ref="A19:B19"/>
    <mergeCell ref="C19:J19"/>
    <mergeCell ref="A20:C20"/>
    <mergeCell ref="G20:I20"/>
    <mergeCell ref="D26:F26"/>
    <mergeCell ref="J21:J22"/>
    <mergeCell ref="A24:M24"/>
    <mergeCell ref="A25:B25"/>
    <mergeCell ref="C25:J25"/>
    <mergeCell ref="A26:C26"/>
    <mergeCell ref="G26:I26"/>
    <mergeCell ref="K26:M26"/>
    <mergeCell ref="J27:J28"/>
    <mergeCell ref="B30:M30"/>
    <mergeCell ref="B32:M32"/>
    <mergeCell ref="B33:M33"/>
    <mergeCell ref="A38:M38"/>
  </mergeCells>
  <phoneticPr fontId="2"/>
  <pageMargins left="0.78740157480314965" right="0.78740157480314965" top="0.59055118110236227" bottom="0.59055118110236227" header="0" footer="0"/>
  <pageSetup paperSize="9" scale="93"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rgb="FF66FFFF"/>
  </sheetPr>
  <dimension ref="A1:G39"/>
  <sheetViews>
    <sheetView showGridLines="0" view="pageBreakPreview" zoomScaleNormal="100" zoomScaleSheetLayoutView="100" workbookViewId="0"/>
  </sheetViews>
  <sheetFormatPr defaultColWidth="9.5703125" defaultRowHeight="13.5" x14ac:dyDescent="0.15"/>
  <cols>
    <col min="1" max="2" width="12.140625" style="763" customWidth="1"/>
    <col min="3" max="3" width="2.7109375" style="763" customWidth="1"/>
    <col min="4" max="4" width="11.5703125" style="763" customWidth="1"/>
    <col min="5" max="5" width="2.7109375" style="763" customWidth="1"/>
    <col min="6" max="6" width="35.5703125" style="763" customWidth="1"/>
    <col min="7" max="7" width="17.5703125" style="763" customWidth="1"/>
    <col min="8" max="16384" width="9.5703125" style="763"/>
  </cols>
  <sheetData>
    <row r="1" spans="1:7" ht="15" customHeight="1" x14ac:dyDescent="0.15">
      <c r="A1" s="57"/>
      <c r="B1" s="57"/>
      <c r="C1" s="57"/>
      <c r="D1" s="57"/>
      <c r="E1" s="57"/>
      <c r="F1" s="57"/>
      <c r="G1" s="160" t="s">
        <v>992</v>
      </c>
    </row>
    <row r="2" spans="1:7" ht="18" customHeight="1" x14ac:dyDescent="0.15">
      <c r="A2" s="972"/>
      <c r="B2" s="57"/>
      <c r="C2" s="57"/>
      <c r="D2" s="57"/>
      <c r="E2" s="57"/>
      <c r="F2" s="57"/>
      <c r="G2" s="57"/>
    </row>
    <row r="3" spans="1:7" ht="18.75" customHeight="1" x14ac:dyDescent="0.15">
      <c r="A3" s="3636" t="s">
        <v>157</v>
      </c>
      <c r="B3" s="2094"/>
      <c r="C3" s="2094"/>
      <c r="D3" s="2094"/>
      <c r="E3" s="2094"/>
      <c r="F3" s="2094"/>
      <c r="G3" s="2094"/>
    </row>
    <row r="4" spans="1:7" ht="18" customHeight="1" x14ac:dyDescent="0.15">
      <c r="A4" s="971"/>
      <c r="B4" s="57"/>
      <c r="C4" s="57"/>
      <c r="D4" s="57"/>
      <c r="E4" s="57"/>
      <c r="F4" s="57"/>
      <c r="G4" s="57"/>
    </row>
    <row r="5" spans="1:7" ht="15" customHeight="1" x14ac:dyDescent="0.15">
      <c r="A5" s="971"/>
      <c r="B5" s="57"/>
      <c r="C5" s="57"/>
      <c r="D5" s="57"/>
      <c r="E5" s="57"/>
      <c r="F5" s="57"/>
      <c r="G5" s="57"/>
    </row>
    <row r="6" spans="1:7" ht="15" customHeight="1" x14ac:dyDescent="0.15">
      <c r="A6" s="971"/>
      <c r="B6" s="57"/>
      <c r="C6" s="57"/>
      <c r="D6" s="57"/>
      <c r="E6" s="57"/>
      <c r="F6" s="57"/>
      <c r="G6" s="57"/>
    </row>
    <row r="7" spans="1:7" ht="15" customHeight="1" x14ac:dyDescent="0.15">
      <c r="A7" s="3637" t="s">
        <v>1389</v>
      </c>
      <c r="B7" s="2094"/>
      <c r="C7" s="2094"/>
      <c r="D7" s="2094"/>
      <c r="E7" s="2094"/>
      <c r="F7" s="2094"/>
      <c r="G7" s="2094"/>
    </row>
    <row r="8" spans="1:7" ht="18" customHeight="1" x14ac:dyDescent="0.15">
      <c r="A8" s="45" t="s">
        <v>158</v>
      </c>
      <c r="B8" s="45" t="s">
        <v>159</v>
      </c>
      <c r="C8" s="2096" t="s">
        <v>160</v>
      </c>
      <c r="D8" s="2097"/>
      <c r="E8" s="2098"/>
      <c r="F8" s="699" t="s">
        <v>161</v>
      </c>
      <c r="G8" s="45" t="s">
        <v>162</v>
      </c>
    </row>
    <row r="9" spans="1:7" ht="75" customHeight="1" x14ac:dyDescent="0.15">
      <c r="A9" s="2089" t="s">
        <v>163</v>
      </c>
      <c r="B9" s="2086"/>
      <c r="C9" s="46" t="s">
        <v>128</v>
      </c>
      <c r="D9" s="47"/>
      <c r="E9" s="700" t="s">
        <v>129</v>
      </c>
      <c r="F9" s="3693" t="s">
        <v>1065</v>
      </c>
      <c r="G9" s="3694"/>
    </row>
    <row r="10" spans="1:7" ht="75" customHeight="1" x14ac:dyDescent="0.15">
      <c r="A10" s="2089"/>
      <c r="B10" s="2086"/>
      <c r="C10" s="49"/>
      <c r="D10" s="50"/>
      <c r="E10" s="701"/>
      <c r="F10" s="3693"/>
      <c r="G10" s="3694"/>
    </row>
    <row r="11" spans="1:7" ht="75" customHeight="1" x14ac:dyDescent="0.15">
      <c r="A11" s="2089" t="s">
        <v>164</v>
      </c>
      <c r="B11" s="2086"/>
      <c r="C11" s="46" t="s">
        <v>128</v>
      </c>
      <c r="D11" s="47"/>
      <c r="E11" s="700" t="s">
        <v>129</v>
      </c>
      <c r="F11" s="3695"/>
      <c r="G11" s="3694"/>
    </row>
    <row r="12" spans="1:7" ht="75" customHeight="1" x14ac:dyDescent="0.15">
      <c r="A12" s="2089"/>
      <c r="B12" s="2086"/>
      <c r="C12" s="49"/>
      <c r="D12" s="50"/>
      <c r="E12" s="701"/>
      <c r="F12" s="3695"/>
      <c r="G12" s="3694"/>
    </row>
    <row r="13" spans="1:7" ht="20.25" customHeight="1" x14ac:dyDescent="0.15">
      <c r="A13" s="2089" t="s">
        <v>165</v>
      </c>
      <c r="B13" s="2087"/>
      <c r="C13" s="46" t="s">
        <v>128</v>
      </c>
      <c r="D13" s="47">
        <f>D9+D11</f>
        <v>0</v>
      </c>
      <c r="E13" s="48" t="s">
        <v>129</v>
      </c>
      <c r="F13" s="2092"/>
      <c r="G13" s="2092"/>
    </row>
    <row r="14" spans="1:7" ht="20.25" customHeight="1" x14ac:dyDescent="0.15">
      <c r="A14" s="2089"/>
      <c r="B14" s="2087"/>
      <c r="C14" s="49"/>
      <c r="D14" s="50">
        <f>D10+D12</f>
        <v>0</v>
      </c>
      <c r="E14" s="51"/>
      <c r="F14" s="2092"/>
      <c r="G14" s="2092"/>
    </row>
    <row r="15" spans="1:7" ht="7.5" customHeight="1" x14ac:dyDescent="0.15">
      <c r="A15" s="702"/>
      <c r="B15" s="57"/>
      <c r="C15" s="57"/>
      <c r="D15" s="57"/>
      <c r="E15" s="57"/>
      <c r="F15" s="57"/>
      <c r="G15" s="57"/>
    </row>
    <row r="16" spans="1:7" ht="15" customHeight="1" x14ac:dyDescent="0.15">
      <c r="A16" s="2090" t="s">
        <v>937</v>
      </c>
      <c r="B16" s="2094"/>
      <c r="C16" s="2094"/>
      <c r="D16" s="2094"/>
      <c r="E16" s="2094"/>
      <c r="F16" s="2094"/>
      <c r="G16" s="2094"/>
    </row>
    <row r="17" spans="1:7" ht="15" customHeight="1" x14ac:dyDescent="0.15">
      <c r="A17" s="2090" t="s">
        <v>938</v>
      </c>
      <c r="B17" s="2094"/>
      <c r="C17" s="2094"/>
      <c r="D17" s="2094"/>
      <c r="E17" s="2094"/>
      <c r="F17" s="2094"/>
      <c r="G17" s="2094"/>
    </row>
    <row r="18" spans="1:7" ht="15" customHeight="1" x14ac:dyDescent="0.15">
      <c r="A18" s="2090" t="s">
        <v>939</v>
      </c>
      <c r="B18" s="2094"/>
      <c r="C18" s="2094"/>
      <c r="D18" s="2094"/>
      <c r="E18" s="2094"/>
      <c r="F18" s="2094"/>
      <c r="G18" s="2094"/>
    </row>
    <row r="19" spans="1:7" ht="15" customHeight="1" x14ac:dyDescent="0.15">
      <c r="A19" s="2090" t="s">
        <v>940</v>
      </c>
      <c r="B19" s="2094"/>
      <c r="C19" s="2094"/>
      <c r="D19" s="2094"/>
      <c r="E19" s="2094"/>
      <c r="F19" s="2094"/>
      <c r="G19" s="2094"/>
    </row>
    <row r="20" spans="1:7" ht="15" customHeight="1" x14ac:dyDescent="0.15">
      <c r="A20" s="2090" t="s">
        <v>941</v>
      </c>
      <c r="B20" s="2094"/>
      <c r="C20" s="2094"/>
      <c r="D20" s="2094"/>
      <c r="E20" s="2094"/>
      <c r="F20" s="2094"/>
      <c r="G20" s="2094"/>
    </row>
    <row r="21" spans="1:7" ht="15" customHeight="1" x14ac:dyDescent="0.15">
      <c r="A21" s="2090" t="s">
        <v>1055</v>
      </c>
      <c r="B21" s="2094"/>
      <c r="C21" s="2094"/>
      <c r="D21" s="2094"/>
      <c r="E21" s="2094"/>
      <c r="F21" s="2094"/>
      <c r="G21" s="2094"/>
    </row>
    <row r="22" spans="1:7" x14ac:dyDescent="0.15">
      <c r="A22" s="3692" t="s">
        <v>1056</v>
      </c>
      <c r="B22" s="3692"/>
      <c r="C22" s="3692"/>
      <c r="D22" s="3692"/>
      <c r="E22" s="3692"/>
      <c r="F22" s="3692"/>
      <c r="G22" s="3692"/>
    </row>
    <row r="23" spans="1:7" x14ac:dyDescent="0.15">
      <c r="A23" s="55"/>
      <c r="B23" s="57"/>
      <c r="C23" s="57"/>
      <c r="D23" s="57"/>
      <c r="E23" s="57"/>
      <c r="F23" s="57"/>
      <c r="G23" s="57"/>
    </row>
    <row r="24" spans="1:7" x14ac:dyDescent="0.15">
      <c r="A24" s="55"/>
      <c r="B24" s="57"/>
      <c r="C24" s="57"/>
      <c r="D24" s="57"/>
      <c r="E24" s="57"/>
      <c r="F24" s="57"/>
      <c r="G24" s="57"/>
    </row>
    <row r="25" spans="1:7" x14ac:dyDescent="0.15">
      <c r="A25" s="55"/>
      <c r="B25" s="57"/>
      <c r="C25" s="57"/>
      <c r="D25" s="57"/>
      <c r="E25" s="57"/>
      <c r="F25" s="57"/>
      <c r="G25" s="57"/>
    </row>
    <row r="26" spans="1:7" x14ac:dyDescent="0.15">
      <c r="A26" s="55"/>
      <c r="B26" s="57"/>
      <c r="C26" s="57"/>
      <c r="D26" s="57"/>
      <c r="E26" s="57"/>
      <c r="F26" s="57"/>
      <c r="G26" s="57"/>
    </row>
    <row r="27" spans="1:7" x14ac:dyDescent="0.15">
      <c r="A27" s="55"/>
      <c r="B27" s="57"/>
      <c r="C27" s="57"/>
      <c r="D27" s="57"/>
      <c r="E27" s="57"/>
      <c r="F27" s="57"/>
      <c r="G27" s="57"/>
    </row>
    <row r="28" spans="1:7" x14ac:dyDescent="0.15">
      <c r="A28" s="55"/>
      <c r="B28" s="57"/>
      <c r="C28" s="57"/>
      <c r="D28" s="57"/>
      <c r="E28" s="57"/>
      <c r="F28" s="57"/>
      <c r="G28" s="57"/>
    </row>
    <row r="29" spans="1:7" x14ac:dyDescent="0.15">
      <c r="A29" s="55"/>
      <c r="B29" s="57"/>
      <c r="C29" s="57"/>
      <c r="D29" s="57"/>
      <c r="E29" s="57"/>
      <c r="F29" s="57"/>
      <c r="G29" s="57"/>
    </row>
    <row r="30" spans="1:7" x14ac:dyDescent="0.15">
      <c r="A30" s="55"/>
      <c r="B30" s="57"/>
      <c r="C30" s="57"/>
      <c r="D30" s="57"/>
      <c r="E30" s="57"/>
      <c r="F30" s="57"/>
      <c r="G30" s="57"/>
    </row>
    <row r="31" spans="1:7" x14ac:dyDescent="0.15">
      <c r="A31" s="55"/>
      <c r="B31" s="57"/>
      <c r="C31" s="57"/>
      <c r="D31" s="57"/>
      <c r="E31" s="57"/>
      <c r="F31" s="57"/>
      <c r="G31" s="57"/>
    </row>
    <row r="32" spans="1:7" x14ac:dyDescent="0.15">
      <c r="A32" s="55"/>
      <c r="B32" s="57"/>
      <c r="C32" s="57"/>
      <c r="D32" s="57"/>
      <c r="E32" s="57"/>
      <c r="F32" s="57"/>
      <c r="G32" s="57"/>
    </row>
    <row r="33" spans="1:7" x14ac:dyDescent="0.15">
      <c r="A33" s="55"/>
      <c r="B33" s="57"/>
      <c r="C33" s="57"/>
      <c r="D33" s="57"/>
      <c r="E33" s="57"/>
      <c r="F33" s="57"/>
      <c r="G33" s="57"/>
    </row>
    <row r="34" spans="1:7" x14ac:dyDescent="0.15">
      <c r="A34" s="55"/>
      <c r="B34" s="57"/>
      <c r="C34" s="57"/>
      <c r="D34" s="57"/>
      <c r="E34" s="57"/>
      <c r="F34" s="57"/>
      <c r="G34" s="57"/>
    </row>
    <row r="35" spans="1:7" x14ac:dyDescent="0.15">
      <c r="A35" s="55"/>
      <c r="B35" s="57"/>
      <c r="C35" s="57"/>
      <c r="D35" s="57"/>
      <c r="E35" s="57"/>
      <c r="F35" s="57"/>
      <c r="G35" s="57"/>
    </row>
    <row r="36" spans="1:7" x14ac:dyDescent="0.15">
      <c r="A36" s="55"/>
      <c r="B36" s="57"/>
      <c r="C36" s="57"/>
      <c r="D36" s="57"/>
      <c r="E36" s="57"/>
      <c r="F36" s="57"/>
      <c r="G36" s="57"/>
    </row>
    <row r="37" spans="1:7" x14ac:dyDescent="0.15">
      <c r="A37" s="55"/>
      <c r="B37" s="57"/>
      <c r="C37" s="57"/>
      <c r="D37" s="57"/>
      <c r="E37" s="57"/>
      <c r="F37" s="57"/>
      <c r="G37" s="57"/>
    </row>
    <row r="38" spans="1:7" x14ac:dyDescent="0.15">
      <c r="A38" s="2070" t="str">
        <f>IF(基本情報!D13="","事業名：　　　　　　　　　　　　　　　　　　　　",CONCATENATE("事業名：",IF(基本情報!D13="","",基本情報!D13)))</f>
        <v>事業名：　　　　　　　　　　　　　　　　　　　　</v>
      </c>
      <c r="B38" s="2070"/>
      <c r="C38" s="2070"/>
      <c r="D38" s="2070"/>
      <c r="E38" s="2070"/>
      <c r="F38" s="2070"/>
      <c r="G38" s="2070"/>
    </row>
    <row r="39" spans="1:7" ht="12.95" customHeight="1" x14ac:dyDescent="0.15">
      <c r="A39" s="56"/>
      <c r="B39" s="57"/>
      <c r="C39" s="57"/>
      <c r="D39" s="57"/>
      <c r="E39" s="57"/>
      <c r="F39" s="57"/>
      <c r="G39" s="57"/>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2"/>
  <pageMargins left="0.98425196850393704" right="0.59055118110236227" top="0.59055118110236227" bottom="0.59055118110236227" header="0" footer="0"/>
  <pageSetup paperSize="9" scale="97" fitToWidth="0"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F86E-CC00-4A28-B088-1D2D19BF4F94}">
  <sheetPr codeName="Sheet49">
    <tabColor rgb="FF66FFFF"/>
  </sheetPr>
  <dimension ref="A1:BA47"/>
  <sheetViews>
    <sheetView showGridLines="0" view="pageBreakPreview" zoomScaleNormal="100" zoomScaleSheetLayoutView="100" workbookViewId="0"/>
  </sheetViews>
  <sheetFormatPr defaultColWidth="9.5703125" defaultRowHeight="13.5" x14ac:dyDescent="0.15"/>
  <cols>
    <col min="1" max="1" width="6.7109375" style="718" customWidth="1"/>
    <col min="2" max="2" width="15.7109375" style="718" customWidth="1"/>
    <col min="3" max="32" width="2.85546875" style="718" customWidth="1"/>
    <col min="33" max="33" width="5.7109375" style="718" customWidth="1"/>
    <col min="34" max="34" width="9.5703125" style="718" customWidth="1"/>
    <col min="35" max="37" width="9.5703125" style="718"/>
    <col min="38" max="38" width="2.85546875" style="718" customWidth="1"/>
    <col min="39" max="39" width="5.140625" style="718" customWidth="1"/>
    <col min="40" max="16384" width="9.5703125" style="718"/>
  </cols>
  <sheetData>
    <row r="1" spans="1:53" ht="14.25" x14ac:dyDescent="0.15">
      <c r="AG1" s="160" t="s">
        <v>1159</v>
      </c>
    </row>
    <row r="4" spans="1:53" ht="18.75" x14ac:dyDescent="0.15">
      <c r="A4" s="2143" t="s">
        <v>1441</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ht="18.75" x14ac:dyDescent="0.15">
      <c r="A5" s="2150" t="s">
        <v>1202</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c r="AY5" s="1120"/>
      <c r="AZ5" s="1120"/>
      <c r="BA5" s="1120"/>
    </row>
    <row r="8" spans="1:53" ht="31.5" customHeight="1" x14ac:dyDescent="0.15">
      <c r="A8" s="2144" t="s">
        <v>1160</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ht="15" customHeight="1" x14ac:dyDescent="0.15">
      <c r="A11" s="969"/>
      <c r="B11" s="969"/>
      <c r="C11" s="969"/>
      <c r="D11" s="969"/>
      <c r="E11" s="969"/>
      <c r="F11" s="969"/>
      <c r="G11" s="969"/>
      <c r="H11" s="969"/>
      <c r="I11" s="969"/>
      <c r="J11" s="969"/>
      <c r="K11" s="969"/>
      <c r="L11" s="969"/>
      <c r="M11" s="969"/>
      <c r="N11" s="969"/>
      <c r="O11" s="969"/>
      <c r="P11" s="969"/>
      <c r="Q11" s="969"/>
      <c r="R11" s="969"/>
      <c r="S11" s="969"/>
      <c r="T11" s="969"/>
      <c r="U11" s="969"/>
      <c r="V11" s="969"/>
      <c r="W11" s="969"/>
      <c r="X11" s="969"/>
    </row>
    <row r="12" spans="1:53" ht="21" customHeight="1" x14ac:dyDescent="0.15">
      <c r="A12" s="969" t="s">
        <v>176</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row>
    <row r="13" spans="1:53" ht="30" customHeight="1" x14ac:dyDescent="0.15">
      <c r="A13" s="2146" t="s">
        <v>177</v>
      </c>
      <c r="B13" s="2146"/>
      <c r="C13" s="2147" t="str">
        <f>IF(基本情報!D13="","",基本情報!D13)</f>
        <v/>
      </c>
      <c r="D13" s="2148"/>
      <c r="E13" s="2148"/>
      <c r="F13" s="2148"/>
      <c r="G13" s="2148"/>
      <c r="H13" s="2148"/>
      <c r="I13" s="2148"/>
      <c r="J13" s="2148"/>
      <c r="K13" s="2148"/>
      <c r="L13" s="2148"/>
      <c r="M13" s="2148"/>
      <c r="N13" s="2148"/>
      <c r="O13" s="2148"/>
      <c r="P13" s="2148"/>
      <c r="Q13" s="2148"/>
      <c r="R13" s="2148"/>
      <c r="S13" s="2148"/>
      <c r="T13" s="2148"/>
      <c r="U13" s="2148"/>
      <c r="V13" s="2148"/>
      <c r="W13" s="2148"/>
      <c r="X13" s="2148"/>
      <c r="Y13" s="2148"/>
      <c r="Z13" s="2148"/>
      <c r="AA13" s="2148"/>
      <c r="AB13" s="2148"/>
      <c r="AC13" s="2148"/>
      <c r="AD13" s="2148"/>
      <c r="AE13" s="2148"/>
      <c r="AF13" s="2148"/>
      <c r="AG13" s="2149"/>
    </row>
    <row r="14" spans="1:53" ht="30" customHeight="1" x14ac:dyDescent="0.15">
      <c r="A14" s="2146" t="s">
        <v>178</v>
      </c>
      <c r="B14" s="2146"/>
      <c r="C14" s="2147" t="str">
        <f>IF('交-別添1-1_適合確認'!C14:AG14="","",'交-別添1-1_適合確認'!C14:AG14)</f>
        <v/>
      </c>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9"/>
    </row>
    <row r="15" spans="1:53" ht="30" customHeight="1" x14ac:dyDescent="0.15">
      <c r="A15" s="2145" t="s">
        <v>1349</v>
      </c>
      <c r="B15" s="2145"/>
      <c r="C15" s="2139"/>
      <c r="D15" s="2140"/>
      <c r="E15" s="2140"/>
      <c r="F15" s="2140"/>
      <c r="G15" s="2140"/>
      <c r="H15" s="1435" t="s">
        <v>174</v>
      </c>
      <c r="I15" s="2141"/>
      <c r="J15" s="2141"/>
      <c r="K15" s="2141"/>
      <c r="L15" s="2141"/>
      <c r="M15" s="2141"/>
      <c r="N15" s="2141"/>
      <c r="O15" s="1435" t="s">
        <v>131</v>
      </c>
      <c r="P15" s="1399" t="s">
        <v>1300</v>
      </c>
      <c r="R15" s="1400"/>
      <c r="S15" s="1399" t="s">
        <v>1301</v>
      </c>
      <c r="T15" s="1399" t="s">
        <v>1302</v>
      </c>
      <c r="U15" s="1438"/>
      <c r="V15" s="1400"/>
      <c r="W15" s="1399" t="s">
        <v>1301</v>
      </c>
      <c r="Y15" s="2153" t="s">
        <v>1376</v>
      </c>
      <c r="Z15" s="2153"/>
      <c r="AA15" s="2153"/>
      <c r="AB15" s="2153"/>
      <c r="AC15" s="2152"/>
      <c r="AD15" s="2152"/>
      <c r="AE15" s="2152"/>
      <c r="AF15" s="2152"/>
      <c r="AG15" s="1436" t="s">
        <v>1303</v>
      </c>
      <c r="AH15" s="1209"/>
    </row>
    <row r="16" spans="1:53" ht="30" customHeight="1" x14ac:dyDescent="0.15">
      <c r="A16" s="2146" t="s">
        <v>1351</v>
      </c>
      <c r="B16" s="2146"/>
      <c r="C16" s="2139"/>
      <c r="D16" s="2140"/>
      <c r="E16" s="2140"/>
      <c r="F16" s="2140"/>
      <c r="G16" s="2140"/>
      <c r="H16" s="1435" t="s">
        <v>174</v>
      </c>
      <c r="I16" s="2141"/>
      <c r="J16" s="2141"/>
      <c r="K16" s="2141"/>
      <c r="L16" s="2141"/>
      <c r="M16" s="2141"/>
      <c r="N16" s="2141"/>
      <c r="O16" s="1435" t="s">
        <v>131</v>
      </c>
      <c r="P16" s="1439"/>
      <c r="Q16" s="1435"/>
      <c r="R16" s="1431"/>
      <c r="S16" s="1431"/>
      <c r="T16" s="1431"/>
      <c r="U16" s="1420"/>
      <c r="V16" s="1437"/>
      <c r="W16" s="1437"/>
      <c r="X16" s="1437"/>
      <c r="Y16" s="1437"/>
      <c r="Z16" s="1437"/>
      <c r="AA16" s="1437"/>
      <c r="AB16" s="1437"/>
      <c r="AC16" s="1437"/>
      <c r="AD16" s="1437"/>
      <c r="AE16" s="1437"/>
      <c r="AF16" s="1437"/>
      <c r="AG16" s="1421"/>
    </row>
    <row r="17" spans="1:37" ht="21" customHeight="1" x14ac:dyDescent="0.15">
      <c r="B17" s="1122"/>
      <c r="D17" s="1122"/>
      <c r="E17" s="1124" t="s">
        <v>1427</v>
      </c>
      <c r="G17" s="1122"/>
      <c r="H17" s="1122"/>
      <c r="I17" s="1122"/>
      <c r="J17" s="1122"/>
      <c r="K17" s="1122"/>
      <c r="L17" s="1122"/>
      <c r="M17" s="1122"/>
      <c r="N17" s="1122"/>
      <c r="O17" s="1122"/>
      <c r="P17" s="1124"/>
      <c r="Q17" s="1124"/>
      <c r="R17" s="1124"/>
      <c r="S17" s="1124"/>
      <c r="T17" s="1124"/>
      <c r="U17" s="1124"/>
      <c r="V17" s="1124"/>
      <c r="W17" s="1124"/>
      <c r="X17" s="1124"/>
      <c r="Y17" s="1124"/>
      <c r="Z17" s="1124"/>
      <c r="AA17" s="1124"/>
      <c r="AB17" s="1124"/>
      <c r="AC17" s="1124"/>
      <c r="AD17" s="1124"/>
      <c r="AE17" s="1124"/>
      <c r="AF17" s="1124"/>
      <c r="AG17" s="1124"/>
    </row>
    <row r="18" spans="1:37" ht="21" customHeight="1" x14ac:dyDescent="0.15">
      <c r="A18" s="159" t="s">
        <v>1162</v>
      </c>
      <c r="B18" s="1122"/>
      <c r="C18" s="1122"/>
      <c r="D18" s="1122"/>
      <c r="E18" s="1122"/>
      <c r="F18" s="1122"/>
      <c r="G18" s="1122"/>
      <c r="H18" s="1122"/>
      <c r="I18" s="1122"/>
      <c r="J18" s="1122"/>
      <c r="K18" s="1122"/>
      <c r="L18" s="1122"/>
      <c r="M18" s="1122"/>
      <c r="N18" s="1122"/>
      <c r="O18" s="1122"/>
      <c r="P18" s="1124"/>
      <c r="Q18" s="1124"/>
      <c r="R18" s="1124"/>
      <c r="S18" s="1124"/>
      <c r="T18" s="1124"/>
      <c r="U18" s="1124"/>
      <c r="V18" s="1124"/>
      <c r="W18" s="1124"/>
      <c r="X18" s="1124"/>
      <c r="Y18" s="1124"/>
      <c r="Z18" s="1124"/>
      <c r="AA18" s="1124"/>
      <c r="AB18" s="1124"/>
      <c r="AC18" s="1124"/>
      <c r="AD18" s="1124"/>
      <c r="AE18" s="1124"/>
      <c r="AF18" s="1124"/>
      <c r="AG18" s="1124"/>
    </row>
    <row r="19" spans="1:37" ht="21" customHeight="1" x14ac:dyDescent="0.15">
      <c r="A19" s="2130" t="s">
        <v>1169</v>
      </c>
      <c r="B19" s="2131"/>
      <c r="C19" s="2128" t="s">
        <v>1163</v>
      </c>
      <c r="D19" s="2129"/>
      <c r="E19" s="2129"/>
      <c r="F19" s="2129"/>
      <c r="G19" s="2129"/>
      <c r="H19" s="2129"/>
      <c r="I19" s="2129"/>
      <c r="J19" s="2137" t="str">
        <f>IF(基本情報!G15="個人",基本情報!G20,CONCATENATE(基本情報!G17,"　",基本情報!G18,"　",基本情報!G20))</f>
        <v>　　</v>
      </c>
      <c r="K19" s="2137"/>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8"/>
    </row>
    <row r="20" spans="1:37" ht="21" customHeight="1" x14ac:dyDescent="0.15">
      <c r="A20" s="2132"/>
      <c r="B20" s="2133"/>
      <c r="C20" s="1126" t="s">
        <v>333</v>
      </c>
      <c r="D20" s="1130"/>
      <c r="E20" s="2136" t="str">
        <f>IF(基本情報!G22="","",基本情報!G22)</f>
        <v/>
      </c>
      <c r="F20" s="2136"/>
      <c r="G20" s="2136"/>
      <c r="H20" s="2136"/>
      <c r="I20" s="2136"/>
      <c r="J20" s="2136"/>
      <c r="K20" s="2136"/>
      <c r="L20" s="2136"/>
      <c r="M20" s="2136"/>
      <c r="N20" s="2136"/>
      <c r="O20" s="2136"/>
      <c r="P20" s="2136"/>
      <c r="Q20" s="2136"/>
      <c r="R20" s="2136"/>
      <c r="S20" s="2136"/>
      <c r="T20" s="1398"/>
      <c r="U20" s="1398"/>
      <c r="V20" s="1398"/>
      <c r="W20" s="1398"/>
      <c r="X20" s="1398"/>
      <c r="Y20" s="1128" t="s">
        <v>179</v>
      </c>
      <c r="Z20" s="2134" t="str">
        <f>IF(基本情報!G23="","",基本情報!G23)</f>
        <v/>
      </c>
      <c r="AA20" s="2134"/>
      <c r="AB20" s="2134"/>
      <c r="AC20" s="2134"/>
      <c r="AD20" s="2134"/>
      <c r="AE20" s="2134"/>
      <c r="AF20" s="2134"/>
      <c r="AG20" s="2135"/>
    </row>
    <row r="21" spans="1:37" ht="21" customHeight="1" x14ac:dyDescent="0.15">
      <c r="A21" s="2130" t="s">
        <v>1028</v>
      </c>
      <c r="B21" s="2131"/>
      <c r="C21" s="2128" t="s">
        <v>1163</v>
      </c>
      <c r="D21" s="2129"/>
      <c r="E21" s="2129"/>
      <c r="F21" s="2129"/>
      <c r="G21" s="2129"/>
      <c r="H21" s="2129"/>
      <c r="I21" s="2129"/>
      <c r="J21" s="2137" t="str">
        <f>IF(基本情報!G25="個人",基本情報!G30,CONCATENATE(基本情報!G27,"　",基本情報!G28,"　",基本情報!G30))</f>
        <v>　　</v>
      </c>
      <c r="K21" s="2137"/>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8"/>
    </row>
    <row r="22" spans="1:37" ht="21" customHeight="1" x14ac:dyDescent="0.15">
      <c r="A22" s="2132"/>
      <c r="B22" s="2133"/>
      <c r="C22" s="1126" t="s">
        <v>333</v>
      </c>
      <c r="D22" s="1130"/>
      <c r="E22" s="2136" t="str">
        <f>IF(基本情報!G32="","",基本情報!G32)</f>
        <v/>
      </c>
      <c r="F22" s="2136"/>
      <c r="G22" s="2136"/>
      <c r="H22" s="2136"/>
      <c r="I22" s="2136"/>
      <c r="J22" s="2136"/>
      <c r="K22" s="2136"/>
      <c r="L22" s="2136"/>
      <c r="M22" s="2136"/>
      <c r="N22" s="2136"/>
      <c r="O22" s="2136"/>
      <c r="P22" s="2136"/>
      <c r="Q22" s="2136"/>
      <c r="R22" s="2136"/>
      <c r="S22" s="2136"/>
      <c r="T22" s="1398"/>
      <c r="U22" s="1398"/>
      <c r="V22" s="1398"/>
      <c r="W22" s="1398"/>
      <c r="X22" s="1398"/>
      <c r="Y22" s="1128" t="s">
        <v>179</v>
      </c>
      <c r="Z22" s="2134" t="str">
        <f>IF(基本情報!G33="","",基本情報!G33)</f>
        <v/>
      </c>
      <c r="AA22" s="2134"/>
      <c r="AB22" s="2134"/>
      <c r="AC22" s="2134"/>
      <c r="AD22" s="2134"/>
      <c r="AE22" s="2134"/>
      <c r="AF22" s="2134"/>
      <c r="AG22" s="2135"/>
    </row>
    <row r="23" spans="1:37" ht="21" customHeight="1" x14ac:dyDescent="0.15">
      <c r="A23" s="2130" t="s">
        <v>1199</v>
      </c>
      <c r="B23" s="2131"/>
      <c r="C23" s="2128" t="s">
        <v>1163</v>
      </c>
      <c r="D23" s="2129"/>
      <c r="E23" s="2129"/>
      <c r="F23" s="2129"/>
      <c r="G23" s="2129"/>
      <c r="H23" s="2129"/>
      <c r="I23" s="2129"/>
      <c r="J23" s="2137" t="str">
        <f>IF('交-別添1-1_適合確認'!J23:AG23="","",'交-別添1-1_適合確認'!J23:AG23)</f>
        <v/>
      </c>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8"/>
    </row>
    <row r="24" spans="1:37" ht="21" customHeight="1" x14ac:dyDescent="0.15">
      <c r="A24" s="2132"/>
      <c r="B24" s="2133"/>
      <c r="C24" s="1126" t="s">
        <v>333</v>
      </c>
      <c r="D24" s="1130"/>
      <c r="E24" s="2136" t="str">
        <f>IF('交-別添1-1_適合確認'!E24:S24="","",'交-別添1-1_適合確認'!E24:S24)</f>
        <v/>
      </c>
      <c r="F24" s="2136"/>
      <c r="G24" s="2136"/>
      <c r="H24" s="2136"/>
      <c r="I24" s="2136"/>
      <c r="J24" s="2136"/>
      <c r="K24" s="2136"/>
      <c r="L24" s="2136"/>
      <c r="M24" s="2136"/>
      <c r="N24" s="2136"/>
      <c r="O24" s="2136"/>
      <c r="P24" s="2136"/>
      <c r="Q24" s="2136"/>
      <c r="R24" s="2136"/>
      <c r="S24" s="2136"/>
      <c r="T24" s="1398"/>
      <c r="U24" s="1398"/>
      <c r="V24" s="1398"/>
      <c r="W24" s="1398"/>
      <c r="X24" s="1398"/>
      <c r="Y24" s="1128" t="s">
        <v>179</v>
      </c>
      <c r="Z24" s="2134" t="str">
        <f>IF('交-別添1-1_適合確認'!Z24:AG24="","",'交-別添1-1_適合確認'!Z24:AG24)</f>
        <v/>
      </c>
      <c r="AA24" s="2134"/>
      <c r="AB24" s="2134"/>
      <c r="AC24" s="2134"/>
      <c r="AD24" s="2134"/>
      <c r="AE24" s="2134"/>
      <c r="AF24" s="2134"/>
      <c r="AG24" s="2135"/>
    </row>
    <row r="25" spans="1:37" ht="21" customHeight="1" x14ac:dyDescent="0.15">
      <c r="A25" s="2130" t="s">
        <v>1164</v>
      </c>
      <c r="B25" s="2131"/>
      <c r="C25" s="2162" t="s">
        <v>1165</v>
      </c>
      <c r="D25" s="2163"/>
      <c r="E25" s="2163"/>
      <c r="F25" s="2163"/>
      <c r="G25" s="2163"/>
      <c r="H25" s="2163"/>
      <c r="I25" s="2163" t="str">
        <f>IF('交-別添1-1_適合確認'!I25:N25="","",'交-別添1-1_適合確認'!I25:N25)</f>
        <v/>
      </c>
      <c r="J25" s="2163"/>
      <c r="K25" s="2163"/>
      <c r="L25" s="2163"/>
      <c r="M25" s="2163"/>
      <c r="N25" s="2163"/>
      <c r="O25" s="1132" t="s">
        <v>1166</v>
      </c>
      <c r="Q25" s="1134"/>
      <c r="R25" s="2161" t="str">
        <f>IF('交-別添1-1_適合確認'!R25:Y25="","",'交-別添1-1_適合確認'!R25:Y25)</f>
        <v/>
      </c>
      <c r="S25" s="2161"/>
      <c r="T25" s="2161"/>
      <c r="U25" s="2161"/>
      <c r="V25" s="2161"/>
      <c r="W25" s="2161"/>
      <c r="X25" s="2161"/>
      <c r="Y25" s="2161"/>
      <c r="Z25" s="1132" t="s">
        <v>1167</v>
      </c>
      <c r="AA25" s="1129"/>
      <c r="AB25" s="2161" t="str">
        <f>IF('交-別添1-1_適合確認'!B25:AF25="","",'交-別添1-1_適合確認'!B25:AF25)</f>
        <v/>
      </c>
      <c r="AC25" s="2161"/>
      <c r="AD25" s="2161"/>
      <c r="AE25" s="2161"/>
      <c r="AF25" s="2161"/>
      <c r="AG25" s="1135" t="s">
        <v>171</v>
      </c>
    </row>
    <row r="26" spans="1:37" ht="21" customHeight="1" x14ac:dyDescent="0.15">
      <c r="A26" s="2158"/>
      <c r="B26" s="2159"/>
      <c r="C26" s="1136" t="s">
        <v>1168</v>
      </c>
      <c r="D26" s="57"/>
      <c r="E26" s="57"/>
      <c r="F26" s="57"/>
      <c r="G26" s="57"/>
      <c r="H26" s="57"/>
      <c r="I26" s="2166" t="str">
        <f>IF('交-別添1-1_適合確認'!H26:AG26="","",'交-別添1-1_適合確認'!H26:AG26)</f>
        <v/>
      </c>
      <c r="J26" s="2166"/>
      <c r="K26" s="2166"/>
      <c r="L26" s="2166"/>
      <c r="M26" s="2166"/>
      <c r="N26" s="2166"/>
      <c r="O26" s="2166"/>
      <c r="P26" s="2166"/>
      <c r="Q26" s="2166"/>
      <c r="R26" s="2166"/>
      <c r="S26" s="2166"/>
      <c r="T26" s="2166"/>
      <c r="U26" s="2166"/>
      <c r="V26" s="2166"/>
      <c r="W26" s="2166"/>
      <c r="X26" s="2166"/>
      <c r="Y26" s="2166"/>
      <c r="Z26" s="2166"/>
      <c r="AA26" s="2166"/>
      <c r="AB26" s="2166"/>
      <c r="AC26" s="2166"/>
      <c r="AD26" s="2166"/>
      <c r="AE26" s="2166"/>
      <c r="AF26" s="2166"/>
      <c r="AG26" s="2167"/>
    </row>
    <row r="27" spans="1:37" ht="21" customHeight="1" x14ac:dyDescent="0.15">
      <c r="A27" s="2132"/>
      <c r="B27" s="2133"/>
      <c r="C27" s="1126" t="s">
        <v>333</v>
      </c>
      <c r="D27" s="1130"/>
      <c r="E27" s="2160" t="str">
        <f>IF('交-別添1-1_適合確認'!E27:S27="","",'交-別添1-1_適合確認'!E27:S27)</f>
        <v/>
      </c>
      <c r="F27" s="2160"/>
      <c r="G27" s="2160"/>
      <c r="H27" s="2160"/>
      <c r="I27" s="2160"/>
      <c r="J27" s="2160"/>
      <c r="K27" s="2160"/>
      <c r="L27" s="2160"/>
      <c r="M27" s="2160"/>
      <c r="N27" s="2160"/>
      <c r="O27" s="2160"/>
      <c r="P27" s="2160"/>
      <c r="Q27" s="2160"/>
      <c r="R27" s="2160"/>
      <c r="S27" s="2160"/>
      <c r="T27" s="1138"/>
      <c r="U27" s="1138"/>
      <c r="V27" s="1138"/>
      <c r="W27" s="1138"/>
      <c r="X27" s="1138"/>
      <c r="Y27" s="1128" t="s">
        <v>179</v>
      </c>
      <c r="Z27" s="2164" t="str">
        <f>IF('交-別添1-1_適合確認'!Z27:AG27="","",'交-別添1-1_適合確認'!Z27:AG27)</f>
        <v/>
      </c>
      <c r="AA27" s="2164"/>
      <c r="AB27" s="2164"/>
      <c r="AC27" s="2164"/>
      <c r="AD27" s="2164"/>
      <c r="AE27" s="2164"/>
      <c r="AF27" s="2164"/>
      <c r="AG27" s="2165"/>
    </row>
    <row r="28" spans="1:37" ht="18" customHeight="1" x14ac:dyDescent="0.15">
      <c r="A28" s="2142" t="s">
        <v>1161</v>
      </c>
      <c r="B28" s="2142"/>
      <c r="C28" s="2142"/>
      <c r="D28" s="2142"/>
      <c r="E28" s="2142"/>
      <c r="F28" s="2142"/>
      <c r="G28" s="2142"/>
      <c r="H28" s="2142"/>
      <c r="I28" s="2142"/>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1161"/>
      <c r="AI28" s="1161"/>
      <c r="AJ28" s="1161"/>
    </row>
    <row r="29" spans="1:37" ht="15" customHeight="1" x14ac:dyDescent="0.15">
      <c r="A29" s="64"/>
      <c r="B29" s="64"/>
      <c r="C29" s="64"/>
      <c r="D29" s="64"/>
      <c r="E29" s="64"/>
      <c r="F29" s="64"/>
      <c r="G29" s="64"/>
      <c r="H29" s="64"/>
      <c r="I29" s="64"/>
      <c r="J29" s="64"/>
      <c r="K29" s="64"/>
      <c r="L29" s="64"/>
      <c r="M29" s="64"/>
      <c r="N29" s="64"/>
      <c r="O29" s="64"/>
      <c r="P29" s="64"/>
      <c r="Q29" s="64"/>
      <c r="R29" s="157"/>
      <c r="S29" s="157"/>
      <c r="T29" s="157"/>
      <c r="U29" s="157"/>
      <c r="V29" s="157"/>
      <c r="W29" s="157"/>
      <c r="X29" s="157"/>
      <c r="Y29" s="157"/>
      <c r="Z29" s="157"/>
      <c r="AA29" s="64"/>
      <c r="AB29" s="64"/>
      <c r="AC29" s="64"/>
      <c r="AD29" s="64"/>
      <c r="AE29" s="64"/>
      <c r="AF29" s="64"/>
      <c r="AG29" s="939"/>
    </row>
    <row r="30" spans="1:37" ht="18" customHeight="1" x14ac:dyDescent="0.15">
      <c r="A30" s="63" t="s">
        <v>181</v>
      </c>
      <c r="B30" s="63"/>
      <c r="C30" s="63"/>
      <c r="D30" s="63"/>
      <c r="E30" s="63"/>
      <c r="F30" s="63"/>
      <c r="G30" s="63"/>
      <c r="H30" s="63"/>
      <c r="I30" s="63"/>
      <c r="J30" s="63"/>
      <c r="K30" s="63"/>
      <c r="L30" s="63"/>
      <c r="M30" s="63"/>
      <c r="N30" s="63"/>
      <c r="O30" s="63"/>
      <c r="P30" s="63"/>
      <c r="Q30" s="63"/>
      <c r="R30" s="64"/>
      <c r="S30" s="64"/>
      <c r="T30" s="64"/>
      <c r="U30" s="64"/>
      <c r="V30" s="64"/>
      <c r="W30" s="64"/>
      <c r="X30" s="64"/>
      <c r="Y30" s="64"/>
      <c r="Z30" s="64"/>
      <c r="AA30" s="64"/>
      <c r="AB30" s="64"/>
      <c r="AC30" s="64"/>
      <c r="AD30" s="64"/>
      <c r="AE30" s="64"/>
      <c r="AF30" s="64"/>
      <c r="AG30" s="64"/>
      <c r="AH30" s="1476"/>
      <c r="AJ30" s="734"/>
      <c r="AK30" s="734"/>
    </row>
    <row r="31" spans="1:37" ht="15" customHeight="1" x14ac:dyDescent="0.15">
      <c r="A31" s="2099" t="s">
        <v>1061</v>
      </c>
      <c r="B31" s="2100"/>
      <c r="C31" s="2100"/>
      <c r="D31" s="2100"/>
      <c r="E31" s="2100"/>
      <c r="F31" s="2100"/>
      <c r="G31" s="2100"/>
      <c r="H31" s="2100"/>
      <c r="I31" s="2100"/>
      <c r="J31" s="2100"/>
      <c r="K31" s="2100"/>
      <c r="L31" s="2100"/>
      <c r="M31" s="2100"/>
      <c r="N31" s="2100"/>
      <c r="O31" s="2100"/>
      <c r="P31" s="2100"/>
      <c r="Q31" s="2100"/>
      <c r="R31" s="2101"/>
      <c r="S31" s="2106" t="s">
        <v>1052</v>
      </c>
      <c r="T31" s="2107"/>
      <c r="U31" s="2107"/>
      <c r="V31" s="2107"/>
      <c r="W31" s="2107"/>
      <c r="X31" s="2107"/>
      <c r="Y31" s="2107"/>
      <c r="Z31" s="2108"/>
      <c r="AA31" s="2106" t="s">
        <v>1517</v>
      </c>
      <c r="AB31" s="2107"/>
      <c r="AC31" s="2107"/>
      <c r="AD31" s="2107"/>
      <c r="AE31" s="2107"/>
      <c r="AF31" s="2107"/>
      <c r="AG31" s="2108"/>
      <c r="AH31" s="976"/>
      <c r="AI31" s="1119"/>
      <c r="AJ31" s="1115"/>
      <c r="AK31" s="1477"/>
    </row>
    <row r="32" spans="1:37" ht="24.95" customHeight="1" x14ac:dyDescent="0.15">
      <c r="A32" s="2102"/>
      <c r="B32" s="2103"/>
      <c r="C32" s="2103"/>
      <c r="D32" s="2103"/>
      <c r="E32" s="2103"/>
      <c r="F32" s="2103"/>
      <c r="G32" s="2103"/>
      <c r="H32" s="2103"/>
      <c r="I32" s="2103"/>
      <c r="J32" s="2103"/>
      <c r="K32" s="2103"/>
      <c r="L32" s="2103"/>
      <c r="M32" s="2103"/>
      <c r="N32" s="2103"/>
      <c r="O32" s="2103"/>
      <c r="P32" s="2103"/>
      <c r="Q32" s="2103"/>
      <c r="R32" s="2104"/>
      <c r="S32" s="2112">
        <f>IF('交-別添1-1_適合確認'!AA32="","",'交-別添1-1_適合確認'!AA32)</f>
        <v>0</v>
      </c>
      <c r="T32" s="2113"/>
      <c r="U32" s="2113"/>
      <c r="V32" s="2113"/>
      <c r="W32" s="2113"/>
      <c r="X32" s="2113"/>
      <c r="Y32" s="2110" t="s">
        <v>1348</v>
      </c>
      <c r="Z32" s="2111"/>
      <c r="AA32" s="2114"/>
      <c r="AB32" s="2115"/>
      <c r="AC32" s="2115"/>
      <c r="AD32" s="2115"/>
      <c r="AE32" s="2115"/>
      <c r="AF32" s="2115"/>
      <c r="AG32" s="967" t="s">
        <v>481</v>
      </c>
      <c r="AH32" s="3700"/>
      <c r="AI32" s="3597"/>
      <c r="AJ32" s="3598"/>
      <c r="AK32" s="3598"/>
    </row>
    <row r="33" spans="1:33" ht="15" customHeight="1" x14ac:dyDescent="0.15">
      <c r="A33" s="2099" t="s">
        <v>1062</v>
      </c>
      <c r="B33" s="2100"/>
      <c r="C33" s="2100"/>
      <c r="D33" s="2100"/>
      <c r="E33" s="2100"/>
      <c r="F33" s="2100"/>
      <c r="G33" s="2100"/>
      <c r="H33" s="2100"/>
      <c r="I33" s="2100"/>
      <c r="J33" s="2100"/>
      <c r="K33" s="2100"/>
      <c r="L33" s="2100"/>
      <c r="M33" s="2100"/>
      <c r="N33" s="2100"/>
      <c r="O33" s="2100"/>
      <c r="P33" s="2100"/>
      <c r="Q33" s="2100"/>
      <c r="R33" s="2101"/>
      <c r="S33" s="2106" t="s">
        <v>1052</v>
      </c>
      <c r="T33" s="2107"/>
      <c r="U33" s="2107"/>
      <c r="V33" s="2107"/>
      <c r="W33" s="2107"/>
      <c r="X33" s="2107"/>
      <c r="Y33" s="2107"/>
      <c r="Z33" s="2108"/>
      <c r="AA33" s="2106" t="s">
        <v>1517</v>
      </c>
      <c r="AB33" s="2107"/>
      <c r="AC33" s="2107"/>
      <c r="AD33" s="2107"/>
      <c r="AE33" s="2107"/>
      <c r="AF33" s="2107"/>
      <c r="AG33" s="2108"/>
    </row>
    <row r="34" spans="1:33" ht="24.95" customHeight="1" x14ac:dyDescent="0.15">
      <c r="A34" s="2102"/>
      <c r="B34" s="2103"/>
      <c r="C34" s="2103"/>
      <c r="D34" s="2103"/>
      <c r="E34" s="2103"/>
      <c r="F34" s="2103"/>
      <c r="G34" s="2103"/>
      <c r="H34" s="2103"/>
      <c r="I34" s="2103"/>
      <c r="J34" s="2103"/>
      <c r="K34" s="2103"/>
      <c r="L34" s="2103"/>
      <c r="M34" s="2103"/>
      <c r="N34" s="2103"/>
      <c r="O34" s="2103"/>
      <c r="P34" s="2103"/>
      <c r="Q34" s="2103"/>
      <c r="R34" s="2104"/>
      <c r="S34" s="2112">
        <f>IF('交-別添1-1_適合確認'!AA34="","",'交-別添1-1_適合確認'!AA34)</f>
        <v>0</v>
      </c>
      <c r="T34" s="2113"/>
      <c r="U34" s="2113"/>
      <c r="V34" s="2113"/>
      <c r="W34" s="2113"/>
      <c r="X34" s="2113"/>
      <c r="Y34" s="2110" t="s">
        <v>1348</v>
      </c>
      <c r="Z34" s="2111"/>
      <c r="AA34" s="2114"/>
      <c r="AB34" s="2115"/>
      <c r="AC34" s="2115"/>
      <c r="AD34" s="2115"/>
      <c r="AE34" s="2115"/>
      <c r="AF34" s="2115"/>
      <c r="AG34" s="967" t="s">
        <v>481</v>
      </c>
    </row>
    <row r="35" spans="1:33" ht="9.9499999999999993" customHeight="1" x14ac:dyDescent="0.15">
      <c r="A35" s="1809"/>
      <c r="B35" s="1157"/>
      <c r="C35" s="1157"/>
      <c r="D35" s="1157"/>
      <c r="E35" s="1157"/>
      <c r="F35" s="1157"/>
      <c r="G35" s="1157"/>
      <c r="H35" s="1157"/>
      <c r="I35" s="1157"/>
      <c r="J35" s="1157"/>
      <c r="K35" s="1157"/>
      <c r="L35" s="1157"/>
      <c r="M35" s="1157"/>
      <c r="N35" s="1157"/>
      <c r="O35" s="1157"/>
      <c r="P35" s="1157"/>
      <c r="Q35" s="1157"/>
      <c r="R35" s="1157"/>
      <c r="S35" s="1478"/>
      <c r="T35" s="1478"/>
      <c r="U35" s="1478"/>
      <c r="V35" s="1478"/>
      <c r="W35" s="1478"/>
      <c r="X35" s="1478"/>
      <c r="Y35" s="1479"/>
      <c r="Z35" s="1479"/>
      <c r="AA35" s="1480"/>
      <c r="AB35" s="1480"/>
      <c r="AC35" s="1480"/>
      <c r="AD35" s="1480"/>
      <c r="AE35" s="1480"/>
      <c r="AF35" s="1480"/>
      <c r="AG35" s="1479"/>
    </row>
    <row r="36" spans="1:33" s="763" customFormat="1" ht="30" customHeight="1" x14ac:dyDescent="0.15">
      <c r="A36" s="3698" t="s">
        <v>942</v>
      </c>
      <c r="B36" s="3698"/>
      <c r="C36" s="3698"/>
      <c r="D36" s="3698"/>
      <c r="E36" s="3698"/>
      <c r="F36" s="3698"/>
      <c r="G36" s="3698"/>
      <c r="H36" s="3698"/>
      <c r="I36" s="3698"/>
      <c r="J36" s="3698"/>
      <c r="K36" s="3698"/>
      <c r="L36" s="3698"/>
      <c r="M36" s="3698"/>
      <c r="N36" s="3698"/>
      <c r="O36" s="3698"/>
      <c r="P36" s="3698"/>
      <c r="Q36" s="3698"/>
      <c r="R36" s="3698"/>
      <c r="S36" s="3698"/>
      <c r="T36" s="3698"/>
      <c r="U36" s="3698"/>
      <c r="V36" s="3698"/>
      <c r="W36" s="3698"/>
      <c r="X36" s="3698"/>
      <c r="Y36" s="3698"/>
      <c r="Z36" s="3698"/>
      <c r="AA36" s="3588"/>
      <c r="AB36" s="3588"/>
      <c r="AC36" s="3588"/>
      <c r="AD36" s="3588"/>
      <c r="AE36" s="3588"/>
      <c r="AF36" s="3588"/>
      <c r="AG36" s="3588"/>
    </row>
    <row r="37" spans="1:33" s="763" customFormat="1" ht="30" customHeight="1" x14ac:dyDescent="0.15">
      <c r="A37" s="3697" t="s">
        <v>1193</v>
      </c>
      <c r="B37" s="3697"/>
      <c r="C37" s="3697"/>
      <c r="D37" s="3697"/>
      <c r="E37" s="3697"/>
      <c r="F37" s="3697"/>
      <c r="G37" s="3697"/>
      <c r="H37" s="3697"/>
      <c r="I37" s="3697"/>
      <c r="J37" s="3697"/>
      <c r="K37" s="3697"/>
      <c r="L37" s="3697"/>
      <c r="M37" s="3697"/>
      <c r="N37" s="3697"/>
      <c r="O37" s="3697"/>
      <c r="P37" s="3697"/>
      <c r="Q37" s="3697"/>
      <c r="R37" s="3697"/>
      <c r="S37" s="3697"/>
      <c r="T37" s="3697"/>
      <c r="U37" s="3697"/>
      <c r="V37" s="3697"/>
      <c r="W37" s="3697"/>
      <c r="X37" s="3697"/>
      <c r="Y37" s="3697"/>
      <c r="Z37" s="3697"/>
      <c r="AA37" s="3699"/>
      <c r="AB37" s="3699"/>
      <c r="AC37" s="3699"/>
      <c r="AD37" s="3699"/>
      <c r="AE37" s="3699"/>
      <c r="AF37" s="3699"/>
      <c r="AG37" s="3699"/>
    </row>
    <row r="38" spans="1:33" s="763" customFormat="1" ht="15" customHeight="1" x14ac:dyDescent="0.15">
      <c r="A38" s="1109" t="s">
        <v>1255</v>
      </c>
      <c r="B38" s="1158"/>
      <c r="C38" s="1158"/>
      <c r="D38" s="1158"/>
      <c r="E38" s="1158"/>
      <c r="F38" s="1158"/>
      <c r="G38" s="1158"/>
      <c r="H38" s="1158"/>
      <c r="I38" s="1158"/>
      <c r="J38" s="1158"/>
      <c r="K38" s="1158"/>
      <c r="L38" s="1158"/>
      <c r="M38" s="1158"/>
      <c r="N38" s="1158"/>
      <c r="O38" s="1158"/>
      <c r="P38" s="1158"/>
      <c r="Q38" s="1158"/>
      <c r="R38" s="1158"/>
      <c r="S38" s="1158"/>
      <c r="T38" s="1158"/>
      <c r="U38" s="1158"/>
      <c r="V38" s="1110"/>
      <c r="W38" s="1110"/>
    </row>
    <row r="39" spans="1:33" s="763" customFormat="1" ht="15" customHeight="1" x14ac:dyDescent="0.15">
      <c r="A39" s="1108" t="s">
        <v>1256</v>
      </c>
      <c r="B39" s="1159"/>
      <c r="C39" s="1159"/>
      <c r="D39" s="1159"/>
      <c r="E39" s="1159"/>
      <c r="F39" s="1159"/>
      <c r="G39" s="1159"/>
      <c r="H39" s="1159"/>
      <c r="I39" s="1159"/>
      <c r="J39" s="1159"/>
      <c r="K39" s="1159"/>
      <c r="L39" s="1159"/>
      <c r="M39" s="1159"/>
      <c r="N39" s="1159"/>
      <c r="O39" s="1159"/>
      <c r="P39" s="1159"/>
      <c r="Q39" s="1159"/>
      <c r="R39" s="1159"/>
      <c r="S39" s="1159"/>
      <c r="T39" s="1159"/>
      <c r="U39" s="1159"/>
      <c r="V39" s="1157"/>
      <c r="W39" s="1157"/>
    </row>
    <row r="40" spans="1:33" s="763" customFormat="1" ht="15" customHeight="1" x14ac:dyDescent="0.15">
      <c r="A40" s="1108"/>
      <c r="B40" s="1159"/>
      <c r="C40" s="1159"/>
      <c r="D40" s="1159"/>
      <c r="E40" s="1159"/>
      <c r="F40" s="1159"/>
      <c r="G40" s="1159"/>
      <c r="H40" s="1159"/>
      <c r="I40" s="1159"/>
      <c r="J40" s="1159"/>
      <c r="K40" s="1159"/>
      <c r="L40" s="1159"/>
      <c r="M40" s="1159"/>
      <c r="N40" s="1159"/>
      <c r="O40" s="1159"/>
      <c r="P40" s="1159"/>
      <c r="Q40" s="1159"/>
      <c r="R40" s="1159"/>
      <c r="S40" s="1159"/>
      <c r="T40" s="1159"/>
      <c r="U40" s="1159"/>
      <c r="V40" s="1157"/>
      <c r="W40" s="1157"/>
    </row>
    <row r="41" spans="1:33" ht="21" customHeight="1" x14ac:dyDescent="0.15">
      <c r="A41" s="65" t="s">
        <v>1195</v>
      </c>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0"/>
    </row>
    <row r="42" spans="1:33" ht="24.95" customHeight="1" x14ac:dyDescent="0.15">
      <c r="A42" s="3603" t="s">
        <v>1194</v>
      </c>
      <c r="B42" s="3604"/>
      <c r="C42" s="3604"/>
      <c r="D42" s="3604"/>
      <c r="E42" s="3604"/>
      <c r="F42" s="3604"/>
      <c r="G42" s="3604"/>
      <c r="H42" s="3604"/>
      <c r="I42" s="3604"/>
      <c r="J42" s="3604"/>
      <c r="K42" s="3604"/>
      <c r="L42" s="3604"/>
      <c r="M42" s="3604"/>
      <c r="N42" s="3604"/>
      <c r="O42" s="3604"/>
      <c r="P42" s="3604"/>
      <c r="Q42" s="3604"/>
      <c r="R42" s="3604"/>
      <c r="S42" s="3604"/>
      <c r="T42" s="3604"/>
      <c r="U42" s="3604"/>
      <c r="V42" s="3604"/>
      <c r="W42" s="3604"/>
      <c r="X42" s="3604"/>
      <c r="Y42" s="3604"/>
      <c r="Z42" s="3604"/>
      <c r="AA42" s="3604"/>
      <c r="AB42" s="3604"/>
      <c r="AC42" s="3604"/>
      <c r="AD42" s="3604"/>
      <c r="AE42" s="3604"/>
      <c r="AF42" s="3604"/>
      <c r="AG42" s="3605"/>
    </row>
    <row r="43" spans="1:33" ht="39.950000000000003" customHeight="1" x14ac:dyDescent="0.15">
      <c r="A43" s="3603"/>
      <c r="B43" s="3604"/>
      <c r="C43" s="3604"/>
      <c r="D43" s="3604"/>
      <c r="E43" s="3604"/>
      <c r="F43" s="3604"/>
      <c r="G43" s="3604"/>
      <c r="H43" s="3604"/>
      <c r="I43" s="3604"/>
      <c r="J43" s="3604"/>
      <c r="K43" s="3604"/>
      <c r="L43" s="3604"/>
      <c r="M43" s="3604"/>
      <c r="N43" s="3604"/>
      <c r="O43" s="3604"/>
      <c r="P43" s="3604"/>
      <c r="Q43" s="3604"/>
      <c r="R43" s="3604"/>
      <c r="S43" s="3604"/>
      <c r="T43" s="3604"/>
      <c r="U43" s="3604"/>
      <c r="V43" s="3604"/>
      <c r="W43" s="3604"/>
      <c r="X43" s="3604"/>
      <c r="Y43" s="3604"/>
      <c r="Z43" s="3604"/>
      <c r="AA43" s="3604"/>
      <c r="AB43" s="3604"/>
      <c r="AC43" s="3604"/>
      <c r="AD43" s="3604"/>
      <c r="AE43" s="3604"/>
      <c r="AF43" s="3604"/>
      <c r="AG43" s="3605"/>
    </row>
    <row r="44" spans="1:33" ht="39.950000000000003" customHeight="1" x14ac:dyDescent="0.15">
      <c r="A44" s="3603"/>
      <c r="B44" s="3604"/>
      <c r="C44" s="3604"/>
      <c r="D44" s="3604"/>
      <c r="E44" s="3604"/>
      <c r="F44" s="3604"/>
      <c r="G44" s="3604"/>
      <c r="H44" s="3604"/>
      <c r="I44" s="3604"/>
      <c r="J44" s="3604"/>
      <c r="K44" s="3604"/>
      <c r="L44" s="3604"/>
      <c r="M44" s="3604"/>
      <c r="N44" s="3604"/>
      <c r="O44" s="3604"/>
      <c r="P44" s="3604"/>
      <c r="Q44" s="3604"/>
      <c r="R44" s="3604"/>
      <c r="S44" s="3604"/>
      <c r="T44" s="3604"/>
      <c r="U44" s="3604"/>
      <c r="V44" s="3604"/>
      <c r="W44" s="3604"/>
      <c r="X44" s="3604"/>
      <c r="Y44" s="3604"/>
      <c r="Z44" s="3604"/>
      <c r="AA44" s="3604"/>
      <c r="AB44" s="3604"/>
      <c r="AC44" s="3604"/>
      <c r="AD44" s="3604"/>
      <c r="AE44" s="3604"/>
      <c r="AF44" s="3604"/>
      <c r="AG44" s="3605"/>
    </row>
    <row r="45" spans="1:33" ht="39.950000000000003" customHeight="1" x14ac:dyDescent="0.15">
      <c r="A45" s="3603"/>
      <c r="B45" s="3604"/>
      <c r="C45" s="3604"/>
      <c r="D45" s="3604"/>
      <c r="E45" s="3604"/>
      <c r="F45" s="3604"/>
      <c r="G45" s="3604"/>
      <c r="H45" s="3604"/>
      <c r="I45" s="3604"/>
      <c r="J45" s="3604"/>
      <c r="K45" s="3604"/>
      <c r="L45" s="3604"/>
      <c r="M45" s="3604"/>
      <c r="N45" s="3604"/>
      <c r="O45" s="3604"/>
      <c r="P45" s="3604"/>
      <c r="Q45" s="3604"/>
      <c r="R45" s="3604"/>
      <c r="S45" s="3604"/>
      <c r="T45" s="3604"/>
      <c r="U45" s="3604"/>
      <c r="V45" s="3604"/>
      <c r="W45" s="3604"/>
      <c r="X45" s="3604"/>
      <c r="Y45" s="3604"/>
      <c r="Z45" s="3604"/>
      <c r="AA45" s="3604"/>
      <c r="AB45" s="3604"/>
      <c r="AC45" s="3604"/>
      <c r="AD45" s="3604"/>
      <c r="AE45" s="3604"/>
      <c r="AF45" s="3604"/>
      <c r="AG45" s="3605"/>
    </row>
    <row r="46" spans="1:33" ht="63" customHeight="1" x14ac:dyDescent="0.15">
      <c r="A46" s="3696"/>
      <c r="B46" s="3696"/>
      <c r="C46" s="3696"/>
      <c r="D46" s="3696"/>
      <c r="E46" s="3696"/>
      <c r="F46" s="3696"/>
      <c r="G46" s="3696"/>
      <c r="H46" s="3696"/>
      <c r="I46" s="3696"/>
      <c r="J46" s="3696"/>
      <c r="K46" s="3696"/>
      <c r="L46" s="3696"/>
      <c r="M46" s="3696"/>
      <c r="N46" s="3696"/>
      <c r="O46" s="3696"/>
      <c r="P46" s="3696"/>
      <c r="Q46" s="3696"/>
      <c r="R46" s="3696"/>
      <c r="S46" s="3696"/>
      <c r="T46" s="3696"/>
      <c r="U46" s="3696"/>
      <c r="V46" s="3696"/>
      <c r="W46" s="3696"/>
    </row>
    <row r="47" spans="1:33" x14ac:dyDescent="0.15">
      <c r="A47" s="66"/>
      <c r="B47" s="66"/>
      <c r="C47" s="66"/>
      <c r="D47" s="66"/>
      <c r="E47" s="66"/>
      <c r="F47" s="66"/>
      <c r="G47" s="66"/>
      <c r="H47" s="66"/>
      <c r="I47" s="66"/>
      <c r="J47" s="66"/>
      <c r="K47" s="66"/>
      <c r="L47" s="66"/>
      <c r="M47" s="66"/>
      <c r="N47" s="66"/>
      <c r="O47" s="66"/>
      <c r="P47" s="66"/>
      <c r="Q47" s="66"/>
      <c r="R47" s="64"/>
      <c r="S47" s="64"/>
      <c r="T47" s="64"/>
      <c r="U47" s="64"/>
      <c r="V47" s="64"/>
      <c r="W47" s="64"/>
    </row>
  </sheetData>
  <mergeCells count="63">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B25:AF25"/>
    <mergeCell ref="A28:AG28"/>
    <mergeCell ref="A31:R32"/>
    <mergeCell ref="S31:Z31"/>
    <mergeCell ref="AA31:AG31"/>
    <mergeCell ref="S32:X32"/>
    <mergeCell ref="Y32:Z32"/>
    <mergeCell ref="AA32:AF32"/>
    <mergeCell ref="AJ32:AK32"/>
    <mergeCell ref="A33:R34"/>
    <mergeCell ref="S33:Z33"/>
    <mergeCell ref="AA33:AG33"/>
    <mergeCell ref="S34:X34"/>
    <mergeCell ref="Y34:Z34"/>
    <mergeCell ref="AA34:AF34"/>
    <mergeCell ref="A37:Z37"/>
    <mergeCell ref="A36:Z36"/>
    <mergeCell ref="AA37:AG37"/>
    <mergeCell ref="AA36:AG36"/>
    <mergeCell ref="AH32:AI32"/>
    <mergeCell ref="A46:W46"/>
    <mergeCell ref="A45:AG45"/>
    <mergeCell ref="A44:AG44"/>
    <mergeCell ref="A42:AG42"/>
    <mergeCell ref="A43:AG43"/>
  </mergeCells>
  <phoneticPr fontId="2"/>
  <dataValidations count="3">
    <dataValidation type="list" allowBlank="1" showInputMessage="1" showErrorMessage="1" sqref="C16:G16" xr:uid="{FEDCD033-9EBA-4D69-BEA1-5B6AC909B422}">
      <formula1>"事務所,学校,物販店,飲食店,集会所,病院,ホテル,その他(※)"</formula1>
    </dataValidation>
    <dataValidation type="list" allowBlank="1" showInputMessage="1" showErrorMessage="1" sqref="C15:G15" xr:uid="{7F6FAB56-0202-489C-8C88-BEB90B70A48D}">
      <formula1>"木造,鉄骨造,RC造,SRC造,その他(※)"</formula1>
    </dataValidation>
    <dataValidation type="list" allowBlank="1" showInputMessage="1" showErrorMessage="1" sqref="AA36:AA37 V38:V40" xr:uid="{DB872929-1E8D-4B0B-922B-A03765528A5B}">
      <formula1>"有,無"</formula1>
    </dataValidation>
  </dataValidations>
  <pageMargins left="0.98425196850393704" right="0.59055118110236227" top="0.59055118110236227" bottom="0.59055118110236227" header="0" footer="0"/>
  <pageSetup paperSize="9" scale="81" fitToHeight="0" orientation="portrait" r:id="rId1"/>
  <headerFooter>
    <oddFooter>&amp;R&amp;8&amp;A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BE59-8EDA-48C0-9D5F-3012DCF62503}">
  <sheetPr codeName="Sheet50">
    <tabColor rgb="FF66FFFF"/>
    <pageSetUpPr fitToPage="1"/>
  </sheetPr>
  <dimension ref="A1:BA61"/>
  <sheetViews>
    <sheetView showGridLines="0" view="pageBreakPreview" zoomScaleNormal="100" zoomScaleSheetLayoutView="100" workbookViewId="0"/>
  </sheetViews>
  <sheetFormatPr defaultColWidth="9.5703125" defaultRowHeight="13.5" x14ac:dyDescent="0.15"/>
  <cols>
    <col min="1" max="1" width="6.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hidden="1" customWidth="1"/>
    <col min="39" max="39" width="5.140625" style="64" hidden="1" customWidth="1"/>
    <col min="40" max="16384" width="9.5703125" style="64"/>
  </cols>
  <sheetData>
    <row r="1" spans="1:53" ht="14.25" x14ac:dyDescent="0.15">
      <c r="AG1" s="160" t="s">
        <v>1158</v>
      </c>
    </row>
    <row r="4" spans="1:53" ht="18.75" x14ac:dyDescent="0.15">
      <c r="A4" s="2143" t="s">
        <v>1442</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s="718" customFormat="1" ht="18.75" x14ac:dyDescent="0.15">
      <c r="A5" s="2150" t="s">
        <v>1198</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row>
    <row r="8" spans="1:53" ht="31.5" customHeight="1" x14ac:dyDescent="0.15">
      <c r="A8" s="2144" t="s">
        <v>1016</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2151" t="s">
        <v>1017</v>
      </c>
      <c r="B10" s="2151"/>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row>
    <row r="11" spans="1:53" s="57" customFormat="1" ht="15" customHeight="1" x14ac:dyDescent="0.15">
      <c r="A11" s="969"/>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53" s="60" customFormat="1" ht="21" customHeight="1" x14ac:dyDescent="0.15">
      <c r="A12" s="58"/>
      <c r="B12" s="59"/>
      <c r="C12" s="59"/>
      <c r="D12" s="59"/>
      <c r="E12" s="59"/>
      <c r="F12" s="59"/>
      <c r="H12" s="1140"/>
      <c r="N12" s="2173"/>
      <c r="O12" s="2173"/>
      <c r="U12" s="1107" t="s">
        <v>174</v>
      </c>
      <c r="V12" s="2173"/>
      <c r="W12" s="2173"/>
      <c r="X12" s="2173"/>
      <c r="Y12" s="1140" t="s">
        <v>129</v>
      </c>
      <c r="Z12" s="1108" t="s">
        <v>1175</v>
      </c>
      <c r="AC12" s="2173" t="str">
        <f>IF(V12="","",IF(V12="一級","大臣","知事"))</f>
        <v/>
      </c>
      <c r="AD12" s="2173"/>
      <c r="AE12" s="2173"/>
      <c r="AF12" s="2173"/>
      <c r="AG12" s="1108" t="s">
        <v>131</v>
      </c>
      <c r="AJ12" s="58"/>
    </row>
    <row r="13" spans="1:53" s="60" customFormat="1" ht="21" customHeight="1" x14ac:dyDescent="0.15">
      <c r="A13" s="61"/>
      <c r="B13" s="59"/>
      <c r="C13" s="59"/>
      <c r="D13" s="59"/>
      <c r="E13" s="59"/>
      <c r="F13" s="59"/>
      <c r="T13" s="1140" t="s">
        <v>1172</v>
      </c>
      <c r="U13" s="1107" t="s">
        <v>174</v>
      </c>
      <c r="V13" s="2173" t="str">
        <f>IF(V12="","",IF(V12="一級","－",""))</f>
        <v/>
      </c>
      <c r="W13" s="2173"/>
      <c r="X13" s="2173"/>
      <c r="Y13" s="1140" t="s">
        <v>129</v>
      </c>
      <c r="Z13" s="1108" t="s">
        <v>1381</v>
      </c>
      <c r="AA13" s="1106"/>
      <c r="AC13" s="2174"/>
      <c r="AD13" s="2174"/>
      <c r="AE13" s="2174"/>
      <c r="AF13" s="2174"/>
      <c r="AG13" s="1441" t="s">
        <v>171</v>
      </c>
      <c r="AH13" s="1139"/>
      <c r="AI13" s="1139"/>
      <c r="AJ13" s="58"/>
    </row>
    <row r="14" spans="1:53" s="60" customFormat="1" ht="21" customHeight="1" x14ac:dyDescent="0.15">
      <c r="A14" s="61"/>
      <c r="B14" s="59"/>
      <c r="C14" s="59"/>
      <c r="D14" s="59"/>
      <c r="E14" s="59"/>
      <c r="M14" s="1106"/>
      <c r="N14" s="1106"/>
      <c r="O14" s="1106"/>
      <c r="P14" s="1106"/>
      <c r="R14" s="1106"/>
      <c r="S14" s="1106"/>
      <c r="T14" s="1140" t="s">
        <v>172</v>
      </c>
      <c r="U14" s="1106"/>
      <c r="V14" s="2175"/>
      <c r="W14" s="2175"/>
      <c r="X14" s="2175"/>
      <c r="Y14" s="2175"/>
      <c r="Z14" s="2175"/>
      <c r="AA14" s="2175"/>
      <c r="AB14" s="2175"/>
      <c r="AC14" s="2175"/>
      <c r="AD14" s="2175"/>
      <c r="AE14" s="2175"/>
      <c r="AF14" s="2175"/>
      <c r="AG14" s="1106"/>
      <c r="AH14" s="1139"/>
      <c r="AI14" s="1139"/>
      <c r="AJ14" s="1112"/>
    </row>
    <row r="15" spans="1:53" s="60" customFormat="1" ht="21" customHeight="1" x14ac:dyDescent="0.15">
      <c r="A15" s="61"/>
      <c r="B15" s="59"/>
      <c r="C15" s="59"/>
      <c r="D15" s="59"/>
      <c r="F15" s="59"/>
      <c r="M15" s="1106"/>
      <c r="N15" s="1106"/>
      <c r="O15" s="1106"/>
      <c r="P15" s="1106"/>
      <c r="R15" s="1106"/>
      <c r="S15" s="1106"/>
      <c r="T15" s="1140" t="s">
        <v>173</v>
      </c>
      <c r="U15" s="1106"/>
      <c r="V15" s="2175"/>
      <c r="W15" s="2175"/>
      <c r="X15" s="2175"/>
      <c r="Y15" s="2175"/>
      <c r="Z15" s="2175"/>
      <c r="AA15" s="2175"/>
      <c r="AB15" s="2175"/>
      <c r="AC15" s="2175"/>
      <c r="AD15" s="2175"/>
      <c r="AE15" s="2175"/>
      <c r="AF15" s="2175"/>
      <c r="AG15" s="1106"/>
      <c r="AH15" s="1139"/>
      <c r="AI15" s="1139"/>
    </row>
    <row r="16" spans="1:53" s="60" customFormat="1" ht="21" customHeight="1" x14ac:dyDescent="0.15">
      <c r="A16" s="61"/>
      <c r="B16" s="59"/>
      <c r="C16" s="59"/>
      <c r="D16" s="59"/>
      <c r="E16" s="59"/>
      <c r="H16" s="1106"/>
      <c r="K16" s="1106" t="s">
        <v>1170</v>
      </c>
      <c r="L16" s="2173"/>
      <c r="M16" s="2173"/>
      <c r="N16" s="1108"/>
      <c r="S16" s="1140" t="s">
        <v>175</v>
      </c>
      <c r="T16" s="2173"/>
      <c r="U16" s="2173"/>
      <c r="V16" s="2173"/>
      <c r="W16" s="1108" t="s">
        <v>1173</v>
      </c>
      <c r="AA16" s="2174" t="s">
        <v>1379</v>
      </c>
      <c r="AB16" s="2174"/>
      <c r="AC16" s="2174"/>
      <c r="AD16" s="2174"/>
      <c r="AE16" s="2174"/>
      <c r="AF16" s="2174"/>
      <c r="AG16" s="1106" t="s">
        <v>171</v>
      </c>
      <c r="AH16" s="1139"/>
      <c r="AI16" s="1139"/>
      <c r="AJ16" s="58"/>
    </row>
    <row r="17" spans="1:33" ht="15" customHeight="1" x14ac:dyDescent="0.15">
      <c r="A17" s="969"/>
      <c r="B17" s="969"/>
      <c r="C17" s="969"/>
      <c r="D17" s="969"/>
      <c r="E17" s="969"/>
      <c r="F17" s="969"/>
      <c r="G17" s="969"/>
      <c r="H17" s="969"/>
      <c r="I17" s="969"/>
      <c r="J17" s="969"/>
      <c r="K17" s="969"/>
      <c r="L17" s="969"/>
      <c r="M17" s="969"/>
      <c r="N17" s="969"/>
      <c r="O17" s="969"/>
      <c r="P17" s="969"/>
      <c r="Q17" s="969"/>
      <c r="R17" s="969"/>
      <c r="S17" s="969"/>
      <c r="T17" s="969"/>
      <c r="U17" s="969"/>
      <c r="V17" s="969"/>
    </row>
    <row r="18" spans="1:33" ht="21" customHeight="1" x14ac:dyDescent="0.15">
      <c r="A18" s="969" t="s">
        <v>176</v>
      </c>
      <c r="B18" s="969"/>
      <c r="C18" s="969"/>
      <c r="D18" s="969"/>
      <c r="E18" s="969"/>
      <c r="F18" s="969"/>
      <c r="G18" s="969"/>
      <c r="H18" s="969"/>
      <c r="I18" s="969"/>
      <c r="J18" s="969"/>
      <c r="K18" s="969"/>
      <c r="L18" s="969"/>
      <c r="M18" s="969"/>
      <c r="N18" s="969"/>
      <c r="O18" s="969"/>
      <c r="P18" s="969"/>
      <c r="Q18" s="969"/>
      <c r="R18" s="969"/>
      <c r="S18" s="969"/>
      <c r="T18" s="969"/>
      <c r="U18" s="969"/>
      <c r="V18" s="969"/>
    </row>
    <row r="19" spans="1:33" ht="30" customHeight="1" x14ac:dyDescent="0.15">
      <c r="A19" s="2146" t="s">
        <v>177</v>
      </c>
      <c r="B19" s="2146"/>
      <c r="C19" s="2147" t="str">
        <f>IF(基本情報!D13="","",基本情報!D13)</f>
        <v/>
      </c>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9"/>
    </row>
    <row r="20" spans="1:33" ht="30" customHeight="1" x14ac:dyDescent="0.15">
      <c r="A20" s="2146" t="s">
        <v>178</v>
      </c>
      <c r="B20" s="2146"/>
      <c r="C20" s="2147" t="str">
        <f>IF('交-別添1-2_建築士による適合確認'!C20="","",'交-別添1-2_建築士による適合確認'!C20)</f>
        <v/>
      </c>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9"/>
    </row>
    <row r="21" spans="1:33" ht="30" customHeight="1" x14ac:dyDescent="0.15">
      <c r="A21" s="2145" t="s">
        <v>1349</v>
      </c>
      <c r="B21" s="2145"/>
      <c r="C21" s="2139"/>
      <c r="D21" s="2140"/>
      <c r="E21" s="2140"/>
      <c r="F21" s="2140"/>
      <c r="G21" s="2140"/>
      <c r="H21" s="1435" t="s">
        <v>174</v>
      </c>
      <c r="I21" s="2141"/>
      <c r="J21" s="2141"/>
      <c r="K21" s="2141"/>
      <c r="L21" s="2141"/>
      <c r="M21" s="2141"/>
      <c r="N21" s="2141"/>
      <c r="O21" s="1435" t="s">
        <v>131</v>
      </c>
      <c r="P21" s="1399" t="s">
        <v>1300</v>
      </c>
      <c r="Q21" s="718"/>
      <c r="R21" s="1400"/>
      <c r="S21" s="1399" t="s">
        <v>1301</v>
      </c>
      <c r="T21" s="1399" t="s">
        <v>1302</v>
      </c>
      <c r="U21" s="1438"/>
      <c r="V21" s="1400"/>
      <c r="W21" s="1399" t="s">
        <v>1301</v>
      </c>
      <c r="X21" s="718"/>
      <c r="Y21" s="2153" t="s">
        <v>1376</v>
      </c>
      <c r="Z21" s="2153"/>
      <c r="AA21" s="2153"/>
      <c r="AB21" s="2153"/>
      <c r="AC21" s="2152"/>
      <c r="AD21" s="2152"/>
      <c r="AE21" s="2152"/>
      <c r="AF21" s="2152"/>
      <c r="AG21" s="1436" t="s">
        <v>1303</v>
      </c>
    </row>
    <row r="22" spans="1:33" ht="30" customHeight="1" x14ac:dyDescent="0.15">
      <c r="A22" s="2146" t="s">
        <v>1351</v>
      </c>
      <c r="B22" s="2146"/>
      <c r="C22" s="2139"/>
      <c r="D22" s="2140"/>
      <c r="E22" s="2140"/>
      <c r="F22" s="2140"/>
      <c r="G22" s="2140"/>
      <c r="H22" s="1435" t="s">
        <v>174</v>
      </c>
      <c r="I22" s="2141"/>
      <c r="J22" s="2141"/>
      <c r="K22" s="2141"/>
      <c r="L22" s="2141"/>
      <c r="M22" s="2141"/>
      <c r="N22" s="2141"/>
      <c r="O22" s="1435" t="s">
        <v>131</v>
      </c>
      <c r="P22" s="1439"/>
      <c r="Q22" s="1435"/>
      <c r="R22" s="1431"/>
      <c r="S22" s="1431"/>
      <c r="T22" s="1431"/>
      <c r="U22" s="1420"/>
      <c r="V22" s="1437"/>
      <c r="W22" s="1437"/>
      <c r="X22" s="1437"/>
      <c r="Y22" s="1437"/>
      <c r="Z22" s="1437"/>
      <c r="AA22" s="1437"/>
      <c r="AB22" s="1437"/>
      <c r="AC22" s="1437"/>
      <c r="AD22" s="1437"/>
      <c r="AE22" s="1437"/>
      <c r="AF22" s="1437"/>
      <c r="AG22" s="1421"/>
    </row>
    <row r="23" spans="1:33" s="718" customFormat="1" ht="21" customHeight="1" x14ac:dyDescent="0.15">
      <c r="B23" s="1122"/>
      <c r="C23" s="1450"/>
      <c r="E23" s="1124" t="s">
        <v>1427</v>
      </c>
      <c r="G23" s="1122"/>
      <c r="H23" s="1122"/>
      <c r="I23" s="1122"/>
      <c r="J23" s="1122"/>
      <c r="K23" s="1122"/>
      <c r="L23" s="1122"/>
      <c r="M23" s="1122"/>
      <c r="N23" s="1122"/>
      <c r="O23" s="1122"/>
      <c r="P23" s="1124"/>
      <c r="Q23" s="1124"/>
      <c r="R23" s="1124"/>
      <c r="S23" s="1124"/>
      <c r="T23" s="1124"/>
      <c r="U23" s="1124"/>
      <c r="V23" s="1124"/>
      <c r="W23" s="1124"/>
      <c r="X23" s="1124"/>
      <c r="Y23" s="1124"/>
      <c r="Z23" s="1124"/>
      <c r="AA23" s="1124"/>
      <c r="AB23" s="1124"/>
      <c r="AC23" s="1124"/>
      <c r="AD23" s="1124"/>
      <c r="AE23" s="1124"/>
      <c r="AF23" s="1124"/>
      <c r="AG23" s="1124"/>
    </row>
    <row r="24" spans="1:33" ht="21" customHeight="1" x14ac:dyDescent="0.15">
      <c r="B24" s="1122"/>
      <c r="C24" s="1122"/>
      <c r="D24" s="1122"/>
      <c r="E24" s="1122"/>
      <c r="F24" s="1122"/>
      <c r="G24" s="1122"/>
      <c r="H24" s="1122"/>
      <c r="I24" s="1122"/>
      <c r="J24" s="1122"/>
      <c r="K24" s="1122"/>
      <c r="L24" s="1122"/>
      <c r="M24" s="1122"/>
      <c r="N24" s="1122"/>
      <c r="O24" s="1122"/>
      <c r="P24" s="1124"/>
      <c r="Q24" s="1124"/>
      <c r="R24" s="1124"/>
      <c r="S24" s="1124"/>
      <c r="T24" s="1124"/>
      <c r="U24" s="1124"/>
      <c r="V24" s="1124"/>
      <c r="W24" s="1124"/>
      <c r="X24" s="1124"/>
      <c r="Y24" s="1124"/>
      <c r="Z24" s="1124"/>
      <c r="AA24" s="1124"/>
      <c r="AB24" s="1124"/>
      <c r="AC24" s="1124"/>
      <c r="AD24" s="1124"/>
      <c r="AE24" s="1124"/>
      <c r="AF24" s="1124"/>
      <c r="AG24" s="1124"/>
    </row>
    <row r="25" spans="1:33" ht="21" customHeight="1" x14ac:dyDescent="0.15">
      <c r="A25" s="159" t="s">
        <v>1162</v>
      </c>
      <c r="B25" s="1122"/>
      <c r="C25" s="1122"/>
      <c r="D25" s="1122"/>
      <c r="E25" s="1122"/>
      <c r="F25" s="1122"/>
      <c r="G25" s="1122"/>
      <c r="H25" s="1122"/>
      <c r="I25" s="1122"/>
      <c r="J25" s="1122"/>
      <c r="K25" s="1122"/>
      <c r="L25" s="1122"/>
      <c r="M25" s="1122"/>
      <c r="N25" s="1122"/>
      <c r="O25" s="1122"/>
      <c r="P25" s="1124"/>
      <c r="Q25" s="1124"/>
      <c r="R25" s="1124"/>
      <c r="S25" s="1124"/>
      <c r="T25" s="1124"/>
      <c r="U25" s="1124"/>
      <c r="V25" s="1124"/>
      <c r="W25" s="1124"/>
      <c r="X25" s="1124"/>
      <c r="Y25" s="1124"/>
      <c r="Z25" s="1124"/>
      <c r="AA25" s="1124"/>
      <c r="AB25" s="1124"/>
      <c r="AC25" s="1124"/>
      <c r="AD25" s="1124"/>
      <c r="AE25" s="1124"/>
      <c r="AF25" s="1124"/>
      <c r="AG25" s="1124"/>
    </row>
    <row r="26" spans="1:33" ht="21" customHeight="1" x14ac:dyDescent="0.15">
      <c r="A26" s="2130" t="s">
        <v>1169</v>
      </c>
      <c r="B26" s="2131"/>
      <c r="C26" s="2128" t="s">
        <v>1163</v>
      </c>
      <c r="D26" s="2129"/>
      <c r="E26" s="2129"/>
      <c r="F26" s="2129"/>
      <c r="G26" s="2129"/>
      <c r="H26" s="2129"/>
      <c r="I26" s="2129"/>
      <c r="J26" s="2137" t="str">
        <f>IF(基本情報!G15="個人",基本情報!G20,CONCATENATE(基本情報!G17,"　",基本情報!G18,"　",基本情報!G20))</f>
        <v>　　</v>
      </c>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8"/>
    </row>
    <row r="27" spans="1:33" ht="21" customHeight="1" x14ac:dyDescent="0.15">
      <c r="A27" s="2132"/>
      <c r="B27" s="2133"/>
      <c r="C27" s="1126" t="s">
        <v>333</v>
      </c>
      <c r="D27" s="1130"/>
      <c r="E27" s="2160" t="str">
        <f>IF(基本情報!G22="","",基本情報!G22)</f>
        <v/>
      </c>
      <c r="F27" s="2160"/>
      <c r="G27" s="2160"/>
      <c r="H27" s="2160"/>
      <c r="I27" s="2160"/>
      <c r="J27" s="2160"/>
      <c r="K27" s="2160"/>
      <c r="L27" s="2160"/>
      <c r="M27" s="2160"/>
      <c r="N27" s="2160"/>
      <c r="O27" s="2160"/>
      <c r="P27" s="2160"/>
      <c r="Q27" s="2160"/>
      <c r="R27" s="2160"/>
      <c r="S27" s="2160"/>
      <c r="T27" s="2160"/>
      <c r="U27" s="2160"/>
      <c r="V27" s="1398"/>
      <c r="W27" s="1398"/>
      <c r="X27" s="1398"/>
      <c r="Y27" s="1128" t="s">
        <v>179</v>
      </c>
      <c r="Z27" s="2134" t="str">
        <f>IF(基本情報!G23="","",基本情報!G23)</f>
        <v/>
      </c>
      <c r="AA27" s="2134"/>
      <c r="AB27" s="2134"/>
      <c r="AC27" s="2134"/>
      <c r="AD27" s="2134"/>
      <c r="AE27" s="2134"/>
      <c r="AF27" s="2134"/>
      <c r="AG27" s="2135"/>
    </row>
    <row r="28" spans="1:33" ht="21" customHeight="1" x14ac:dyDescent="0.15">
      <c r="A28" s="2130" t="s">
        <v>1028</v>
      </c>
      <c r="B28" s="2131"/>
      <c r="C28" s="2128" t="s">
        <v>1163</v>
      </c>
      <c r="D28" s="2129"/>
      <c r="E28" s="2129"/>
      <c r="F28" s="2129"/>
      <c r="G28" s="2129"/>
      <c r="H28" s="2129"/>
      <c r="I28" s="2129"/>
      <c r="J28" s="2137" t="str">
        <f>IF(基本情報!G25="個人",基本情報!G30,CONCATENATE(基本情報!G27,"　",基本情報!G28,"　",基本情報!G30))</f>
        <v>　　</v>
      </c>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38"/>
    </row>
    <row r="29" spans="1:33" ht="21" customHeight="1" x14ac:dyDescent="0.15">
      <c r="A29" s="2132"/>
      <c r="B29" s="2133"/>
      <c r="C29" s="1126" t="s">
        <v>333</v>
      </c>
      <c r="D29" s="1130"/>
      <c r="E29" s="2160" t="str">
        <f>IF(基本情報!G32="","",基本情報!G32)</f>
        <v/>
      </c>
      <c r="F29" s="2160"/>
      <c r="G29" s="2160"/>
      <c r="H29" s="2160"/>
      <c r="I29" s="2160"/>
      <c r="J29" s="2160"/>
      <c r="K29" s="2160"/>
      <c r="L29" s="2160"/>
      <c r="M29" s="2160"/>
      <c r="N29" s="2160"/>
      <c r="O29" s="2160"/>
      <c r="P29" s="2160"/>
      <c r="Q29" s="2160"/>
      <c r="R29" s="2160"/>
      <c r="S29" s="2160"/>
      <c r="T29" s="2160"/>
      <c r="U29" s="2160"/>
      <c r="V29" s="1398"/>
      <c r="W29" s="1398"/>
      <c r="X29" s="1398"/>
      <c r="Y29" s="1128" t="s">
        <v>179</v>
      </c>
      <c r="Z29" s="2134" t="str">
        <f>IF(基本情報!G33="","",基本情報!G33)</f>
        <v/>
      </c>
      <c r="AA29" s="2134"/>
      <c r="AB29" s="2134"/>
      <c r="AC29" s="2134"/>
      <c r="AD29" s="2134"/>
      <c r="AE29" s="2134"/>
      <c r="AF29" s="2134"/>
      <c r="AG29" s="2135"/>
    </row>
    <row r="30" spans="1:33" ht="21" customHeight="1" x14ac:dyDescent="0.15">
      <c r="A30" s="2130" t="s">
        <v>1199</v>
      </c>
      <c r="B30" s="2131"/>
      <c r="C30" s="2128" t="s">
        <v>1163</v>
      </c>
      <c r="D30" s="2129"/>
      <c r="E30" s="2129"/>
      <c r="F30" s="2129"/>
      <c r="G30" s="2129"/>
      <c r="H30" s="2129"/>
      <c r="I30" s="2129"/>
      <c r="J30" s="2137"/>
      <c r="K30" s="2137"/>
      <c r="L30" s="2137"/>
      <c r="M30" s="2137"/>
      <c r="N30" s="2137"/>
      <c r="O30" s="2137"/>
      <c r="P30" s="2137"/>
      <c r="Q30" s="2137"/>
      <c r="R30" s="2137"/>
      <c r="S30" s="2137"/>
      <c r="T30" s="2137"/>
      <c r="U30" s="2137"/>
      <c r="V30" s="2137"/>
      <c r="W30" s="2137"/>
      <c r="X30" s="2137"/>
      <c r="Y30" s="2137"/>
      <c r="Z30" s="2137"/>
      <c r="AA30" s="2137"/>
      <c r="AB30" s="2137"/>
      <c r="AC30" s="2137"/>
      <c r="AD30" s="2137"/>
      <c r="AE30" s="2137"/>
      <c r="AF30" s="2137"/>
      <c r="AG30" s="2138"/>
    </row>
    <row r="31" spans="1:33" ht="21" customHeight="1" x14ac:dyDescent="0.15">
      <c r="A31" s="2132"/>
      <c r="B31" s="2133"/>
      <c r="C31" s="1126" t="s">
        <v>333</v>
      </c>
      <c r="D31" s="1130"/>
      <c r="E31" s="2160"/>
      <c r="F31" s="2160"/>
      <c r="G31" s="2160"/>
      <c r="H31" s="2160"/>
      <c r="I31" s="2160"/>
      <c r="J31" s="2160"/>
      <c r="K31" s="2160"/>
      <c r="L31" s="2160"/>
      <c r="M31" s="2160"/>
      <c r="N31" s="2160"/>
      <c r="O31" s="2160"/>
      <c r="P31" s="2160"/>
      <c r="Q31" s="2160"/>
      <c r="R31" s="2160"/>
      <c r="S31" s="2160"/>
      <c r="T31" s="2160"/>
      <c r="U31" s="2160"/>
      <c r="V31" s="1398"/>
      <c r="W31" s="1398"/>
      <c r="X31" s="1398"/>
      <c r="Y31" s="1128" t="s">
        <v>179</v>
      </c>
      <c r="Z31" s="2134"/>
      <c r="AA31" s="2134"/>
      <c r="AB31" s="2134"/>
      <c r="AC31" s="2134"/>
      <c r="AD31" s="2134"/>
      <c r="AE31" s="2134"/>
      <c r="AF31" s="2134"/>
      <c r="AG31" s="2135"/>
    </row>
    <row r="32" spans="1:33" ht="21" customHeight="1" x14ac:dyDescent="0.15">
      <c r="A32" s="2130" t="s">
        <v>180</v>
      </c>
      <c r="B32" s="2131"/>
      <c r="C32" s="1131" t="s">
        <v>174</v>
      </c>
      <c r="D32" s="2163" t="str">
        <f>IF(V12="","",V12)</f>
        <v/>
      </c>
      <c r="E32" s="2163"/>
      <c r="F32" s="1127" t="s">
        <v>131</v>
      </c>
      <c r="G32" s="2181" t="s">
        <v>1171</v>
      </c>
      <c r="H32" s="2181"/>
      <c r="I32" s="1105" t="s">
        <v>174</v>
      </c>
      <c r="J32" s="2183" t="str">
        <f>IF(AC12="","",AC12)</f>
        <v/>
      </c>
      <c r="K32" s="2183"/>
      <c r="L32" s="64" t="s">
        <v>131</v>
      </c>
      <c r="M32" s="2181" t="s">
        <v>1385</v>
      </c>
      <c r="N32" s="2181"/>
      <c r="O32" s="2181"/>
      <c r="P32" s="64" t="s">
        <v>174</v>
      </c>
      <c r="Q32" s="2182" t="str">
        <f>IF(V13="","",V13)</f>
        <v/>
      </c>
      <c r="R32" s="2182"/>
      <c r="S32" s="2182"/>
      <c r="T32" s="2182"/>
      <c r="U32" s="2182"/>
      <c r="V32" s="2182"/>
      <c r="W32" s="1142" t="s">
        <v>131</v>
      </c>
      <c r="X32" s="1142"/>
      <c r="Y32" s="1141" t="s">
        <v>1174</v>
      </c>
      <c r="Z32" s="2182" t="str">
        <f>IF(AC13="","",AC13)</f>
        <v/>
      </c>
      <c r="AA32" s="2182"/>
      <c r="AB32" s="2182"/>
      <c r="AC32" s="2182"/>
      <c r="AD32" s="2182"/>
      <c r="AE32" s="2182"/>
      <c r="AF32" s="2182"/>
      <c r="AG32" s="1135" t="s">
        <v>171</v>
      </c>
    </row>
    <row r="33" spans="1:39" ht="24.95" customHeight="1" x14ac:dyDescent="0.15">
      <c r="A33" s="2158"/>
      <c r="B33" s="2159"/>
      <c r="C33" s="2177" t="s">
        <v>1180</v>
      </c>
      <c r="D33" s="2166"/>
      <c r="E33" s="2166"/>
      <c r="F33" s="2166"/>
      <c r="G33" s="2166"/>
      <c r="H33" s="2166" t="str">
        <f>IF(V14="","",V14)</f>
        <v/>
      </c>
      <c r="I33" s="2166"/>
      <c r="J33" s="2166"/>
      <c r="K33" s="2166"/>
      <c r="L33" s="2166"/>
      <c r="M33" s="2166"/>
      <c r="N33" s="2166"/>
      <c r="O33" s="2166"/>
      <c r="P33" s="2166"/>
      <c r="Q33" s="2166"/>
      <c r="R33" s="2166"/>
      <c r="S33" s="2166"/>
      <c r="T33" s="2166"/>
      <c r="U33" s="2166"/>
      <c r="V33" s="2166"/>
      <c r="W33" s="2166"/>
      <c r="X33" s="2166"/>
      <c r="Y33" s="2166"/>
      <c r="Z33" s="2166"/>
      <c r="AA33" s="2166"/>
      <c r="AB33" s="2166"/>
      <c r="AC33" s="2166"/>
      <c r="AD33" s="2166"/>
      <c r="AE33" s="2166"/>
      <c r="AF33" s="2166"/>
      <c r="AG33" s="2167"/>
    </row>
    <row r="34" spans="1:39" ht="24.95" customHeight="1" x14ac:dyDescent="0.15">
      <c r="A34" s="2158"/>
      <c r="B34" s="2159"/>
      <c r="C34" s="2178" t="s">
        <v>1179</v>
      </c>
      <c r="D34" s="2179"/>
      <c r="E34" s="2179"/>
      <c r="F34" s="2179"/>
      <c r="G34" s="2179"/>
      <c r="H34" s="2166" t="str">
        <f>IF(V15="","",V15)</f>
        <v/>
      </c>
      <c r="I34" s="2166"/>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7"/>
    </row>
    <row r="35" spans="1:39" ht="24.95" customHeight="1" x14ac:dyDescent="0.15">
      <c r="A35" s="2158"/>
      <c r="B35" s="2159"/>
      <c r="C35" s="1136" t="s">
        <v>174</v>
      </c>
      <c r="D35" s="2180" t="str">
        <f>IF(L16="","",L16)</f>
        <v/>
      </c>
      <c r="E35" s="2180"/>
      <c r="F35" s="1123" t="s">
        <v>131</v>
      </c>
      <c r="G35" s="60" t="s">
        <v>1176</v>
      </c>
      <c r="H35" s="60"/>
      <c r="I35" s="60"/>
      <c r="J35" s="1106"/>
      <c r="K35" s="1106"/>
      <c r="L35" s="64" t="s">
        <v>174</v>
      </c>
      <c r="M35" s="2173" t="str">
        <f>IF(T16="","",T16)</f>
        <v/>
      </c>
      <c r="N35" s="2173"/>
      <c r="O35" s="2173"/>
      <c r="P35" s="64" t="s">
        <v>131</v>
      </c>
      <c r="Q35" s="64" t="s">
        <v>1177</v>
      </c>
      <c r="Y35" s="1140" t="s">
        <v>1174</v>
      </c>
      <c r="Z35" s="2185" t="str">
        <f>IF(AC16="","",AC16)</f>
        <v/>
      </c>
      <c r="AA35" s="2185"/>
      <c r="AB35" s="2185"/>
      <c r="AC35" s="2185"/>
      <c r="AD35" s="2185"/>
      <c r="AE35" s="2185"/>
      <c r="AF35" s="2185"/>
      <c r="AG35" s="1137" t="s">
        <v>171</v>
      </c>
    </row>
    <row r="36" spans="1:39" ht="21" customHeight="1" x14ac:dyDescent="0.15">
      <c r="A36" s="2132"/>
      <c r="B36" s="2133"/>
      <c r="C36" s="1126" t="s">
        <v>1178</v>
      </c>
      <c r="D36" s="1130"/>
      <c r="E36" s="2160"/>
      <c r="F36" s="2160"/>
      <c r="G36" s="2160"/>
      <c r="H36" s="2160"/>
      <c r="I36" s="2160"/>
      <c r="J36" s="2160"/>
      <c r="K36" s="2160"/>
      <c r="L36" s="2160"/>
      <c r="M36" s="2160"/>
      <c r="N36" s="2160"/>
      <c r="O36" s="2160"/>
      <c r="P36" s="2160"/>
      <c r="Q36" s="2160"/>
      <c r="R36" s="2160"/>
      <c r="S36" s="2160"/>
      <c r="T36" s="2160"/>
      <c r="U36" s="2160"/>
      <c r="V36" s="2160"/>
      <c r="W36" s="2160"/>
      <c r="X36" s="2160"/>
      <c r="Y36" s="2160"/>
      <c r="Z36" s="2160"/>
      <c r="AA36" s="2160"/>
      <c r="AB36" s="2160"/>
      <c r="AC36" s="2160"/>
      <c r="AD36" s="2160"/>
      <c r="AE36" s="2160"/>
      <c r="AF36" s="2160"/>
      <c r="AG36" s="2176"/>
    </row>
    <row r="37" spans="1:39" ht="21" customHeight="1" x14ac:dyDescent="0.15">
      <c r="A37" s="2130" t="s">
        <v>1164</v>
      </c>
      <c r="B37" s="2131"/>
      <c r="C37" s="1131" t="s">
        <v>1382</v>
      </c>
      <c r="D37" s="1132"/>
      <c r="E37" s="1132"/>
      <c r="F37" s="1132"/>
      <c r="G37" s="1132"/>
      <c r="H37" s="1132"/>
      <c r="I37" s="1132" t="s">
        <v>174</v>
      </c>
      <c r="J37" s="2163"/>
      <c r="K37" s="2163"/>
      <c r="L37" s="2163"/>
      <c r="M37" s="2163"/>
      <c r="N37" s="2163"/>
      <c r="O37" s="1132" t="s">
        <v>131</v>
      </c>
      <c r="P37" s="2184" t="s">
        <v>1383</v>
      </c>
      <c r="Q37" s="2184"/>
      <c r="R37" s="1134" t="s">
        <v>174</v>
      </c>
      <c r="S37" s="2161"/>
      <c r="T37" s="2161"/>
      <c r="U37" s="2161"/>
      <c r="V37" s="2161"/>
      <c r="W37" s="1134" t="s">
        <v>131</v>
      </c>
      <c r="X37" s="1132"/>
      <c r="Y37" s="1140" t="s">
        <v>1174</v>
      </c>
      <c r="Z37" s="2161"/>
      <c r="AA37" s="2161"/>
      <c r="AB37" s="2161"/>
      <c r="AC37" s="2161"/>
      <c r="AD37" s="2161"/>
      <c r="AE37" s="2161"/>
      <c r="AF37" s="2161"/>
      <c r="AG37" s="1135" t="s">
        <v>171</v>
      </c>
    </row>
    <row r="38" spans="1:39" ht="21" customHeight="1" x14ac:dyDescent="0.15">
      <c r="A38" s="2158"/>
      <c r="B38" s="2159"/>
      <c r="C38" s="1136" t="s">
        <v>1168</v>
      </c>
      <c r="D38" s="57"/>
      <c r="E38" s="57"/>
      <c r="F38" s="57"/>
      <c r="G38" s="57"/>
      <c r="H38" s="57"/>
      <c r="I38" s="2166"/>
      <c r="J38" s="2166"/>
      <c r="K38" s="2166"/>
      <c r="L38" s="2166"/>
      <c r="M38" s="2166"/>
      <c r="N38" s="2166"/>
      <c r="O38" s="2166"/>
      <c r="P38" s="2166"/>
      <c r="Q38" s="2166"/>
      <c r="R38" s="2166"/>
      <c r="S38" s="2166"/>
      <c r="T38" s="2166"/>
      <c r="U38" s="2166"/>
      <c r="V38" s="2166"/>
      <c r="W38" s="2166"/>
      <c r="X38" s="2166"/>
      <c r="Y38" s="2166"/>
      <c r="Z38" s="2166"/>
      <c r="AA38" s="2166"/>
      <c r="AB38" s="2166"/>
      <c r="AC38" s="2166"/>
      <c r="AD38" s="2166"/>
      <c r="AE38" s="2166"/>
      <c r="AF38" s="2166"/>
      <c r="AG38" s="2167"/>
    </row>
    <row r="39" spans="1:39" ht="21" customHeight="1" x14ac:dyDescent="0.15">
      <c r="A39" s="2132"/>
      <c r="B39" s="2133"/>
      <c r="C39" s="1126" t="s">
        <v>333</v>
      </c>
      <c r="D39" s="1130"/>
      <c r="E39" s="2160"/>
      <c r="F39" s="2160"/>
      <c r="G39" s="2160"/>
      <c r="H39" s="2160"/>
      <c r="I39" s="2160"/>
      <c r="J39" s="2160"/>
      <c r="K39" s="2160"/>
      <c r="L39" s="2160"/>
      <c r="M39" s="2160"/>
      <c r="N39" s="2160"/>
      <c r="O39" s="2160"/>
      <c r="P39" s="2160"/>
      <c r="Q39" s="2160"/>
      <c r="R39" s="2160"/>
      <c r="S39" s="2160"/>
      <c r="T39" s="2160"/>
      <c r="U39" s="2160"/>
      <c r="V39" s="2160"/>
      <c r="W39" s="2160"/>
      <c r="X39" s="2160"/>
      <c r="Y39" s="2160"/>
      <c r="Z39" s="2160"/>
      <c r="AA39" s="2160"/>
      <c r="AB39" s="2160"/>
      <c r="AC39" s="2160"/>
      <c r="AD39" s="2160"/>
      <c r="AE39" s="2160"/>
      <c r="AF39" s="2160"/>
      <c r="AG39" s="2176"/>
    </row>
    <row r="40" spans="1:39" ht="21" customHeight="1" x14ac:dyDescent="0.15">
      <c r="A40" s="2186" t="s">
        <v>1161</v>
      </c>
      <c r="B40" s="2186"/>
      <c r="C40" s="2186"/>
      <c r="D40" s="2186"/>
      <c r="E40" s="2186"/>
      <c r="F40" s="2186"/>
      <c r="G40" s="2186"/>
      <c r="H40" s="2186"/>
      <c r="I40" s="2186"/>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row>
    <row r="41" spans="1:39" ht="13.5" customHeight="1" x14ac:dyDescent="0.15">
      <c r="A41" s="1201"/>
      <c r="B41" s="62"/>
      <c r="C41" s="1124"/>
      <c r="D41" s="62"/>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row>
    <row r="42" spans="1:39" s="1154" customFormat="1" ht="13.5" customHeight="1" x14ac:dyDescent="0.15">
      <c r="A42" s="2187" t="s">
        <v>1059</v>
      </c>
      <c r="B42" s="2187"/>
      <c r="C42" s="2187"/>
      <c r="D42" s="2187"/>
      <c r="E42" s="2187"/>
      <c r="F42" s="2187"/>
      <c r="G42" s="2187"/>
      <c r="H42" s="2187"/>
      <c r="I42" s="2187"/>
      <c r="J42" s="2187"/>
      <c r="K42" s="2187"/>
      <c r="L42" s="2187"/>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1153"/>
      <c r="AI42" s="1153"/>
      <c r="AJ42" s="1153"/>
    </row>
    <row r="43" spans="1:39" s="1155" customFormat="1" ht="13.5" customHeight="1" x14ac:dyDescent="0.15">
      <c r="A43" s="2187"/>
      <c r="B43" s="2187"/>
      <c r="C43" s="2187"/>
      <c r="D43" s="2187"/>
      <c r="E43" s="2187"/>
      <c r="F43" s="2187"/>
      <c r="G43" s="2187"/>
      <c r="H43" s="2187"/>
      <c r="I43" s="2187"/>
      <c r="J43" s="2187"/>
      <c r="K43" s="2187"/>
      <c r="L43" s="2187"/>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row>
    <row r="44" spans="1:39" ht="21" customHeight="1" x14ac:dyDescent="0.15">
      <c r="R44" s="157"/>
      <c r="S44" s="157"/>
      <c r="T44" s="157"/>
      <c r="U44" s="157"/>
      <c r="V44" s="157"/>
      <c r="W44" s="157"/>
      <c r="X44" s="157"/>
      <c r="Y44" s="157"/>
      <c r="Z44" s="157"/>
      <c r="AA44" s="157"/>
      <c r="AB44" s="157"/>
      <c r="AC44" s="157"/>
      <c r="AD44" s="157"/>
      <c r="AE44" s="157"/>
      <c r="AF44" s="157"/>
      <c r="AG44" s="939"/>
    </row>
    <row r="45" spans="1:39" ht="21" customHeight="1" x14ac:dyDescent="0.15">
      <c r="A45" s="63" t="s">
        <v>181</v>
      </c>
      <c r="B45" s="63"/>
      <c r="C45" s="63"/>
      <c r="D45" s="63"/>
      <c r="E45" s="63"/>
      <c r="F45" s="63"/>
      <c r="G45" s="63"/>
      <c r="H45" s="63"/>
      <c r="I45" s="63"/>
      <c r="J45" s="63"/>
      <c r="K45" s="63"/>
      <c r="L45" s="63"/>
      <c r="M45" s="63"/>
      <c r="N45" s="63"/>
      <c r="O45" s="63"/>
      <c r="P45" s="63"/>
      <c r="Q45" s="63"/>
    </row>
    <row r="46" spans="1:39" ht="15" customHeight="1" x14ac:dyDescent="0.15">
      <c r="A46" s="2099" t="s">
        <v>1061</v>
      </c>
      <c r="B46" s="2100"/>
      <c r="C46" s="2100"/>
      <c r="D46" s="2100"/>
      <c r="E46" s="2100"/>
      <c r="F46" s="2100"/>
      <c r="G46" s="2100"/>
      <c r="H46" s="2100"/>
      <c r="I46" s="2100"/>
      <c r="J46" s="2100"/>
      <c r="K46" s="2100"/>
      <c r="L46" s="2100"/>
      <c r="M46" s="2100"/>
      <c r="N46" s="2100"/>
      <c r="O46" s="2100"/>
      <c r="P46" s="2100"/>
      <c r="Q46" s="2100"/>
      <c r="R46" s="2101"/>
      <c r="S46" s="2106" t="s">
        <v>1052</v>
      </c>
      <c r="T46" s="2107"/>
      <c r="U46" s="2107"/>
      <c r="V46" s="2107"/>
      <c r="W46" s="2107"/>
      <c r="X46" s="2107"/>
      <c r="Y46" s="2107"/>
      <c r="Z46" s="2108"/>
      <c r="AA46" s="2106" t="s">
        <v>1517</v>
      </c>
      <c r="AB46" s="2107"/>
      <c r="AC46" s="2107"/>
      <c r="AD46" s="2107"/>
      <c r="AE46" s="2107"/>
      <c r="AF46" s="2107"/>
      <c r="AG46" s="2108"/>
      <c r="AH46" s="1481"/>
      <c r="AJ46" s="1186"/>
      <c r="AK46" s="1186"/>
    </row>
    <row r="47" spans="1:39" ht="24.95" customHeight="1" x14ac:dyDescent="0.15">
      <c r="A47" s="2102"/>
      <c r="B47" s="2103"/>
      <c r="C47" s="2103"/>
      <c r="D47" s="2103"/>
      <c r="E47" s="2103"/>
      <c r="F47" s="2103"/>
      <c r="G47" s="2103"/>
      <c r="H47" s="2103"/>
      <c r="I47" s="2103"/>
      <c r="J47" s="2103"/>
      <c r="K47" s="2103"/>
      <c r="L47" s="2103"/>
      <c r="M47" s="2103"/>
      <c r="N47" s="2103"/>
      <c r="O47" s="2103"/>
      <c r="P47" s="2103"/>
      <c r="Q47" s="2103"/>
      <c r="R47" s="2104"/>
      <c r="S47" s="2171">
        <f>IF('交-別添1-2_建築士による適合確認'!AA47="","",'交-別添1-2_建築士による適合確認'!AA47)</f>
        <v>0</v>
      </c>
      <c r="T47" s="2172"/>
      <c r="U47" s="2172"/>
      <c r="V47" s="2172"/>
      <c r="W47" s="2172"/>
      <c r="X47" s="2172"/>
      <c r="Y47" s="2172"/>
      <c r="Z47" s="967" t="s">
        <v>481</v>
      </c>
      <c r="AA47" s="2168"/>
      <c r="AB47" s="2168"/>
      <c r="AC47" s="2168"/>
      <c r="AD47" s="2168"/>
      <c r="AE47" s="2168"/>
      <c r="AF47" s="2168"/>
      <c r="AG47" s="1443" t="s">
        <v>481</v>
      </c>
      <c r="AH47" s="1482"/>
      <c r="AI47" s="1146"/>
      <c r="AJ47" s="1107"/>
      <c r="AK47" s="1483"/>
      <c r="AL47" s="64">
        <v>2</v>
      </c>
      <c r="AM47" s="64">
        <f>IF(AL47=1,'参考様式1-2'!I59,'参考様式1-3'!J61)</f>
        <v>0</v>
      </c>
    </row>
    <row r="48" spans="1:39" ht="15" customHeight="1" x14ac:dyDescent="0.15">
      <c r="A48" s="2099" t="s">
        <v>1062</v>
      </c>
      <c r="B48" s="2100"/>
      <c r="C48" s="2100"/>
      <c r="D48" s="2100"/>
      <c r="E48" s="2100"/>
      <c r="F48" s="2100"/>
      <c r="G48" s="2100"/>
      <c r="H48" s="2100"/>
      <c r="I48" s="2100"/>
      <c r="J48" s="2100"/>
      <c r="K48" s="2100"/>
      <c r="L48" s="2100"/>
      <c r="M48" s="2100"/>
      <c r="N48" s="2100"/>
      <c r="O48" s="2100"/>
      <c r="P48" s="2100"/>
      <c r="Q48" s="2100"/>
      <c r="R48" s="2101"/>
      <c r="S48" s="2106" t="s">
        <v>1052</v>
      </c>
      <c r="T48" s="2107"/>
      <c r="U48" s="2107"/>
      <c r="V48" s="2107"/>
      <c r="W48" s="2107"/>
      <c r="X48" s="2107"/>
      <c r="Y48" s="2107"/>
      <c r="Z48" s="2108"/>
      <c r="AA48" s="2106" t="s">
        <v>1517</v>
      </c>
      <c r="AB48" s="2107"/>
      <c r="AC48" s="2107"/>
      <c r="AD48" s="2107"/>
      <c r="AE48" s="2107"/>
      <c r="AF48" s="2107"/>
      <c r="AG48" s="2108"/>
      <c r="AH48" s="1484"/>
      <c r="AI48" s="1146"/>
      <c r="AJ48" s="1483"/>
      <c r="AK48" s="1483"/>
    </row>
    <row r="49" spans="1:33" ht="24.95" customHeight="1" x14ac:dyDescent="0.15">
      <c r="A49" s="2102"/>
      <c r="B49" s="2103"/>
      <c r="C49" s="2103"/>
      <c r="D49" s="2103"/>
      <c r="E49" s="2103"/>
      <c r="F49" s="2103"/>
      <c r="G49" s="2103"/>
      <c r="H49" s="2103"/>
      <c r="I49" s="2103"/>
      <c r="J49" s="2103"/>
      <c r="K49" s="2103"/>
      <c r="L49" s="2103"/>
      <c r="M49" s="2103"/>
      <c r="N49" s="2103"/>
      <c r="O49" s="2103"/>
      <c r="P49" s="2103"/>
      <c r="Q49" s="2103"/>
      <c r="R49" s="2104"/>
      <c r="S49" s="2171">
        <f>IF('交-別添1-2_建築士による適合確認'!AA49="","",'交-別添1-2_建築士による適合確認'!AA49)</f>
        <v>0</v>
      </c>
      <c r="T49" s="2172"/>
      <c r="U49" s="2172"/>
      <c r="V49" s="2172"/>
      <c r="W49" s="2172"/>
      <c r="X49" s="2172"/>
      <c r="Y49" s="2172"/>
      <c r="Z49" s="967" t="s">
        <v>481</v>
      </c>
      <c r="AA49" s="2168"/>
      <c r="AB49" s="2168"/>
      <c r="AC49" s="2168"/>
      <c r="AD49" s="2168"/>
      <c r="AE49" s="2168"/>
      <c r="AF49" s="2168"/>
      <c r="AG49" s="1443" t="s">
        <v>481</v>
      </c>
    </row>
    <row r="50" spans="1:33" s="763" customFormat="1" ht="9.9499999999999993" customHeight="1" x14ac:dyDescent="0.15">
      <c r="A50" s="159"/>
      <c r="B50" s="159"/>
      <c r="C50" s="159"/>
      <c r="D50" s="57"/>
      <c r="E50" s="57"/>
      <c r="X50" s="718"/>
      <c r="Y50" s="718"/>
      <c r="Z50" s="718"/>
    </row>
    <row r="51" spans="1:33" s="763" customFormat="1" ht="30" customHeight="1" x14ac:dyDescent="0.15">
      <c r="A51" s="3698" t="s">
        <v>942</v>
      </c>
      <c r="B51" s="3698"/>
      <c r="C51" s="3698"/>
      <c r="D51" s="3698"/>
      <c r="E51" s="3698"/>
      <c r="F51" s="3698"/>
      <c r="G51" s="3698"/>
      <c r="H51" s="3698"/>
      <c r="I51" s="3698"/>
      <c r="J51" s="3698"/>
      <c r="K51" s="3698"/>
      <c r="L51" s="3698"/>
      <c r="M51" s="3698"/>
      <c r="N51" s="3698"/>
      <c r="O51" s="3698"/>
      <c r="P51" s="3698"/>
      <c r="Q51" s="3698"/>
      <c r="R51" s="3698"/>
      <c r="S51" s="3698"/>
      <c r="T51" s="3698"/>
      <c r="U51" s="3698"/>
      <c r="V51" s="3698"/>
      <c r="W51" s="3698"/>
      <c r="X51" s="3698"/>
      <c r="Y51" s="3698"/>
      <c r="Z51" s="3698"/>
      <c r="AA51" s="3588"/>
      <c r="AB51" s="3588"/>
      <c r="AC51" s="3588"/>
      <c r="AD51" s="3588"/>
      <c r="AE51" s="3588"/>
      <c r="AF51" s="3588"/>
      <c r="AG51" s="3588"/>
    </row>
    <row r="52" spans="1:33" s="763" customFormat="1" ht="30" customHeight="1" x14ac:dyDescent="0.15">
      <c r="A52" s="3698" t="s">
        <v>1193</v>
      </c>
      <c r="B52" s="3698"/>
      <c r="C52" s="3698"/>
      <c r="D52" s="3698"/>
      <c r="E52" s="3698"/>
      <c r="F52" s="3698"/>
      <c r="G52" s="3698"/>
      <c r="H52" s="3698"/>
      <c r="I52" s="3698"/>
      <c r="J52" s="3698"/>
      <c r="K52" s="3698"/>
      <c r="L52" s="3698"/>
      <c r="M52" s="3698"/>
      <c r="N52" s="3698"/>
      <c r="O52" s="3698"/>
      <c r="P52" s="3698"/>
      <c r="Q52" s="3698"/>
      <c r="R52" s="3698"/>
      <c r="S52" s="3698"/>
      <c r="T52" s="3698"/>
      <c r="U52" s="3698"/>
      <c r="V52" s="3698"/>
      <c r="W52" s="3698"/>
      <c r="X52" s="3698"/>
      <c r="Y52" s="3698"/>
      <c r="Z52" s="3698"/>
      <c r="AA52" s="3588"/>
      <c r="AB52" s="3588"/>
      <c r="AC52" s="3588"/>
      <c r="AD52" s="3588"/>
      <c r="AE52" s="3588"/>
      <c r="AF52" s="3588"/>
      <c r="AG52" s="3588"/>
    </row>
    <row r="53" spans="1:33" s="763" customFormat="1" ht="15" customHeight="1" x14ac:dyDescent="0.15">
      <c r="A53" s="1108" t="s">
        <v>1196</v>
      </c>
      <c r="B53" s="1159"/>
      <c r="C53" s="1159"/>
      <c r="D53" s="1159"/>
      <c r="E53" s="1159"/>
      <c r="F53" s="1159"/>
      <c r="G53" s="1159"/>
      <c r="H53" s="1159"/>
      <c r="I53" s="1159"/>
      <c r="J53" s="1159"/>
      <c r="K53" s="1159"/>
      <c r="L53" s="1159"/>
      <c r="M53" s="1159"/>
      <c r="N53" s="1159"/>
      <c r="O53" s="1159"/>
      <c r="P53" s="1159"/>
      <c r="Q53" s="1159"/>
      <c r="R53" s="1159"/>
      <c r="S53" s="1159"/>
      <c r="T53" s="1159"/>
      <c r="U53" s="1159"/>
      <c r="V53" s="1157"/>
      <c r="W53" s="1157"/>
    </row>
    <row r="54" spans="1:33" s="763" customFormat="1" ht="15" customHeight="1" x14ac:dyDescent="0.15">
      <c r="A54" s="1108" t="s">
        <v>1197</v>
      </c>
      <c r="B54" s="1159"/>
      <c r="C54" s="1159"/>
      <c r="D54" s="1159"/>
      <c r="E54" s="1159"/>
      <c r="F54" s="1159"/>
      <c r="G54" s="1159"/>
      <c r="H54" s="1159"/>
      <c r="I54" s="1159"/>
      <c r="J54" s="1159"/>
      <c r="K54" s="1159"/>
      <c r="L54" s="1159"/>
      <c r="M54" s="1159"/>
      <c r="N54" s="1159"/>
      <c r="O54" s="1159"/>
      <c r="P54" s="1159"/>
      <c r="Q54" s="1159"/>
      <c r="R54" s="1159"/>
      <c r="S54" s="1159"/>
      <c r="T54" s="1159"/>
      <c r="U54" s="1159"/>
      <c r="V54" s="1157"/>
      <c r="W54" s="1157"/>
    </row>
    <row r="55" spans="1:33" s="763" customFormat="1" ht="21" customHeight="1" x14ac:dyDescent="0.15">
      <c r="A55" s="1108"/>
      <c r="B55" s="1159"/>
      <c r="C55" s="1159"/>
      <c r="D55" s="1159"/>
      <c r="E55" s="1159"/>
      <c r="F55" s="1159"/>
      <c r="G55" s="1159"/>
      <c r="H55" s="1159"/>
      <c r="I55" s="1159"/>
      <c r="J55" s="1159"/>
      <c r="K55" s="1159"/>
      <c r="L55" s="1159"/>
      <c r="M55" s="1159"/>
      <c r="N55" s="1159"/>
      <c r="O55" s="1159"/>
      <c r="P55" s="1159"/>
      <c r="Q55" s="1159"/>
      <c r="R55" s="1159"/>
      <c r="S55" s="1159"/>
      <c r="T55" s="1159"/>
      <c r="U55" s="1159"/>
      <c r="V55" s="1157"/>
      <c r="W55" s="1157"/>
    </row>
    <row r="56" spans="1:33" s="718" customFormat="1" ht="21" customHeight="1" x14ac:dyDescent="0.15">
      <c r="A56" s="66" t="s">
        <v>1195</v>
      </c>
      <c r="B56" s="1111"/>
      <c r="C56" s="1111"/>
      <c r="D56" s="1111"/>
      <c r="E56" s="1111"/>
      <c r="F56" s="1111"/>
      <c r="G56" s="1111"/>
      <c r="H56" s="1111"/>
      <c r="I56" s="1111"/>
      <c r="J56" s="1111"/>
      <c r="K56" s="1111"/>
      <c r="L56" s="1111"/>
      <c r="M56" s="1111"/>
      <c r="N56" s="1111"/>
      <c r="O56" s="1111"/>
      <c r="P56" s="1111"/>
      <c r="Q56" s="1111"/>
      <c r="R56" s="1111"/>
      <c r="S56" s="1111"/>
      <c r="T56" s="1111"/>
      <c r="U56" s="1111"/>
      <c r="V56" s="1111"/>
      <c r="W56" s="1111"/>
    </row>
    <row r="57" spans="1:33" s="718" customFormat="1" ht="24.95" customHeight="1" x14ac:dyDescent="0.15">
      <c r="A57" s="3603" t="s">
        <v>1194</v>
      </c>
      <c r="B57" s="3604"/>
      <c r="C57" s="3604"/>
      <c r="D57" s="3604"/>
      <c r="E57" s="3604"/>
      <c r="F57" s="3604"/>
      <c r="G57" s="3604"/>
      <c r="H57" s="3604"/>
      <c r="I57" s="3604"/>
      <c r="J57" s="3604"/>
      <c r="K57" s="3604"/>
      <c r="L57" s="3604"/>
      <c r="M57" s="3604"/>
      <c r="N57" s="3604"/>
      <c r="O57" s="3604"/>
      <c r="P57" s="3604"/>
      <c r="Q57" s="3604"/>
      <c r="R57" s="3604"/>
      <c r="S57" s="3604"/>
      <c r="T57" s="3604"/>
      <c r="U57" s="3604"/>
      <c r="V57" s="3604"/>
      <c r="W57" s="3604"/>
      <c r="X57" s="3604"/>
      <c r="Y57" s="3604"/>
      <c r="Z57" s="3604"/>
      <c r="AA57" s="3604"/>
      <c r="AB57" s="3604"/>
      <c r="AC57" s="3604"/>
      <c r="AD57" s="3604"/>
      <c r="AE57" s="3604"/>
      <c r="AF57" s="3604"/>
      <c r="AG57" s="3605"/>
    </row>
    <row r="58" spans="1:33" s="718" customFormat="1" ht="39.950000000000003" customHeight="1" x14ac:dyDescent="0.15">
      <c r="A58" s="3603"/>
      <c r="B58" s="3604"/>
      <c r="C58" s="3604"/>
      <c r="D58" s="3604"/>
      <c r="E58" s="3604"/>
      <c r="F58" s="3604"/>
      <c r="G58" s="3604"/>
      <c r="H58" s="3604"/>
      <c r="I58" s="3604"/>
      <c r="J58" s="3604"/>
      <c r="K58" s="3604"/>
      <c r="L58" s="3604"/>
      <c r="M58" s="3604"/>
      <c r="N58" s="3604"/>
      <c r="O58" s="3604"/>
      <c r="P58" s="3604"/>
      <c r="Q58" s="3604"/>
      <c r="R58" s="3604"/>
      <c r="S58" s="3604"/>
      <c r="T58" s="3604"/>
      <c r="U58" s="3604"/>
      <c r="V58" s="3604"/>
      <c r="W58" s="3604"/>
      <c r="X58" s="3604"/>
      <c r="Y58" s="3604"/>
      <c r="Z58" s="3604"/>
      <c r="AA58" s="3604"/>
      <c r="AB58" s="3604"/>
      <c r="AC58" s="3604"/>
      <c r="AD58" s="3604"/>
      <c r="AE58" s="3604"/>
      <c r="AF58" s="3604"/>
      <c r="AG58" s="3605"/>
    </row>
    <row r="59" spans="1:33" s="718" customFormat="1" ht="39.950000000000003" customHeight="1" x14ac:dyDescent="0.15">
      <c r="A59" s="3603"/>
      <c r="B59" s="3604"/>
      <c r="C59" s="3604"/>
      <c r="D59" s="3604"/>
      <c r="E59" s="3604"/>
      <c r="F59" s="3604"/>
      <c r="G59" s="3604"/>
      <c r="H59" s="3604"/>
      <c r="I59" s="3604"/>
      <c r="J59" s="3604"/>
      <c r="K59" s="3604"/>
      <c r="L59" s="3604"/>
      <c r="M59" s="3604"/>
      <c r="N59" s="3604"/>
      <c r="O59" s="3604"/>
      <c r="P59" s="3604"/>
      <c r="Q59" s="3604"/>
      <c r="R59" s="3604"/>
      <c r="S59" s="3604"/>
      <c r="T59" s="3604"/>
      <c r="U59" s="3604"/>
      <c r="V59" s="3604"/>
      <c r="W59" s="3604"/>
      <c r="X59" s="3604"/>
      <c r="Y59" s="3604"/>
      <c r="Z59" s="3604"/>
      <c r="AA59" s="3604"/>
      <c r="AB59" s="3604"/>
      <c r="AC59" s="3604"/>
      <c r="AD59" s="3604"/>
      <c r="AE59" s="3604"/>
      <c r="AF59" s="3604"/>
      <c r="AG59" s="3605"/>
    </row>
    <row r="60" spans="1:33" s="718" customFormat="1" ht="39.950000000000003" customHeight="1" x14ac:dyDescent="0.15">
      <c r="A60" s="3603"/>
      <c r="B60" s="3604"/>
      <c r="C60" s="3604"/>
      <c r="D60" s="3604"/>
      <c r="E60" s="3604"/>
      <c r="F60" s="3604"/>
      <c r="G60" s="3604"/>
      <c r="H60" s="3604"/>
      <c r="I60" s="3604"/>
      <c r="J60" s="3604"/>
      <c r="K60" s="3604"/>
      <c r="L60" s="3604"/>
      <c r="M60" s="3604"/>
      <c r="N60" s="3604"/>
      <c r="O60" s="3604"/>
      <c r="P60" s="3604"/>
      <c r="Q60" s="3604"/>
      <c r="R60" s="3604"/>
      <c r="S60" s="3604"/>
      <c r="T60" s="3604"/>
      <c r="U60" s="3604"/>
      <c r="V60" s="3604"/>
      <c r="W60" s="3604"/>
      <c r="X60" s="3604"/>
      <c r="Y60" s="3604"/>
      <c r="Z60" s="3604"/>
      <c r="AA60" s="3604"/>
      <c r="AB60" s="3604"/>
      <c r="AC60" s="3604"/>
      <c r="AD60" s="3604"/>
      <c r="AE60" s="3604"/>
      <c r="AF60" s="3604"/>
      <c r="AG60" s="3605"/>
    </row>
    <row r="61" spans="1:33" ht="21" customHeight="1" x14ac:dyDescent="0.15">
      <c r="A61" s="94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row>
  </sheetData>
  <mergeCells count="84">
    <mergeCell ref="A4:AG4"/>
    <mergeCell ref="A5:AG5"/>
    <mergeCell ref="A8:AG8"/>
    <mergeCell ref="A10:AG10"/>
    <mergeCell ref="N12:O12"/>
    <mergeCell ref="V12:X12"/>
    <mergeCell ref="AC12:AF12"/>
    <mergeCell ref="V13:X13"/>
    <mergeCell ref="AC13:AF13"/>
    <mergeCell ref="V14:AF14"/>
    <mergeCell ref="V15:AF15"/>
    <mergeCell ref="L16:M16"/>
    <mergeCell ref="T16:V16"/>
    <mergeCell ref="AA16:AB16"/>
    <mergeCell ref="AC16:AF16"/>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U27"/>
    <mergeCell ref="Z27:AG27"/>
    <mergeCell ref="A30:B31"/>
    <mergeCell ref="C30:I30"/>
    <mergeCell ref="J30:AG30"/>
    <mergeCell ref="E31:U31"/>
    <mergeCell ref="Z31:AG31"/>
    <mergeCell ref="A28:B29"/>
    <mergeCell ref="C28:I28"/>
    <mergeCell ref="J28:AG28"/>
    <mergeCell ref="E29:U29"/>
    <mergeCell ref="Z29:AG29"/>
    <mergeCell ref="D35:E35"/>
    <mergeCell ref="M35:O35"/>
    <mergeCell ref="Z35:AF35"/>
    <mergeCell ref="A32:B36"/>
    <mergeCell ref="D32:E32"/>
    <mergeCell ref="G32:H32"/>
    <mergeCell ref="J32:K32"/>
    <mergeCell ref="M32:O32"/>
    <mergeCell ref="Q32:V32"/>
    <mergeCell ref="E36:AG36"/>
    <mergeCell ref="Z32:AF32"/>
    <mergeCell ref="C33:G33"/>
    <mergeCell ref="H33:AG33"/>
    <mergeCell ref="C34:G34"/>
    <mergeCell ref="H34:AG34"/>
    <mergeCell ref="A37:B39"/>
    <mergeCell ref="J37:N37"/>
    <mergeCell ref="P37:Q37"/>
    <mergeCell ref="S37:V37"/>
    <mergeCell ref="Z37:AF37"/>
    <mergeCell ref="E39:AG39"/>
    <mergeCell ref="I38:AG38"/>
    <mergeCell ref="A40:AG40"/>
    <mergeCell ref="A42:AG43"/>
    <mergeCell ref="A46:R47"/>
    <mergeCell ref="S46:Z46"/>
    <mergeCell ref="AA46:AG46"/>
    <mergeCell ref="S47:Y47"/>
    <mergeCell ref="AA47:AF47"/>
    <mergeCell ref="A48:R49"/>
    <mergeCell ref="S48:Z48"/>
    <mergeCell ref="AA48:AG48"/>
    <mergeCell ref="S49:Y49"/>
    <mergeCell ref="AA49:AF49"/>
    <mergeCell ref="AA51:AG51"/>
    <mergeCell ref="A52:Z52"/>
    <mergeCell ref="A51:Z51"/>
    <mergeCell ref="A60:AG60"/>
    <mergeCell ref="A59:AG59"/>
    <mergeCell ref="A58:AG58"/>
    <mergeCell ref="A57:AG57"/>
    <mergeCell ref="AA52:AG52"/>
  </mergeCells>
  <phoneticPr fontId="2"/>
  <dataValidations count="4">
    <dataValidation type="list" allowBlank="1" showInputMessage="1" showErrorMessage="1" sqref="C21:G21" xr:uid="{A1C93257-2EBF-421F-BBED-81A6AE141500}">
      <formula1>"木造,鉄骨造,RC造,SRC造,その他(※)"</formula1>
    </dataValidation>
    <dataValidation type="list" allowBlank="1" showInputMessage="1" showErrorMessage="1" sqref="C22:G22" xr:uid="{023BDC16-640E-4095-953D-4F669C1728FA}">
      <formula1>"事務所,学校,物販店,飲食店,集会所,病院,ホテル,その他(※)"</formula1>
    </dataValidation>
    <dataValidation type="list" allowBlank="1" showInputMessage="1" showErrorMessage="1" sqref="L16:M16 V12" xr:uid="{36D14743-BF27-4702-A663-7617E4460C17}">
      <formula1>"一級,二級"</formula1>
    </dataValidation>
    <dataValidation type="list" allowBlank="1" showInputMessage="1" showErrorMessage="1" sqref="AA51:AA52" xr:uid="{5B14660F-5AA7-4F51-B700-AD2EAD59EF02}">
      <formula1>"有,無"</formula1>
    </dataValidation>
  </dataValidations>
  <pageMargins left="0.98425196850393704" right="0.59055118110236227" top="0.59055118110236227" bottom="0.59055118110236227" header="0" footer="0"/>
  <pageSetup paperSize="9" scale="84" fitToHeight="0" orientation="portrait" r:id="rId1"/>
  <headerFooter>
    <oddFooter>&amp;R&amp;8&amp;A</oddFooter>
  </headerFooter>
  <rowBreaks count="1" manualBreakCount="1">
    <brk id="4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rgb="FF66FFFF"/>
  </sheetPr>
  <dimension ref="A1:L28"/>
  <sheetViews>
    <sheetView showGridLines="0" view="pageBreakPreview" zoomScaleNormal="100" zoomScaleSheetLayoutView="100" workbookViewId="0"/>
  </sheetViews>
  <sheetFormatPr defaultColWidth="9.5703125" defaultRowHeight="13.5" x14ac:dyDescent="0.15"/>
  <cols>
    <col min="1" max="1" width="9" style="763" customWidth="1"/>
    <col min="2" max="12" width="7.5703125" style="763" customWidth="1"/>
    <col min="13" max="16384" width="9.5703125" style="763"/>
  </cols>
  <sheetData>
    <row r="1" spans="1:12" ht="15" customHeight="1" x14ac:dyDescent="0.15">
      <c r="A1" s="63" t="s">
        <v>1207</v>
      </c>
      <c r="B1" s="57"/>
      <c r="C1" s="57"/>
      <c r="D1" s="57"/>
      <c r="E1" s="57"/>
      <c r="F1" s="57"/>
      <c r="G1" s="57"/>
      <c r="H1" s="57"/>
      <c r="I1" s="57"/>
      <c r="J1" s="57"/>
      <c r="K1" s="57"/>
      <c r="L1" s="160"/>
    </row>
    <row r="2" spans="1:12" ht="15" customHeight="1" x14ac:dyDescent="0.15">
      <c r="B2" s="57"/>
      <c r="C2" s="57"/>
      <c r="D2" s="57"/>
      <c r="E2" s="57"/>
      <c r="F2" s="57"/>
      <c r="G2" s="57"/>
      <c r="H2" s="57"/>
      <c r="I2" s="57"/>
      <c r="J2" s="57"/>
      <c r="K2" s="57"/>
      <c r="L2" s="57"/>
    </row>
    <row r="3" spans="1:12" ht="42" customHeight="1" x14ac:dyDescent="0.15">
      <c r="A3" s="3706" t="s">
        <v>943</v>
      </c>
      <c r="B3" s="3706"/>
      <c r="C3" s="3706"/>
      <c r="D3" s="3706"/>
      <c r="E3" s="3706"/>
      <c r="F3" s="3706"/>
      <c r="G3" s="3706"/>
      <c r="H3" s="3706"/>
      <c r="I3" s="3706"/>
      <c r="J3" s="3707" t="s">
        <v>1053</v>
      </c>
      <c r="K3" s="3707"/>
      <c r="L3" s="3707"/>
    </row>
    <row r="4" spans="1:12" ht="45" customHeight="1" x14ac:dyDescent="0.15">
      <c r="A4" s="703"/>
      <c r="B4" s="57"/>
      <c r="C4" s="57"/>
      <c r="D4" s="57"/>
      <c r="E4" s="57"/>
      <c r="F4" s="57"/>
      <c r="G4" s="57"/>
      <c r="H4" s="57"/>
      <c r="I4" s="57"/>
      <c r="J4" s="57"/>
      <c r="K4" s="57"/>
      <c r="L4" s="57"/>
    </row>
    <row r="5" spans="1:12" ht="18" customHeight="1" x14ac:dyDescent="0.15">
      <c r="A5" s="159" t="s">
        <v>944</v>
      </c>
      <c r="B5" s="57"/>
      <c r="C5" s="57"/>
      <c r="D5" s="57"/>
      <c r="E5" s="57"/>
      <c r="F5" s="57"/>
      <c r="G5" s="57"/>
      <c r="H5" s="57"/>
      <c r="I5" s="57"/>
      <c r="J5" s="57"/>
      <c r="K5" s="57"/>
      <c r="L5" s="57"/>
    </row>
    <row r="6" spans="1:12" ht="34.5" customHeight="1" x14ac:dyDescent="0.15">
      <c r="A6" s="3708" t="s">
        <v>186</v>
      </c>
      <c r="B6" s="3709"/>
      <c r="C6" s="3709"/>
      <c r="D6" s="3709"/>
      <c r="E6" s="3709"/>
      <c r="F6" s="3709"/>
      <c r="G6" s="3709"/>
      <c r="H6" s="3709"/>
      <c r="I6" s="3709"/>
      <c r="J6" s="3709"/>
      <c r="K6" s="3709"/>
      <c r="L6" s="3710"/>
    </row>
    <row r="7" spans="1:12" ht="39.950000000000003" customHeight="1" x14ac:dyDescent="0.15">
      <c r="A7" s="3711"/>
      <c r="B7" s="3712"/>
      <c r="C7" s="3712"/>
      <c r="D7" s="3712"/>
      <c r="E7" s="3712"/>
      <c r="F7" s="3712"/>
      <c r="G7" s="3712"/>
      <c r="H7" s="3712"/>
      <c r="I7" s="3712"/>
      <c r="J7" s="3712"/>
      <c r="K7" s="3712"/>
      <c r="L7" s="3713"/>
    </row>
    <row r="8" spans="1:12" ht="39.950000000000003" customHeight="1" x14ac:dyDescent="0.15">
      <c r="A8" s="3711"/>
      <c r="B8" s="3712"/>
      <c r="C8" s="3712"/>
      <c r="D8" s="3712"/>
      <c r="E8" s="3712"/>
      <c r="F8" s="3712"/>
      <c r="G8" s="3712"/>
      <c r="H8" s="3712"/>
      <c r="I8" s="3712"/>
      <c r="J8" s="3712"/>
      <c r="K8" s="3712"/>
      <c r="L8" s="3713"/>
    </row>
    <row r="9" spans="1:12" ht="45" customHeight="1" x14ac:dyDescent="0.15">
      <c r="A9" s="703"/>
      <c r="B9" s="57"/>
      <c r="C9" s="57"/>
      <c r="D9" s="57"/>
      <c r="E9" s="57"/>
      <c r="F9" s="57"/>
      <c r="G9" s="57"/>
      <c r="H9" s="57"/>
      <c r="I9" s="57"/>
      <c r="J9" s="57"/>
      <c r="K9" s="57"/>
      <c r="L9" s="57"/>
    </row>
    <row r="10" spans="1:12" ht="18" customHeight="1" thickBot="1" x14ac:dyDescent="0.2">
      <c r="A10" s="1007" t="s">
        <v>1203</v>
      </c>
      <c r="B10" s="57"/>
      <c r="C10" s="57"/>
      <c r="D10" s="57"/>
      <c r="E10" s="57"/>
      <c r="F10" s="57"/>
      <c r="G10" s="57"/>
      <c r="H10" s="57"/>
      <c r="I10" s="57"/>
      <c r="J10" s="57"/>
      <c r="K10" s="57"/>
      <c r="L10" s="57"/>
    </row>
    <row r="11" spans="1:12" s="976" customFormat="1" ht="21" customHeight="1" thickBot="1" x14ac:dyDescent="0.2">
      <c r="A11" s="704" t="s">
        <v>187</v>
      </c>
      <c r="B11" s="3705" t="s">
        <v>945</v>
      </c>
      <c r="C11" s="3705"/>
      <c r="D11" s="3705" t="s">
        <v>946</v>
      </c>
      <c r="E11" s="3705"/>
      <c r="F11" s="3705"/>
      <c r="G11" s="3705"/>
      <c r="H11" s="3705" t="s">
        <v>947</v>
      </c>
      <c r="I11" s="3705"/>
      <c r="J11" s="3705"/>
      <c r="K11" s="3705"/>
      <c r="L11" s="3705"/>
    </row>
    <row r="12" spans="1:12" s="976" customFormat="1" ht="21" customHeight="1" x14ac:dyDescent="0.15">
      <c r="A12" s="705" t="s">
        <v>948</v>
      </c>
      <c r="B12" s="706">
        <v>1</v>
      </c>
      <c r="C12" s="707">
        <v>2</v>
      </c>
      <c r="D12" s="706">
        <v>1</v>
      </c>
      <c r="E12" s="708">
        <v>2</v>
      </c>
      <c r="F12" s="708">
        <v>3</v>
      </c>
      <c r="G12" s="709">
        <v>4</v>
      </c>
      <c r="H12" s="706">
        <v>1</v>
      </c>
      <c r="I12" s="708">
        <v>2</v>
      </c>
      <c r="J12" s="708">
        <v>3</v>
      </c>
      <c r="K12" s="708">
        <v>4</v>
      </c>
      <c r="L12" s="709">
        <v>5</v>
      </c>
    </row>
    <row r="13" spans="1:12" s="976" customFormat="1" ht="21" customHeight="1" thickBot="1" x14ac:dyDescent="0.2">
      <c r="A13" s="710" t="s">
        <v>949</v>
      </c>
      <c r="B13" s="711" t="s">
        <v>134</v>
      </c>
      <c r="C13" s="712" t="s">
        <v>134</v>
      </c>
      <c r="D13" s="711" t="s">
        <v>134</v>
      </c>
      <c r="E13" s="713" t="s">
        <v>134</v>
      </c>
      <c r="F13" s="713" t="s">
        <v>134</v>
      </c>
      <c r="G13" s="714" t="s">
        <v>134</v>
      </c>
      <c r="H13" s="711" t="s">
        <v>134</v>
      </c>
      <c r="I13" s="713" t="s">
        <v>134</v>
      </c>
      <c r="J13" s="713" t="s">
        <v>134</v>
      </c>
      <c r="K13" s="713" t="s">
        <v>134</v>
      </c>
      <c r="L13" s="714" t="s">
        <v>134</v>
      </c>
    </row>
    <row r="14" spans="1:12" s="976" customFormat="1" ht="21" customHeight="1" thickBot="1" x14ac:dyDescent="0.2">
      <c r="A14" s="715"/>
      <c r="B14" s="60"/>
      <c r="C14" s="60"/>
      <c r="D14" s="60"/>
      <c r="E14" s="60"/>
      <c r="F14" s="60"/>
      <c r="G14" s="60"/>
      <c r="H14" s="60"/>
      <c r="I14" s="60"/>
      <c r="J14" s="60"/>
      <c r="K14" s="60"/>
      <c r="L14" s="60"/>
    </row>
    <row r="15" spans="1:12" s="976" customFormat="1" ht="21" customHeight="1" thickBot="1" x14ac:dyDescent="0.2">
      <c r="A15" s="704" t="s">
        <v>187</v>
      </c>
      <c r="B15" s="3701" t="s">
        <v>950</v>
      </c>
      <c r="C15" s="3701"/>
      <c r="D15" s="3701"/>
      <c r="E15" s="3701"/>
      <c r="F15" s="3701"/>
      <c r="G15" s="3701"/>
      <c r="H15" s="3702"/>
      <c r="I15" s="60"/>
      <c r="J15" s="60"/>
      <c r="K15" s="60"/>
      <c r="L15" s="60"/>
    </row>
    <row r="16" spans="1:12" s="976" customFormat="1" ht="21" customHeight="1" x14ac:dyDescent="0.15">
      <c r="A16" s="705" t="s">
        <v>948</v>
      </c>
      <c r="B16" s="706">
        <v>1</v>
      </c>
      <c r="C16" s="708">
        <v>2</v>
      </c>
      <c r="D16" s="708">
        <v>3</v>
      </c>
      <c r="E16" s="708">
        <v>4</v>
      </c>
      <c r="F16" s="708">
        <v>5</v>
      </c>
      <c r="G16" s="708">
        <v>6</v>
      </c>
      <c r="H16" s="709">
        <v>7</v>
      </c>
      <c r="I16" s="60"/>
      <c r="J16" s="60"/>
      <c r="K16" s="60"/>
      <c r="L16" s="60"/>
    </row>
    <row r="17" spans="1:12" s="976" customFormat="1" ht="21" customHeight="1" thickBot="1" x14ac:dyDescent="0.2">
      <c r="A17" s="710" t="s">
        <v>949</v>
      </c>
      <c r="B17" s="711" t="s">
        <v>134</v>
      </c>
      <c r="C17" s="713" t="s">
        <v>134</v>
      </c>
      <c r="D17" s="713" t="s">
        <v>134</v>
      </c>
      <c r="E17" s="713" t="s">
        <v>134</v>
      </c>
      <c r="F17" s="713" t="s">
        <v>134</v>
      </c>
      <c r="G17" s="713" t="s">
        <v>134</v>
      </c>
      <c r="H17" s="714" t="s">
        <v>134</v>
      </c>
      <c r="I17" s="60"/>
      <c r="J17" s="60"/>
      <c r="K17" s="60"/>
      <c r="L17" s="60"/>
    </row>
    <row r="18" spans="1:12" s="976" customFormat="1" ht="21" customHeight="1" thickBot="1" x14ac:dyDescent="0.2">
      <c r="A18" s="715"/>
      <c r="B18" s="60"/>
      <c r="C18" s="60"/>
      <c r="D18" s="60"/>
      <c r="E18" s="60"/>
      <c r="F18" s="60"/>
      <c r="G18" s="60"/>
      <c r="H18" s="60"/>
      <c r="I18" s="60"/>
      <c r="J18" s="60"/>
      <c r="K18" s="60"/>
      <c r="L18" s="60"/>
    </row>
    <row r="19" spans="1:12" s="976" customFormat="1" ht="21" customHeight="1" thickBot="1" x14ac:dyDescent="0.2">
      <c r="A19" s="704" t="s">
        <v>187</v>
      </c>
      <c r="B19" s="3702" t="s">
        <v>951</v>
      </c>
      <c r="C19" s="3705"/>
      <c r="D19" s="3705"/>
      <c r="E19" s="3705"/>
      <c r="F19" s="3705"/>
      <c r="G19" s="3705"/>
      <c r="H19" s="3705" t="s">
        <v>952</v>
      </c>
      <c r="I19" s="3705"/>
      <c r="J19" s="3705"/>
      <c r="K19" s="3705"/>
      <c r="L19" s="973" t="s">
        <v>953</v>
      </c>
    </row>
    <row r="20" spans="1:12" s="976" customFormat="1" ht="21" customHeight="1" x14ac:dyDescent="0.15">
      <c r="A20" s="705" t="s">
        <v>948</v>
      </c>
      <c r="B20" s="706">
        <v>1</v>
      </c>
      <c r="C20" s="708">
        <v>2</v>
      </c>
      <c r="D20" s="708">
        <v>3</v>
      </c>
      <c r="E20" s="708">
        <v>4</v>
      </c>
      <c r="F20" s="708">
        <v>5</v>
      </c>
      <c r="G20" s="709">
        <v>6</v>
      </c>
      <c r="H20" s="706">
        <v>1</v>
      </c>
      <c r="I20" s="708">
        <v>2</v>
      </c>
      <c r="J20" s="708">
        <v>3</v>
      </c>
      <c r="K20" s="709">
        <v>4</v>
      </c>
      <c r="L20" s="707">
        <v>1</v>
      </c>
    </row>
    <row r="21" spans="1:12" s="976" customFormat="1" ht="21" customHeight="1" thickBot="1" x14ac:dyDescent="0.2">
      <c r="A21" s="710" t="s">
        <v>949</v>
      </c>
      <c r="B21" s="711" t="s">
        <v>134</v>
      </c>
      <c r="C21" s="713" t="s">
        <v>134</v>
      </c>
      <c r="D21" s="713" t="s">
        <v>134</v>
      </c>
      <c r="E21" s="713" t="s">
        <v>134</v>
      </c>
      <c r="F21" s="713" t="s">
        <v>134</v>
      </c>
      <c r="G21" s="714" t="s">
        <v>134</v>
      </c>
      <c r="H21" s="711" t="s">
        <v>134</v>
      </c>
      <c r="I21" s="713" t="s">
        <v>134</v>
      </c>
      <c r="J21" s="713" t="s">
        <v>134</v>
      </c>
      <c r="K21" s="714" t="s">
        <v>134</v>
      </c>
      <c r="L21" s="712" t="s">
        <v>134</v>
      </c>
    </row>
    <row r="22" spans="1:12" s="976" customFormat="1" ht="21" customHeight="1" thickBot="1" x14ac:dyDescent="0.2">
      <c r="A22" s="715"/>
      <c r="B22" s="60"/>
      <c r="C22" s="60"/>
      <c r="D22" s="60"/>
      <c r="E22" s="60"/>
      <c r="F22" s="60"/>
      <c r="G22" s="60"/>
      <c r="H22" s="60"/>
      <c r="I22" s="60"/>
      <c r="J22" s="60"/>
      <c r="K22" s="60"/>
      <c r="L22" s="60"/>
    </row>
    <row r="23" spans="1:12" s="976" customFormat="1" ht="21" customHeight="1" thickBot="1" x14ac:dyDescent="0.2">
      <c r="A23" s="704" t="s">
        <v>187</v>
      </c>
      <c r="B23" s="3701" t="s">
        <v>954</v>
      </c>
      <c r="C23" s="3701"/>
      <c r="D23" s="3701"/>
      <c r="E23" s="3702"/>
      <c r="F23" s="60"/>
      <c r="G23" s="60"/>
      <c r="H23" s="60"/>
      <c r="I23" s="60"/>
      <c r="J23" s="60"/>
      <c r="K23" s="60"/>
      <c r="L23" s="60"/>
    </row>
    <row r="24" spans="1:12" s="976" customFormat="1" ht="21" customHeight="1" thickBot="1" x14ac:dyDescent="0.2">
      <c r="A24" s="704" t="s">
        <v>955</v>
      </c>
      <c r="B24" s="3703" t="s">
        <v>956</v>
      </c>
      <c r="C24" s="3704"/>
      <c r="D24" s="716" t="s">
        <v>957</v>
      </c>
      <c r="E24" s="717" t="s">
        <v>958</v>
      </c>
      <c r="F24" s="60"/>
      <c r="G24" s="60"/>
      <c r="H24" s="60"/>
      <c r="I24" s="60"/>
      <c r="J24" s="60"/>
      <c r="K24" s="60"/>
      <c r="L24" s="60"/>
    </row>
    <row r="25" spans="1:12" s="976" customFormat="1" ht="21" customHeight="1" x14ac:dyDescent="0.15">
      <c r="A25" s="705" t="s">
        <v>948</v>
      </c>
      <c r="B25" s="706">
        <v>1</v>
      </c>
      <c r="C25" s="708">
        <v>2</v>
      </c>
      <c r="D25" s="708">
        <v>1</v>
      </c>
      <c r="E25" s="709">
        <v>1</v>
      </c>
      <c r="F25" s="60"/>
      <c r="G25" s="60"/>
      <c r="H25" s="60"/>
      <c r="I25" s="60"/>
      <c r="J25" s="60"/>
      <c r="K25" s="60"/>
      <c r="L25" s="60"/>
    </row>
    <row r="26" spans="1:12" s="976" customFormat="1" ht="21" customHeight="1" thickBot="1" x14ac:dyDescent="0.2">
      <c r="A26" s="710" t="s">
        <v>949</v>
      </c>
      <c r="B26" s="711" t="s">
        <v>134</v>
      </c>
      <c r="C26" s="713" t="s">
        <v>134</v>
      </c>
      <c r="D26" s="713" t="s">
        <v>134</v>
      </c>
      <c r="E26" s="714" t="s">
        <v>134</v>
      </c>
      <c r="F26" s="60"/>
      <c r="G26" s="60"/>
      <c r="H26" s="60"/>
      <c r="I26" s="60"/>
      <c r="J26" s="60"/>
      <c r="K26" s="60"/>
      <c r="L26" s="60"/>
    </row>
    <row r="27" spans="1:12" s="976" customFormat="1" ht="21" customHeight="1" x14ac:dyDescent="0.15">
      <c r="A27" s="60" t="s">
        <v>959</v>
      </c>
      <c r="B27" s="60"/>
      <c r="C27" s="60"/>
      <c r="D27" s="60"/>
      <c r="E27" s="60"/>
      <c r="F27" s="60"/>
      <c r="G27" s="60"/>
      <c r="H27" s="60"/>
      <c r="I27" s="60"/>
      <c r="J27" s="60"/>
      <c r="K27" s="60"/>
      <c r="L27" s="60"/>
    </row>
    <row r="28" spans="1:12" x14ac:dyDescent="0.15">
      <c r="A28" s="57"/>
      <c r="B28" s="57"/>
      <c r="C28" s="57"/>
      <c r="D28" s="57"/>
      <c r="E28" s="57"/>
      <c r="F28" s="57"/>
      <c r="G28" s="57"/>
      <c r="H28" s="57"/>
      <c r="I28" s="57"/>
      <c r="J28" s="57"/>
      <c r="K28" s="57"/>
      <c r="L28" s="57"/>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2"/>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83EA-BC9E-414D-996C-E1797D5CAF52}">
  <sheetPr codeName="Sheet52">
    <tabColor rgb="FF66FFFF"/>
    <pageSetUpPr fitToPage="1"/>
  </sheetPr>
  <dimension ref="A1:BA48"/>
  <sheetViews>
    <sheetView showGridLines="0" view="pageBreakPreview" zoomScaleNormal="100" zoomScaleSheetLayoutView="100" workbookViewId="0"/>
  </sheetViews>
  <sheetFormatPr defaultColWidth="9.5703125" defaultRowHeight="13.5" x14ac:dyDescent="0.15"/>
  <cols>
    <col min="1" max="1" width="5.7109375" style="64" customWidth="1"/>
    <col min="2" max="2" width="15.7109375" style="64" customWidth="1"/>
    <col min="3" max="32" width="2.85546875" style="64" customWidth="1"/>
    <col min="33" max="33" width="5.7109375" style="64" customWidth="1"/>
    <col min="34" max="34" width="9.5703125" style="64" customWidth="1"/>
    <col min="35" max="37" width="9.5703125" style="64"/>
    <col min="38" max="38" width="2.85546875" style="64" hidden="1" customWidth="1"/>
    <col min="39" max="39" width="5.140625" style="64" hidden="1" customWidth="1"/>
    <col min="40" max="16384" width="9.5703125" style="64"/>
  </cols>
  <sheetData>
    <row r="1" spans="1:53" ht="14.25" x14ac:dyDescent="0.15">
      <c r="AG1" s="160" t="s">
        <v>1528</v>
      </c>
    </row>
    <row r="4" spans="1:53" ht="18.75" x14ac:dyDescent="0.15">
      <c r="A4" s="2143" t="s">
        <v>1443</v>
      </c>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1120"/>
      <c r="AI4" s="1120"/>
      <c r="AJ4" s="1120"/>
      <c r="AK4" s="1120"/>
      <c r="AL4" s="1120"/>
      <c r="AM4" s="1120"/>
      <c r="AN4" s="1120"/>
      <c r="AO4" s="1120"/>
      <c r="AP4" s="1120"/>
      <c r="AQ4" s="1120"/>
      <c r="AR4" s="1120"/>
      <c r="AS4" s="1120"/>
      <c r="AT4" s="1120"/>
      <c r="AU4" s="1120"/>
      <c r="AV4" s="1120"/>
      <c r="AW4" s="1120"/>
      <c r="AX4" s="1120"/>
      <c r="AY4" s="1120"/>
      <c r="AZ4" s="1120"/>
      <c r="BA4" s="1120"/>
    </row>
    <row r="5" spans="1:53" s="718" customFormat="1" ht="18.75" x14ac:dyDescent="0.15">
      <c r="A5" s="2150" t="s">
        <v>1236</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1120"/>
      <c r="AI5" s="1120"/>
      <c r="AJ5" s="1120"/>
      <c r="AK5" s="1120"/>
      <c r="AL5" s="1120"/>
      <c r="AM5" s="1120"/>
      <c r="AN5" s="1120"/>
      <c r="AO5" s="1120"/>
      <c r="AP5" s="1120"/>
      <c r="AQ5" s="1120"/>
      <c r="AR5" s="1120"/>
      <c r="AS5" s="1120"/>
      <c r="AT5" s="1120"/>
      <c r="AU5" s="1120"/>
      <c r="AV5" s="1120"/>
      <c r="AW5" s="1120"/>
      <c r="AX5" s="1120"/>
    </row>
    <row r="8" spans="1:53" ht="31.5" customHeight="1" x14ac:dyDescent="0.15">
      <c r="A8" s="2144" t="s">
        <v>1216</v>
      </c>
      <c r="B8" s="2144"/>
      <c r="C8" s="2144"/>
      <c r="D8" s="2144"/>
      <c r="E8" s="2144"/>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1121"/>
      <c r="AI8" s="1121"/>
      <c r="AJ8" s="1121"/>
      <c r="AK8" s="1121"/>
      <c r="AL8" s="1121"/>
      <c r="AM8" s="1121"/>
      <c r="AN8" s="1121"/>
      <c r="AO8" s="1121"/>
      <c r="AP8" s="1121"/>
      <c r="AQ8" s="1121"/>
      <c r="AR8" s="1121"/>
      <c r="AS8" s="1121"/>
      <c r="AT8" s="1121"/>
      <c r="AU8" s="1121"/>
      <c r="AV8" s="1121"/>
      <c r="AW8" s="1121"/>
      <c r="AX8" s="1121"/>
      <c r="AY8" s="1121"/>
      <c r="AZ8" s="1121"/>
    </row>
    <row r="9" spans="1:53" ht="21" customHeight="1" x14ac:dyDescent="0.15"/>
    <row r="10" spans="1:53" ht="21" customHeight="1" x14ac:dyDescent="0.15">
      <c r="A10" s="159" t="s">
        <v>1017</v>
      </c>
      <c r="B10" s="159"/>
      <c r="C10" s="159"/>
      <c r="D10" s="159"/>
      <c r="E10" s="159"/>
      <c r="F10" s="159"/>
      <c r="G10" s="159"/>
      <c r="H10" s="159"/>
      <c r="I10" s="159"/>
      <c r="J10" s="159"/>
      <c r="K10" s="159"/>
      <c r="L10" s="159"/>
      <c r="M10" s="159"/>
      <c r="N10" s="159"/>
      <c r="O10" s="159"/>
      <c r="P10" s="159"/>
      <c r="Q10" s="159"/>
      <c r="R10" s="159"/>
      <c r="S10" s="159"/>
      <c r="T10" s="969"/>
      <c r="U10" s="969"/>
      <c r="V10" s="969"/>
      <c r="W10" s="969"/>
      <c r="X10" s="969"/>
      <c r="Y10" s="969"/>
    </row>
    <row r="11" spans="1:53" s="57" customFormat="1" ht="21" customHeight="1" x14ac:dyDescent="0.15">
      <c r="A11" s="969"/>
    </row>
    <row r="12" spans="1:53" s="60" customFormat="1" ht="21" customHeight="1" x14ac:dyDescent="0.15">
      <c r="A12" s="58"/>
      <c r="B12" s="59"/>
      <c r="C12" s="59"/>
      <c r="D12" s="59"/>
      <c r="E12" s="59"/>
      <c r="F12" s="59"/>
      <c r="H12" s="1140"/>
      <c r="N12" s="2173"/>
      <c r="O12" s="2173"/>
      <c r="U12" s="1107" t="s">
        <v>174</v>
      </c>
      <c r="V12" s="2173" t="s">
        <v>1695</v>
      </c>
      <c r="W12" s="2173"/>
      <c r="X12" s="2173"/>
      <c r="Y12" s="1140" t="s">
        <v>129</v>
      </c>
      <c r="Z12" s="1108" t="s">
        <v>1175</v>
      </c>
      <c r="AB12" s="1108"/>
      <c r="AC12" s="2173" t="str">
        <f>IF(V12="","",IF(V12="一級","大臣","知事"))</f>
        <v>知事</v>
      </c>
      <c r="AD12" s="2173"/>
      <c r="AE12" s="2173"/>
      <c r="AF12" s="2173"/>
      <c r="AG12" s="1107" t="s">
        <v>131</v>
      </c>
      <c r="AJ12" s="58"/>
    </row>
    <row r="13" spans="1:53" s="60" customFormat="1" ht="21" customHeight="1" x14ac:dyDescent="0.15">
      <c r="A13" s="61"/>
      <c r="B13" s="59"/>
      <c r="C13" s="59"/>
      <c r="D13" s="59"/>
      <c r="E13" s="59"/>
      <c r="F13" s="59"/>
      <c r="T13" s="1140" t="s">
        <v>1172</v>
      </c>
      <c r="U13" s="1107" t="s">
        <v>174</v>
      </c>
      <c r="V13" s="2173" t="str">
        <f>IF(V12="","",IF(V12="一級","－",""))</f>
        <v/>
      </c>
      <c r="W13" s="2173"/>
      <c r="X13" s="2173"/>
      <c r="Y13" s="2173"/>
      <c r="Z13" s="2174" t="s">
        <v>1378</v>
      </c>
      <c r="AA13" s="2174"/>
      <c r="AB13" s="2174"/>
      <c r="AC13" s="2174"/>
      <c r="AD13" s="2174"/>
      <c r="AE13" s="2174"/>
      <c r="AF13" s="2174"/>
      <c r="AG13" s="1106" t="s">
        <v>171</v>
      </c>
      <c r="AH13" s="1139"/>
      <c r="AI13" s="1139"/>
      <c r="AJ13" s="58"/>
    </row>
    <row r="14" spans="1:53" s="60" customFormat="1" ht="21" customHeight="1" x14ac:dyDescent="0.15">
      <c r="A14" s="61"/>
      <c r="B14" s="59"/>
      <c r="C14" s="59"/>
      <c r="D14" s="59"/>
      <c r="E14" s="59"/>
      <c r="M14" s="1106"/>
      <c r="N14" s="1106"/>
      <c r="O14" s="1106"/>
      <c r="P14" s="1106"/>
      <c r="R14" s="1106"/>
      <c r="S14" s="1106"/>
      <c r="T14" s="1140" t="s">
        <v>172</v>
      </c>
      <c r="U14" s="1106"/>
      <c r="V14" s="2175"/>
      <c r="W14" s="2175"/>
      <c r="X14" s="2175"/>
      <c r="Y14" s="2175"/>
      <c r="Z14" s="2175"/>
      <c r="AA14" s="2175"/>
      <c r="AB14" s="2175"/>
      <c r="AC14" s="2175"/>
      <c r="AD14" s="2175"/>
      <c r="AE14" s="2175"/>
      <c r="AF14" s="2175"/>
      <c r="AG14" s="1106"/>
      <c r="AH14" s="1139"/>
      <c r="AI14" s="1139"/>
      <c r="AJ14" s="1112"/>
    </row>
    <row r="15" spans="1:53" s="60" customFormat="1" ht="21" customHeight="1" x14ac:dyDescent="0.15">
      <c r="A15" s="61"/>
      <c r="B15" s="59"/>
      <c r="C15" s="59"/>
      <c r="D15" s="59"/>
      <c r="F15" s="59"/>
      <c r="M15" s="1106"/>
      <c r="N15" s="1106"/>
      <c r="O15" s="1106"/>
      <c r="P15" s="1106"/>
      <c r="R15" s="1106"/>
      <c r="S15" s="1106"/>
      <c r="T15" s="1140" t="s">
        <v>173</v>
      </c>
      <c r="U15" s="1106"/>
      <c r="V15" s="2175"/>
      <c r="W15" s="2175"/>
      <c r="X15" s="2175"/>
      <c r="Y15" s="2175"/>
      <c r="Z15" s="2175"/>
      <c r="AA15" s="2175"/>
      <c r="AB15" s="2175"/>
      <c r="AC15" s="2175"/>
      <c r="AD15" s="2175"/>
      <c r="AE15" s="2175"/>
      <c r="AF15" s="2175"/>
      <c r="AG15" s="1106"/>
      <c r="AH15" s="1139"/>
      <c r="AI15" s="1139"/>
    </row>
    <row r="16" spans="1:53" s="60" customFormat="1" ht="21" customHeight="1" x14ac:dyDescent="0.15">
      <c r="A16" s="61"/>
      <c r="B16" s="59"/>
      <c r="C16" s="59"/>
      <c r="D16" s="59"/>
      <c r="E16" s="59"/>
      <c r="H16" s="1106"/>
      <c r="K16" s="1106" t="s">
        <v>1170</v>
      </c>
      <c r="L16" s="2173"/>
      <c r="M16" s="2173"/>
      <c r="N16" s="1108"/>
      <c r="S16" s="1140" t="s">
        <v>175</v>
      </c>
      <c r="T16" s="2173"/>
      <c r="U16" s="2173"/>
      <c r="V16" s="2173"/>
      <c r="W16" s="1108" t="s">
        <v>1173</v>
      </c>
      <c r="AA16" s="2174" t="s">
        <v>1379</v>
      </c>
      <c r="AB16" s="2174"/>
      <c r="AC16" s="2174"/>
      <c r="AD16" s="2174"/>
      <c r="AE16" s="2174"/>
      <c r="AF16" s="2174"/>
      <c r="AG16" s="1106" t="s">
        <v>171</v>
      </c>
      <c r="AH16" s="1139"/>
      <c r="AI16" s="1139"/>
      <c r="AJ16" s="58"/>
    </row>
    <row r="17" spans="1:33" ht="21" customHeight="1" x14ac:dyDescent="0.15">
      <c r="A17" s="969"/>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row>
    <row r="18" spans="1:33" ht="21" customHeight="1" x14ac:dyDescent="0.15">
      <c r="A18" s="969" t="s">
        <v>176</v>
      </c>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row>
    <row r="19" spans="1:33" ht="30" customHeight="1" x14ac:dyDescent="0.15">
      <c r="A19" s="2146" t="s">
        <v>177</v>
      </c>
      <c r="B19" s="2146"/>
      <c r="C19" s="2147" t="str">
        <f>IF(基本情報!D13="","",基本情報!D13)</f>
        <v/>
      </c>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9"/>
    </row>
    <row r="20" spans="1:33" ht="30" customHeight="1" x14ac:dyDescent="0.15">
      <c r="A20" s="2146" t="s">
        <v>178</v>
      </c>
      <c r="B20" s="2146"/>
      <c r="C20" s="2147"/>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9"/>
    </row>
    <row r="21" spans="1:33" ht="30" customHeight="1" x14ac:dyDescent="0.15">
      <c r="A21" s="2145" t="s">
        <v>1349</v>
      </c>
      <c r="B21" s="2145"/>
      <c r="C21" s="2139"/>
      <c r="D21" s="2140"/>
      <c r="E21" s="2140"/>
      <c r="F21" s="2140"/>
      <c r="G21" s="2140"/>
      <c r="H21" s="1435" t="s">
        <v>174</v>
      </c>
      <c r="I21" s="2141"/>
      <c r="J21" s="2141"/>
      <c r="K21" s="2141"/>
      <c r="L21" s="2141"/>
      <c r="M21" s="2141"/>
      <c r="N21" s="2141"/>
      <c r="O21" s="1435" t="s">
        <v>131</v>
      </c>
      <c r="P21" s="1399" t="s">
        <v>1300</v>
      </c>
      <c r="Q21" s="718"/>
      <c r="R21" s="1400"/>
      <c r="S21" s="1399" t="s">
        <v>1301</v>
      </c>
      <c r="T21" s="1399" t="s">
        <v>1302</v>
      </c>
      <c r="U21" s="1438"/>
      <c r="V21" s="1400"/>
      <c r="W21" s="1399" t="s">
        <v>1301</v>
      </c>
      <c r="X21" s="718"/>
      <c r="Y21" s="2153" t="s">
        <v>1376</v>
      </c>
      <c r="Z21" s="2153"/>
      <c r="AA21" s="2153"/>
      <c r="AB21" s="2153"/>
      <c r="AC21" s="2152"/>
      <c r="AD21" s="2152"/>
      <c r="AE21" s="2152"/>
      <c r="AF21" s="2152"/>
      <c r="AG21" s="1436" t="s">
        <v>1303</v>
      </c>
    </row>
    <row r="22" spans="1:33" ht="30" customHeight="1" x14ac:dyDescent="0.15">
      <c r="A22" s="2146" t="s">
        <v>1351</v>
      </c>
      <c r="B22" s="2146"/>
      <c r="C22" s="2139"/>
      <c r="D22" s="2140"/>
      <c r="E22" s="2140"/>
      <c r="F22" s="2140"/>
      <c r="G22" s="2140"/>
      <c r="H22" s="1435" t="s">
        <v>174</v>
      </c>
      <c r="I22" s="2141"/>
      <c r="J22" s="2141"/>
      <c r="K22" s="2141"/>
      <c r="L22" s="2141"/>
      <c r="M22" s="2141"/>
      <c r="N22" s="2141"/>
      <c r="O22" s="1435" t="s">
        <v>131</v>
      </c>
      <c r="P22" s="1439"/>
      <c r="Q22" s="1435"/>
      <c r="R22" s="1431"/>
      <c r="S22" s="1431"/>
      <c r="T22" s="1431"/>
      <c r="U22" s="1420"/>
      <c r="V22" s="1437"/>
      <c r="W22" s="1437"/>
      <c r="X22" s="1437"/>
      <c r="Y22" s="1437"/>
      <c r="Z22" s="1437"/>
      <c r="AA22" s="1437"/>
      <c r="AB22" s="1437"/>
      <c r="AC22" s="1437"/>
      <c r="AD22" s="1437"/>
      <c r="AE22" s="1437"/>
      <c r="AF22" s="1437"/>
      <c r="AG22" s="1421"/>
    </row>
    <row r="23" spans="1:33" ht="21" customHeight="1" x14ac:dyDescent="0.15">
      <c r="B23" s="1122"/>
      <c r="C23" s="1122"/>
      <c r="D23" s="1122"/>
      <c r="E23" s="1124" t="s">
        <v>1427</v>
      </c>
      <c r="F23" s="1122"/>
      <c r="G23" s="1122"/>
      <c r="H23" s="1122"/>
      <c r="I23" s="1122"/>
      <c r="J23" s="1122"/>
      <c r="K23" s="1122"/>
      <c r="L23" s="1122"/>
      <c r="M23" s="1122"/>
      <c r="N23" s="1122"/>
      <c r="O23" s="1122"/>
      <c r="P23" s="1124"/>
      <c r="Q23" s="1124"/>
      <c r="R23" s="1124"/>
      <c r="S23" s="1124"/>
      <c r="T23" s="1124"/>
      <c r="U23" s="1124"/>
      <c r="V23" s="1124"/>
      <c r="W23" s="1124"/>
      <c r="X23" s="1124"/>
      <c r="Y23" s="1124"/>
      <c r="Z23" s="1124"/>
      <c r="AA23" s="1124"/>
      <c r="AB23" s="1124"/>
      <c r="AC23" s="1124"/>
      <c r="AD23" s="1124"/>
      <c r="AE23" s="1124"/>
      <c r="AF23" s="1124"/>
      <c r="AG23" s="1124"/>
    </row>
    <row r="24" spans="1:33" ht="21" customHeight="1" x14ac:dyDescent="0.15">
      <c r="B24" s="1122"/>
      <c r="C24" s="1122"/>
      <c r="D24" s="1122"/>
      <c r="E24" s="1122"/>
      <c r="F24" s="1122"/>
      <c r="G24" s="1122"/>
      <c r="H24" s="1122"/>
      <c r="I24" s="1122"/>
      <c r="J24" s="1122"/>
      <c r="K24" s="1122"/>
      <c r="L24" s="1122"/>
      <c r="M24" s="1122"/>
      <c r="N24" s="1122"/>
      <c r="O24" s="1122"/>
      <c r="P24" s="1124"/>
      <c r="Q24" s="1124"/>
      <c r="R24" s="1124"/>
      <c r="S24" s="1124"/>
      <c r="T24" s="1124"/>
      <c r="U24" s="1124"/>
      <c r="V24" s="1124"/>
      <c r="W24" s="1124"/>
      <c r="X24" s="1124"/>
      <c r="Y24" s="1124"/>
      <c r="Z24" s="1124"/>
      <c r="AA24" s="1124"/>
      <c r="AB24" s="1124"/>
      <c r="AC24" s="1124"/>
      <c r="AD24" s="1124"/>
      <c r="AE24" s="1124"/>
      <c r="AF24" s="1124"/>
      <c r="AG24" s="1124"/>
    </row>
    <row r="25" spans="1:33" ht="21" customHeight="1" x14ac:dyDescent="0.15">
      <c r="A25" s="159" t="s">
        <v>1162</v>
      </c>
      <c r="B25" s="1122"/>
      <c r="C25" s="1122"/>
      <c r="D25" s="1122"/>
      <c r="E25" s="1122"/>
      <c r="F25" s="1122"/>
      <c r="G25" s="1122"/>
      <c r="H25" s="1122"/>
      <c r="I25" s="1122"/>
      <c r="J25" s="1122"/>
      <c r="K25" s="1122"/>
      <c r="L25" s="1122"/>
      <c r="M25" s="1122"/>
      <c r="N25" s="1122"/>
      <c r="O25" s="1122"/>
      <c r="P25" s="1124"/>
      <c r="Q25" s="1124"/>
      <c r="R25" s="1124"/>
      <c r="S25" s="1124"/>
      <c r="T25" s="1124"/>
      <c r="U25" s="1124"/>
      <c r="V25" s="1124"/>
      <c r="W25" s="1124"/>
      <c r="X25" s="1124"/>
      <c r="Y25" s="1124"/>
      <c r="Z25" s="1124"/>
      <c r="AA25" s="1124"/>
      <c r="AB25" s="1124"/>
      <c r="AC25" s="1124"/>
      <c r="AD25" s="1124"/>
      <c r="AE25" s="1124"/>
      <c r="AF25" s="1124"/>
      <c r="AG25" s="1124"/>
    </row>
    <row r="26" spans="1:33" ht="21" customHeight="1" x14ac:dyDescent="0.15">
      <c r="A26" s="2130" t="s">
        <v>1169</v>
      </c>
      <c r="B26" s="2131"/>
      <c r="C26" s="2128" t="s">
        <v>1163</v>
      </c>
      <c r="D26" s="2129"/>
      <c r="E26" s="2129"/>
      <c r="F26" s="2129"/>
      <c r="G26" s="2129"/>
      <c r="H26" s="2129"/>
      <c r="I26" s="2129"/>
      <c r="J26" s="2137" t="str">
        <f>IF(基本情報!G15="個人",基本情報!G20,CONCATENATE(基本情報!G17,"　",基本情報!G18,"　",基本情報!G20))</f>
        <v>　　</v>
      </c>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8"/>
    </row>
    <row r="27" spans="1:33" ht="21" customHeight="1" x14ac:dyDescent="0.15">
      <c r="A27" s="2132"/>
      <c r="B27" s="2133"/>
      <c r="C27" s="1126" t="s">
        <v>333</v>
      </c>
      <c r="D27" s="1130"/>
      <c r="E27" s="2136" t="str">
        <f>IF(基本情報!G22="","",基本情報!G22)</f>
        <v/>
      </c>
      <c r="F27" s="2136"/>
      <c r="G27" s="2136"/>
      <c r="H27" s="2136"/>
      <c r="I27" s="2136"/>
      <c r="J27" s="2136"/>
      <c r="K27" s="2136"/>
      <c r="L27" s="2136"/>
      <c r="M27" s="2136"/>
      <c r="N27" s="2136"/>
      <c r="O27" s="2136"/>
      <c r="P27" s="2136"/>
      <c r="Q27" s="2136"/>
      <c r="R27" s="2136"/>
      <c r="S27" s="2136"/>
      <c r="T27" s="1138"/>
      <c r="U27" s="1138"/>
      <c r="V27" s="1138"/>
      <c r="W27" s="1138"/>
      <c r="X27" s="1138"/>
      <c r="Y27" s="1138"/>
      <c r="Z27" s="1128" t="s">
        <v>179</v>
      </c>
      <c r="AA27" s="2416" t="str">
        <f>IF(基本情報!G23="","",基本情報!G23)</f>
        <v/>
      </c>
      <c r="AB27" s="2416"/>
      <c r="AC27" s="2416"/>
      <c r="AD27" s="2416"/>
      <c r="AE27" s="2416"/>
      <c r="AF27" s="2416"/>
      <c r="AG27" s="2417"/>
    </row>
    <row r="28" spans="1:33" ht="21" customHeight="1" x14ac:dyDescent="0.15">
      <c r="A28" s="2130" t="s">
        <v>1028</v>
      </c>
      <c r="B28" s="2131"/>
      <c r="C28" s="2128" t="s">
        <v>1163</v>
      </c>
      <c r="D28" s="2129"/>
      <c r="E28" s="2129"/>
      <c r="F28" s="2129"/>
      <c r="G28" s="2129"/>
      <c r="H28" s="2129"/>
      <c r="I28" s="2129"/>
      <c r="J28" s="2129" t="str">
        <f>IF(基本情報!G25="個人",基本情報!G30,CONCATENATE(基本情報!G27,"　",基本情報!G28,"　",基本情報!G30))</f>
        <v>　　</v>
      </c>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row>
    <row r="29" spans="1:33" ht="21" customHeight="1" x14ac:dyDescent="0.15">
      <c r="A29" s="2132"/>
      <c r="B29" s="2133"/>
      <c r="C29" s="1126" t="s">
        <v>333</v>
      </c>
      <c r="D29" s="1130"/>
      <c r="E29" s="2136" t="str">
        <f>IF(基本情報!G32="","",基本情報!G32)</f>
        <v/>
      </c>
      <c r="F29" s="2136"/>
      <c r="G29" s="2136"/>
      <c r="H29" s="2136"/>
      <c r="I29" s="2136"/>
      <c r="J29" s="2136"/>
      <c r="K29" s="2136"/>
      <c r="L29" s="2136"/>
      <c r="M29" s="2136"/>
      <c r="N29" s="2136"/>
      <c r="O29" s="2136"/>
      <c r="P29" s="2136"/>
      <c r="Q29" s="2136"/>
      <c r="R29" s="2136"/>
      <c r="S29" s="2136"/>
      <c r="T29" s="1128"/>
      <c r="U29" s="1199"/>
      <c r="V29" s="1199"/>
      <c r="W29" s="1199"/>
      <c r="X29" s="1199"/>
      <c r="Y29" s="1199"/>
      <c r="Z29" s="1200" t="s">
        <v>1231</v>
      </c>
      <c r="AA29" s="2416" t="str">
        <f>IF(基本情報!G33="","",基本情報!G33)</f>
        <v/>
      </c>
      <c r="AB29" s="2416"/>
      <c r="AC29" s="2416"/>
      <c r="AD29" s="2416"/>
      <c r="AE29" s="2416"/>
      <c r="AF29" s="2416"/>
      <c r="AG29" s="2416"/>
    </row>
    <row r="30" spans="1:33" ht="21" customHeight="1" x14ac:dyDescent="0.15">
      <c r="A30" s="2130" t="s">
        <v>180</v>
      </c>
      <c r="B30" s="2131"/>
      <c r="C30" s="1131" t="s">
        <v>174</v>
      </c>
      <c r="D30" s="2163" t="str">
        <f>IF(V12="","",V12)</f>
        <v>二級</v>
      </c>
      <c r="E30" s="2163"/>
      <c r="F30" s="1127" t="s">
        <v>131</v>
      </c>
      <c r="G30" s="2181" t="s">
        <v>1171</v>
      </c>
      <c r="H30" s="2181"/>
      <c r="I30" s="2181"/>
      <c r="J30" s="1105" t="s">
        <v>174</v>
      </c>
      <c r="K30" s="2183" t="str">
        <f>IF(AC12="","",AC12)</f>
        <v>知事</v>
      </c>
      <c r="L30" s="2183"/>
      <c r="M30" s="64" t="s">
        <v>131</v>
      </c>
      <c r="N30" s="2181" t="s">
        <v>1384</v>
      </c>
      <c r="O30" s="2181"/>
      <c r="P30" s="2181"/>
      <c r="Q30" s="64" t="s">
        <v>174</v>
      </c>
      <c r="R30" s="2182" t="str">
        <f>IF(V13="","",V13)</f>
        <v/>
      </c>
      <c r="S30" s="2182"/>
      <c r="T30" s="2182"/>
      <c r="U30" s="2182"/>
      <c r="V30" s="2182"/>
      <c r="W30" s="1142" t="s">
        <v>131</v>
      </c>
      <c r="X30" s="1142"/>
      <c r="Y30" s="1141" t="s">
        <v>1174</v>
      </c>
      <c r="Z30" s="2182" t="str">
        <f>IF(AC13="","",AC13)</f>
        <v/>
      </c>
      <c r="AA30" s="2182"/>
      <c r="AB30" s="2182"/>
      <c r="AC30" s="2182"/>
      <c r="AD30" s="2182"/>
      <c r="AE30" s="2182"/>
      <c r="AF30" s="2182"/>
      <c r="AG30" s="1135" t="s">
        <v>171</v>
      </c>
    </row>
    <row r="31" spans="1:33" ht="24.95" customHeight="1" x14ac:dyDescent="0.15">
      <c r="A31" s="2158"/>
      <c r="B31" s="2159"/>
      <c r="C31" s="2177" t="s">
        <v>1180</v>
      </c>
      <c r="D31" s="2166"/>
      <c r="E31" s="2166"/>
      <c r="F31" s="2166"/>
      <c r="G31" s="2166"/>
      <c r="H31" s="2166" t="str">
        <f>IF(V14="","",V14)</f>
        <v/>
      </c>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7"/>
    </row>
    <row r="32" spans="1:33" ht="24.95" customHeight="1" x14ac:dyDescent="0.15">
      <c r="A32" s="2158"/>
      <c r="B32" s="2159"/>
      <c r="C32" s="2178" t="s">
        <v>1179</v>
      </c>
      <c r="D32" s="2179"/>
      <c r="E32" s="2179"/>
      <c r="F32" s="2179"/>
      <c r="G32" s="2179"/>
      <c r="H32" s="2166" t="str">
        <f>IF(V15="","",V15)</f>
        <v/>
      </c>
      <c r="I32" s="2166"/>
      <c r="J32" s="2166"/>
      <c r="K32" s="2166"/>
      <c r="L32" s="2166"/>
      <c r="M32" s="2166"/>
      <c r="N32" s="2166"/>
      <c r="O32" s="2166"/>
      <c r="P32" s="2166"/>
      <c r="Q32" s="2166"/>
      <c r="R32" s="2166"/>
      <c r="S32" s="2166"/>
      <c r="T32" s="2166"/>
      <c r="U32" s="2166"/>
      <c r="V32" s="2166"/>
      <c r="W32" s="2166"/>
      <c r="X32" s="2166"/>
      <c r="Y32" s="2166"/>
      <c r="Z32" s="2166"/>
      <c r="AA32" s="2166"/>
      <c r="AB32" s="2166"/>
      <c r="AC32" s="2166"/>
      <c r="AD32" s="2166"/>
      <c r="AE32" s="2166"/>
      <c r="AF32" s="2166"/>
      <c r="AG32" s="2167"/>
    </row>
    <row r="33" spans="1:37" ht="24.95" customHeight="1" x14ac:dyDescent="0.15">
      <c r="A33" s="2158"/>
      <c r="B33" s="2159"/>
      <c r="C33" s="1136" t="s">
        <v>174</v>
      </c>
      <c r="D33" s="2180" t="str">
        <f>IF(L16="","",L16)</f>
        <v/>
      </c>
      <c r="E33" s="2180"/>
      <c r="F33" s="1123" t="s">
        <v>131</v>
      </c>
      <c r="G33" s="2173" t="s">
        <v>1176</v>
      </c>
      <c r="H33" s="2173"/>
      <c r="I33" s="2173"/>
      <c r="J33" s="2173"/>
      <c r="K33" s="2173"/>
      <c r="L33" s="64" t="s">
        <v>174</v>
      </c>
      <c r="M33" s="2173" t="str">
        <f>IF(T16="","",T16)</f>
        <v/>
      </c>
      <c r="N33" s="2173"/>
      <c r="O33" s="2173"/>
      <c r="P33" s="64" t="s">
        <v>131</v>
      </c>
      <c r="Q33" s="64" t="s">
        <v>1177</v>
      </c>
      <c r="Y33" s="1140" t="s">
        <v>1174</v>
      </c>
      <c r="Z33" s="2185" t="str">
        <f>IF(AC16="","",AC16)</f>
        <v/>
      </c>
      <c r="AA33" s="2185"/>
      <c r="AB33" s="2185"/>
      <c r="AC33" s="2185"/>
      <c r="AD33" s="2185"/>
      <c r="AE33" s="2185"/>
      <c r="AF33" s="2185"/>
      <c r="AG33" s="1137" t="s">
        <v>171</v>
      </c>
    </row>
    <row r="34" spans="1:37" ht="21" customHeight="1" x14ac:dyDescent="0.15">
      <c r="A34" s="2132"/>
      <c r="B34" s="2133"/>
      <c r="C34" s="1126" t="s">
        <v>1178</v>
      </c>
      <c r="D34" s="1130"/>
      <c r="E34" s="2160"/>
      <c r="F34" s="2160"/>
      <c r="G34" s="2160"/>
      <c r="H34" s="2160"/>
      <c r="I34" s="2160"/>
      <c r="J34" s="2160"/>
      <c r="K34" s="2160"/>
      <c r="L34" s="2160"/>
      <c r="M34" s="2160"/>
      <c r="N34" s="2160"/>
      <c r="O34" s="2160"/>
      <c r="P34" s="2160"/>
      <c r="Q34" s="2160"/>
      <c r="R34" s="2160"/>
      <c r="S34" s="2160"/>
      <c r="T34" s="2160"/>
      <c r="U34" s="2160"/>
      <c r="V34" s="2160"/>
      <c r="W34" s="2160"/>
      <c r="X34" s="2160"/>
      <c r="Y34" s="2160"/>
      <c r="Z34" s="2160"/>
      <c r="AA34" s="2160"/>
      <c r="AB34" s="2160"/>
      <c r="AC34" s="2160"/>
      <c r="AD34" s="2160"/>
      <c r="AE34" s="2160"/>
      <c r="AF34" s="2160"/>
      <c r="AG34" s="2176"/>
    </row>
    <row r="35" spans="1:37" ht="21" customHeight="1" x14ac:dyDescent="0.15">
      <c r="A35" s="2130" t="s">
        <v>1164</v>
      </c>
      <c r="B35" s="2131"/>
      <c r="C35" s="2162" t="s">
        <v>1165</v>
      </c>
      <c r="D35" s="2163"/>
      <c r="E35" s="2163"/>
      <c r="F35" s="2163"/>
      <c r="G35" s="2163"/>
      <c r="H35" s="2163"/>
      <c r="I35" s="2163"/>
      <c r="J35" s="2163"/>
      <c r="K35" s="2163"/>
      <c r="L35" s="2163"/>
      <c r="M35" s="2163"/>
      <c r="N35" s="2163"/>
      <c r="O35" s="1132" t="s">
        <v>1166</v>
      </c>
      <c r="Q35" s="1134"/>
      <c r="R35" s="2161"/>
      <c r="S35" s="2161"/>
      <c r="T35" s="2161"/>
      <c r="U35" s="2161"/>
      <c r="V35" s="2161"/>
      <c r="W35" s="2161"/>
      <c r="X35" s="1132" t="s">
        <v>1380</v>
      </c>
      <c r="Z35" s="1132"/>
      <c r="AA35" s="2163"/>
      <c r="AB35" s="2163"/>
      <c r="AC35" s="2163"/>
      <c r="AD35" s="2163"/>
      <c r="AE35" s="2163"/>
      <c r="AF35" s="2163"/>
      <c r="AG35" s="1135" t="s">
        <v>171</v>
      </c>
    </row>
    <row r="36" spans="1:37" ht="21" customHeight="1" x14ac:dyDescent="0.15">
      <c r="A36" s="2158"/>
      <c r="B36" s="2159"/>
      <c r="C36" s="1136" t="s">
        <v>1168</v>
      </c>
      <c r="D36" s="57"/>
      <c r="E36" s="57"/>
      <c r="F36" s="57"/>
      <c r="G36" s="57"/>
      <c r="H36" s="2166"/>
      <c r="I36" s="2166"/>
      <c r="J36" s="2166"/>
      <c r="K36" s="2166"/>
      <c r="L36" s="2166"/>
      <c r="M36" s="2166"/>
      <c r="N36" s="2166"/>
      <c r="O36" s="2166"/>
      <c r="P36" s="2166"/>
      <c r="Q36" s="2166"/>
      <c r="R36" s="2166"/>
      <c r="S36" s="2166"/>
      <c r="T36" s="2166"/>
      <c r="U36" s="2166"/>
      <c r="V36" s="2166"/>
      <c r="W36" s="2166"/>
      <c r="X36" s="2166"/>
      <c r="Y36" s="2166"/>
      <c r="Z36" s="2166"/>
      <c r="AA36" s="2166"/>
      <c r="AB36" s="2166"/>
      <c r="AC36" s="2166"/>
      <c r="AD36" s="2166"/>
      <c r="AE36" s="2166"/>
      <c r="AF36" s="2166"/>
      <c r="AG36" s="2167"/>
    </row>
    <row r="37" spans="1:37" ht="21" customHeight="1" x14ac:dyDescent="0.15">
      <c r="A37" s="2132"/>
      <c r="B37" s="2133"/>
      <c r="C37" s="1126" t="s">
        <v>333</v>
      </c>
      <c r="D37" s="1130"/>
      <c r="E37" s="2136"/>
      <c r="F37" s="2136"/>
      <c r="G37" s="2136"/>
      <c r="H37" s="2136"/>
      <c r="I37" s="2136"/>
      <c r="J37" s="2136"/>
      <c r="K37" s="2136"/>
      <c r="L37" s="2136"/>
      <c r="M37" s="2136"/>
      <c r="N37" s="2136"/>
      <c r="O37" s="2136"/>
      <c r="P37" s="2136"/>
      <c r="Q37" s="2136"/>
      <c r="R37" s="2136"/>
      <c r="S37" s="2136"/>
      <c r="T37" s="2136"/>
      <c r="U37" s="2136"/>
      <c r="V37" s="2136"/>
      <c r="W37" s="1138"/>
      <c r="X37" s="1138"/>
      <c r="Y37" s="1138"/>
      <c r="Z37" s="1128" t="s">
        <v>179</v>
      </c>
      <c r="AA37" s="2388"/>
      <c r="AB37" s="2388"/>
      <c r="AC37" s="2388"/>
      <c r="AD37" s="2388"/>
      <c r="AE37" s="2388"/>
      <c r="AF37" s="2388"/>
      <c r="AG37" s="2389"/>
    </row>
    <row r="38" spans="1:37" ht="21" customHeight="1" x14ac:dyDescent="0.15">
      <c r="R38" s="157"/>
      <c r="S38" s="157"/>
      <c r="T38" s="157"/>
      <c r="U38" s="157"/>
      <c r="V38" s="157"/>
      <c r="W38" s="157"/>
      <c r="X38" s="157"/>
      <c r="Y38" s="157"/>
      <c r="Z38" s="157"/>
      <c r="AA38" s="157"/>
      <c r="AB38" s="157"/>
      <c r="AC38" s="157"/>
      <c r="AD38" s="157"/>
      <c r="AE38" s="157"/>
      <c r="AG38" s="939"/>
    </row>
    <row r="39" spans="1:37" ht="21" customHeight="1" x14ac:dyDescent="0.15">
      <c r="A39" s="63" t="s">
        <v>1215</v>
      </c>
      <c r="B39" s="63"/>
      <c r="C39" s="63"/>
      <c r="D39" s="63"/>
      <c r="E39" s="63"/>
      <c r="F39" s="63"/>
      <c r="G39" s="63"/>
      <c r="H39" s="63"/>
      <c r="I39" s="63"/>
      <c r="J39" s="63"/>
      <c r="K39" s="63"/>
      <c r="L39" s="63"/>
      <c r="M39" s="63"/>
      <c r="N39" s="63"/>
      <c r="O39" s="63"/>
      <c r="P39" s="63"/>
      <c r="Q39" s="63"/>
    </row>
    <row r="40" spans="1:37" ht="39.950000000000003" customHeight="1" x14ac:dyDescent="0.15">
      <c r="A40" s="2411" t="s">
        <v>1444</v>
      </c>
      <c r="B40" s="2412"/>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2"/>
      <c r="Y40" s="2412"/>
      <c r="Z40" s="2412"/>
      <c r="AA40" s="2413"/>
      <c r="AB40" s="2401" t="s">
        <v>1230</v>
      </c>
      <c r="AC40" s="2402"/>
      <c r="AD40" s="2402"/>
      <c r="AE40" s="2402"/>
      <c r="AF40" s="2402"/>
      <c r="AG40" s="2403"/>
      <c r="AH40" s="1185"/>
      <c r="AJ40" s="1186"/>
      <c r="AK40" s="1186"/>
    </row>
    <row r="41" spans="1:37" ht="39.950000000000003" customHeight="1" x14ac:dyDescent="0.15">
      <c r="A41" s="1193" t="s">
        <v>308</v>
      </c>
      <c r="B41" s="1397" t="s">
        <v>1232</v>
      </c>
      <c r="C41" s="1442"/>
      <c r="D41" s="1442"/>
      <c r="E41" s="1442"/>
      <c r="F41" s="1442"/>
      <c r="G41" s="1442"/>
      <c r="H41" s="1442"/>
      <c r="I41" s="1442"/>
      <c r="J41" s="1442"/>
      <c r="K41" s="1442"/>
      <c r="L41" s="1442"/>
      <c r="M41" s="1442"/>
      <c r="N41" s="1442"/>
      <c r="O41" s="1442"/>
      <c r="P41" s="1442"/>
      <c r="Q41" s="1442"/>
      <c r="R41" s="1442"/>
      <c r="S41" s="1442"/>
      <c r="T41" s="1442"/>
      <c r="U41" s="1442"/>
      <c r="V41" s="1442"/>
      <c r="W41" s="1442"/>
      <c r="X41" s="1442"/>
      <c r="Y41" s="1442"/>
      <c r="Z41" s="1442"/>
      <c r="AA41" s="1442"/>
      <c r="AB41" s="2106" t="s">
        <v>134</v>
      </c>
      <c r="AC41" s="2107"/>
      <c r="AD41" s="2107"/>
      <c r="AE41" s="2107"/>
      <c r="AF41" s="2107"/>
      <c r="AG41" s="2108"/>
    </row>
    <row r="42" spans="1:37" ht="45.75" customHeight="1" x14ac:dyDescent="0.15">
      <c r="A42" s="2414" t="s">
        <v>1233</v>
      </c>
      <c r="B42" s="2414"/>
      <c r="C42" s="2414"/>
      <c r="D42" s="2414"/>
      <c r="E42" s="2414"/>
      <c r="F42" s="2414"/>
      <c r="G42" s="2414"/>
      <c r="H42" s="2414"/>
      <c r="I42" s="2414"/>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row>
    <row r="43" spans="1:37" ht="21" customHeight="1" x14ac:dyDescent="0.15">
      <c r="A43" s="941"/>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row>
    <row r="44" spans="1:37" s="1154" customFormat="1" ht="13.5" customHeight="1" x14ac:dyDescent="0.15">
      <c r="A44" s="2415" t="s">
        <v>1059</v>
      </c>
      <c r="B44" s="2415"/>
      <c r="C44" s="2415"/>
      <c r="D44" s="2415"/>
      <c r="E44" s="2415"/>
      <c r="F44" s="2415"/>
      <c r="G44" s="2415"/>
      <c r="H44" s="2415"/>
      <c r="I44" s="2415"/>
      <c r="J44" s="2415"/>
      <c r="K44" s="2415"/>
      <c r="L44" s="2415"/>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1153"/>
      <c r="AI44" s="1153"/>
      <c r="AJ44" s="1153"/>
    </row>
    <row r="45" spans="1:37" s="1155" customFormat="1" ht="13.5" customHeight="1" x14ac:dyDescent="0.15">
      <c r="A45" s="2415"/>
      <c r="B45" s="2415"/>
      <c r="C45" s="2415"/>
      <c r="D45" s="2415"/>
      <c r="E45" s="2415"/>
      <c r="F45" s="2415"/>
      <c r="G45" s="2415"/>
      <c r="H45" s="2415"/>
      <c r="I45" s="2415"/>
      <c r="J45" s="2415"/>
      <c r="K45" s="2415"/>
      <c r="L45" s="2415"/>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row>
    <row r="46" spans="1:37" ht="21" customHeight="1" x14ac:dyDescent="0.15">
      <c r="A46" s="65"/>
      <c r="B46" s="2105"/>
      <c r="C46" s="2105"/>
      <c r="D46" s="2105"/>
      <c r="E46" s="2105"/>
      <c r="F46" s="2105"/>
      <c r="G46" s="2105"/>
      <c r="H46" s="2105"/>
      <c r="I46" s="2105"/>
      <c r="J46" s="2105"/>
      <c r="K46" s="2105"/>
      <c r="L46" s="2105"/>
      <c r="M46" s="2105"/>
      <c r="N46" s="2105"/>
      <c r="O46" s="2105"/>
      <c r="P46" s="2105"/>
      <c r="Q46" s="2105"/>
      <c r="R46" s="2105"/>
      <c r="S46" s="2105"/>
      <c r="T46" s="2105"/>
      <c r="U46" s="2105"/>
      <c r="V46" s="2105"/>
      <c r="W46" s="2105"/>
      <c r="X46" s="2105"/>
      <c r="Y46" s="2105"/>
      <c r="Z46" s="2105"/>
      <c r="AA46" s="2105"/>
      <c r="AB46" s="2105"/>
      <c r="AC46" s="2105"/>
      <c r="AD46" s="2105"/>
      <c r="AE46" s="2105"/>
      <c r="AF46" s="2105"/>
      <c r="AG46" s="2105"/>
    </row>
    <row r="47" spans="1:37" ht="21" customHeight="1" x14ac:dyDescent="0.15">
      <c r="A47" s="941"/>
      <c r="B47" s="1111"/>
      <c r="C47" s="1111"/>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row>
    <row r="48" spans="1:37" x14ac:dyDescent="0.15">
      <c r="A48" s="66"/>
      <c r="B48" s="66"/>
      <c r="C48" s="66"/>
      <c r="D48" s="66"/>
      <c r="E48" s="66"/>
      <c r="F48" s="66"/>
      <c r="G48" s="66"/>
      <c r="H48" s="66"/>
      <c r="I48" s="66"/>
      <c r="J48" s="66"/>
      <c r="K48" s="66"/>
      <c r="L48" s="66"/>
      <c r="M48" s="66"/>
      <c r="N48" s="66"/>
      <c r="O48" s="66"/>
      <c r="P48" s="66"/>
      <c r="Q48" s="66"/>
    </row>
  </sheetData>
  <mergeCells count="67">
    <mergeCell ref="L16:M16"/>
    <mergeCell ref="T16:V16"/>
    <mergeCell ref="AA16:AB16"/>
    <mergeCell ref="AC16:AF16"/>
    <mergeCell ref="A4:AG4"/>
    <mergeCell ref="A5:AG5"/>
    <mergeCell ref="A8:AG8"/>
    <mergeCell ref="N12:O12"/>
    <mergeCell ref="V12:X12"/>
    <mergeCell ref="AC12:AF12"/>
    <mergeCell ref="V13:Y13"/>
    <mergeCell ref="Z13:AB13"/>
    <mergeCell ref="AC13:AF13"/>
    <mergeCell ref="V14:AF14"/>
    <mergeCell ref="V15:AF15"/>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S27"/>
    <mergeCell ref="AA27:AG27"/>
    <mergeCell ref="A30:B34"/>
    <mergeCell ref="D30:E30"/>
    <mergeCell ref="G30:I30"/>
    <mergeCell ref="K30:L30"/>
    <mergeCell ref="N30:P30"/>
    <mergeCell ref="D33:E33"/>
    <mergeCell ref="G33:K33"/>
    <mergeCell ref="M33:O33"/>
    <mergeCell ref="A28:B29"/>
    <mergeCell ref="C28:I28"/>
    <mergeCell ref="J28:AG28"/>
    <mergeCell ref="E29:S29"/>
    <mergeCell ref="AA29:AG29"/>
    <mergeCell ref="R30:V30"/>
    <mergeCell ref="Z30:AF30"/>
    <mergeCell ref="C31:G31"/>
    <mergeCell ref="H31:AG31"/>
    <mergeCell ref="C32:G32"/>
    <mergeCell ref="H32:AG32"/>
    <mergeCell ref="Z33:AF33"/>
    <mergeCell ref="E34:AG34"/>
    <mergeCell ref="A42:AG42"/>
    <mergeCell ref="A44:AG45"/>
    <mergeCell ref="B46:AG46"/>
    <mergeCell ref="H36:AG36"/>
    <mergeCell ref="E37:V37"/>
    <mergeCell ref="AA37:AG37"/>
    <mergeCell ref="A40:AA40"/>
    <mergeCell ref="AB40:AG40"/>
    <mergeCell ref="AB41:AG41"/>
    <mergeCell ref="A35:B37"/>
    <mergeCell ref="C35:H35"/>
    <mergeCell ref="I35:N35"/>
    <mergeCell ref="R35:W35"/>
    <mergeCell ref="AA35:AF35"/>
  </mergeCells>
  <phoneticPr fontId="2"/>
  <dataValidations count="4">
    <dataValidation type="list" allowBlank="1" showInputMessage="1" showErrorMessage="1" sqref="AB41" xr:uid="{293679D3-7C24-4B11-9DE2-F1A75A323D9F}">
      <formula1>"□,■"</formula1>
    </dataValidation>
    <dataValidation type="list" allowBlank="1" showInputMessage="1" showErrorMessage="1" sqref="C21:G21" xr:uid="{1B7B7C26-FEBA-411A-B443-B38B97424F0E}">
      <formula1>"木造,鉄骨造,RC造,SRC造,その他(※)"</formula1>
    </dataValidation>
    <dataValidation type="list" allowBlank="1" showInputMessage="1" showErrorMessage="1" sqref="C22:G22" xr:uid="{508A14FB-A3DA-426F-882A-ED99076C1136}">
      <formula1>"事務所,学校,物販店,飲食店,集会所,病院,ホテル,その他(※)"</formula1>
    </dataValidation>
    <dataValidation type="list" allowBlank="1" showInputMessage="1" showErrorMessage="1" sqref="L16:M16 V12" xr:uid="{3D6CDA27-0A4E-4B95-BE77-5D9088B4549D}">
      <formula1>"一級,二級"</formula1>
    </dataValidation>
  </dataValidations>
  <pageMargins left="0.98425196850393704" right="0.59055118110236227" top="0.59055118110236227" bottom="0.59055118110236227" header="0" footer="0"/>
  <pageSetup paperSize="9" scale="80" fitToWidth="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tabColor rgb="FF66FFFF"/>
  </sheetPr>
  <dimension ref="A1:N48"/>
  <sheetViews>
    <sheetView showGridLines="0" view="pageBreakPreview" zoomScaleNormal="100" zoomScaleSheetLayoutView="100" workbookViewId="0"/>
  </sheetViews>
  <sheetFormatPr defaultColWidth="10.140625" defaultRowHeight="12.95" customHeight="1" x14ac:dyDescent="0.15"/>
  <cols>
    <col min="1" max="1" width="4.140625" style="718" customWidth="1"/>
    <col min="2" max="2" width="6.7109375" style="718" customWidth="1"/>
    <col min="3" max="3" width="26.7109375" style="718" customWidth="1"/>
    <col min="4" max="4" width="5.42578125" style="718" bestFit="1" customWidth="1"/>
    <col min="5" max="6" width="10.42578125" style="719" customWidth="1"/>
    <col min="7" max="7" width="6.7109375" style="718" customWidth="1"/>
    <col min="8" max="8" width="26.7109375" style="719" customWidth="1"/>
    <col min="9" max="9" width="5.42578125" style="718" bestFit="1" customWidth="1"/>
    <col min="10" max="12" width="10.42578125" style="719" customWidth="1"/>
    <col min="13" max="13" width="12.42578125" style="719" customWidth="1"/>
    <col min="14" max="14" width="12.42578125" style="718" customWidth="1"/>
    <col min="15" max="16384" width="10.140625" style="718"/>
  </cols>
  <sheetData>
    <row r="1" spans="1:14" ht="17.25" x14ac:dyDescent="0.15">
      <c r="E1" s="718"/>
      <c r="F1" s="718"/>
      <c r="H1" s="919"/>
      <c r="I1" s="919"/>
      <c r="J1" s="919"/>
      <c r="K1" s="919"/>
      <c r="L1" s="919"/>
      <c r="M1" s="919"/>
      <c r="N1" s="940" t="s">
        <v>1014</v>
      </c>
    </row>
    <row r="2" spans="1:14" ht="27" customHeight="1" x14ac:dyDescent="0.15">
      <c r="A2" s="3730" t="str">
        <f>IF(基本情報!D13="","事業名：　　　　　　　　　　　　　　　　　　　　",CONCATENATE("事業名：",IF(基本情報!D13="","",基本情報!D13)))</f>
        <v>事業名：　　　　　　　　　　　　　　　　　　　　</v>
      </c>
      <c r="B2" s="3730"/>
      <c r="C2" s="3730"/>
      <c r="D2" s="3730"/>
      <c r="E2" s="3730"/>
      <c r="F2" s="3730"/>
      <c r="G2" s="3730"/>
      <c r="H2" s="3730"/>
      <c r="I2" s="3730"/>
      <c r="J2" s="3730"/>
      <c r="K2" s="3730"/>
      <c r="L2" s="3730"/>
      <c r="M2" s="3730"/>
      <c r="N2" s="3730"/>
    </row>
    <row r="3" spans="1:14" ht="24" x14ac:dyDescent="0.15">
      <c r="A3" s="3727" t="s">
        <v>1048</v>
      </c>
      <c r="B3" s="3727"/>
      <c r="C3" s="3727"/>
      <c r="D3" s="3727"/>
      <c r="E3" s="3727"/>
      <c r="F3" s="3727"/>
      <c r="G3" s="3727"/>
      <c r="H3" s="3727"/>
      <c r="I3" s="3727"/>
      <c r="J3" s="3727"/>
      <c r="K3" s="3727"/>
      <c r="L3" s="3727"/>
      <c r="M3" s="3727"/>
      <c r="N3" s="3727"/>
    </row>
    <row r="4" spans="1:14" ht="15" customHeight="1" x14ac:dyDescent="0.15"/>
    <row r="5" spans="1:14" ht="15" customHeight="1" x14ac:dyDescent="0.15">
      <c r="A5" s="718" t="s">
        <v>960</v>
      </c>
      <c r="N5" s="720" t="s">
        <v>961</v>
      </c>
    </row>
    <row r="6" spans="1:14" ht="18" customHeight="1" x14ac:dyDescent="0.15">
      <c r="A6" s="3715" t="s">
        <v>962</v>
      </c>
      <c r="B6" s="3716" t="s">
        <v>964</v>
      </c>
      <c r="C6" s="3717"/>
      <c r="D6" s="3717"/>
      <c r="E6" s="3717"/>
      <c r="F6" s="3718"/>
      <c r="G6" s="3716" t="s">
        <v>965</v>
      </c>
      <c r="H6" s="3717"/>
      <c r="I6" s="3717"/>
      <c r="J6" s="3717"/>
      <c r="K6" s="3718"/>
      <c r="L6" s="3714" t="s">
        <v>966</v>
      </c>
      <c r="M6" s="3715" t="s">
        <v>572</v>
      </c>
      <c r="N6" s="3715"/>
    </row>
    <row r="7" spans="1:14" ht="18" customHeight="1" x14ac:dyDescent="0.15">
      <c r="A7" s="3715"/>
      <c r="B7" s="1801" t="s">
        <v>963</v>
      </c>
      <c r="C7" s="721" t="s">
        <v>967</v>
      </c>
      <c r="D7" s="721" t="s">
        <v>827</v>
      </c>
      <c r="E7" s="723" t="s">
        <v>968</v>
      </c>
      <c r="F7" s="723" t="s">
        <v>969</v>
      </c>
      <c r="G7" s="1801" t="s">
        <v>963</v>
      </c>
      <c r="H7" s="1724" t="s">
        <v>967</v>
      </c>
      <c r="I7" s="722" t="s">
        <v>827</v>
      </c>
      <c r="J7" s="723" t="s">
        <v>968</v>
      </c>
      <c r="K7" s="723" t="s">
        <v>969</v>
      </c>
      <c r="L7" s="3714"/>
      <c r="M7" s="3715"/>
      <c r="N7" s="3715"/>
    </row>
    <row r="8" spans="1:14" ht="27" customHeight="1" x14ac:dyDescent="0.15">
      <c r="A8" s="724"/>
      <c r="B8" s="721"/>
      <c r="C8" s="725"/>
      <c r="D8" s="724"/>
      <c r="E8" s="726"/>
      <c r="F8" s="726">
        <f>D8*E8</f>
        <v>0</v>
      </c>
      <c r="G8" s="721"/>
      <c r="H8" s="1725"/>
      <c r="I8" s="727"/>
      <c r="J8" s="726"/>
      <c r="K8" s="726">
        <f>I8*J8</f>
        <v>0</v>
      </c>
      <c r="L8" s="1722">
        <f>K8-F8</f>
        <v>0</v>
      </c>
      <c r="M8" s="3728"/>
      <c r="N8" s="3728"/>
    </row>
    <row r="9" spans="1:14" ht="27" customHeight="1" x14ac:dyDescent="0.15">
      <c r="A9" s="724"/>
      <c r="B9" s="721"/>
      <c r="C9" s="725"/>
      <c r="D9" s="724"/>
      <c r="E9" s="726"/>
      <c r="F9" s="726">
        <f t="shared" ref="F9:F12" si="0">D9*E9</f>
        <v>0</v>
      </c>
      <c r="G9" s="721"/>
      <c r="H9" s="1725"/>
      <c r="I9" s="727"/>
      <c r="J9" s="726"/>
      <c r="K9" s="726">
        <f t="shared" ref="K9:K12" si="1">I9*J9</f>
        <v>0</v>
      </c>
      <c r="L9" s="1722">
        <f>K9-F9</f>
        <v>0</v>
      </c>
      <c r="M9" s="3728"/>
      <c r="N9" s="3728"/>
    </row>
    <row r="10" spans="1:14" ht="27" customHeight="1" x14ac:dyDescent="0.15">
      <c r="A10" s="724"/>
      <c r="B10" s="721"/>
      <c r="C10" s="725"/>
      <c r="D10" s="724"/>
      <c r="E10" s="726"/>
      <c r="F10" s="726">
        <f t="shared" si="0"/>
        <v>0</v>
      </c>
      <c r="G10" s="721"/>
      <c r="H10" s="1725"/>
      <c r="I10" s="727"/>
      <c r="J10" s="726"/>
      <c r="K10" s="726">
        <f t="shared" si="1"/>
        <v>0</v>
      </c>
      <c r="L10" s="1722">
        <f>K10-F10</f>
        <v>0</v>
      </c>
      <c r="M10" s="3728"/>
      <c r="N10" s="3728"/>
    </row>
    <row r="11" spans="1:14" ht="27" customHeight="1" x14ac:dyDescent="0.15">
      <c r="A11" s="724"/>
      <c r="B11" s="721"/>
      <c r="C11" s="725"/>
      <c r="D11" s="724"/>
      <c r="E11" s="726"/>
      <c r="F11" s="726">
        <f t="shared" si="0"/>
        <v>0</v>
      </c>
      <c r="G11" s="721"/>
      <c r="H11" s="1725"/>
      <c r="I11" s="727"/>
      <c r="J11" s="726"/>
      <c r="K11" s="726">
        <f t="shared" si="1"/>
        <v>0</v>
      </c>
      <c r="L11" s="1722">
        <f>K11-F11</f>
        <v>0</v>
      </c>
      <c r="M11" s="3728"/>
      <c r="N11" s="3728"/>
    </row>
    <row r="12" spans="1:14" ht="27" customHeight="1" thickBot="1" x14ac:dyDescent="0.2">
      <c r="A12" s="728"/>
      <c r="B12" s="729"/>
      <c r="C12" s="730"/>
      <c r="D12" s="728"/>
      <c r="E12" s="731"/>
      <c r="F12" s="726">
        <f t="shared" si="0"/>
        <v>0</v>
      </c>
      <c r="G12" s="729"/>
      <c r="H12" s="1726"/>
      <c r="I12" s="732"/>
      <c r="J12" s="731"/>
      <c r="K12" s="1723">
        <f t="shared" si="1"/>
        <v>0</v>
      </c>
      <c r="L12" s="1722">
        <f>K12-F12</f>
        <v>0</v>
      </c>
      <c r="M12" s="3729"/>
      <c r="N12" s="3729"/>
    </row>
    <row r="13" spans="1:14" ht="27" customHeight="1" thickTop="1" x14ac:dyDescent="0.15">
      <c r="A13" s="3719" t="s">
        <v>265</v>
      </c>
      <c r="B13" s="3719"/>
      <c r="C13" s="3719"/>
      <c r="D13" s="3719"/>
      <c r="E13" s="3719"/>
      <c r="F13" s="733">
        <f>SUM(F8:F12)</f>
        <v>0</v>
      </c>
      <c r="G13" s="1798"/>
      <c r="H13" s="3720"/>
      <c r="I13" s="3721"/>
      <c r="J13" s="3721"/>
      <c r="K13" s="733">
        <f>SUM(K8:K12)</f>
        <v>0</v>
      </c>
      <c r="L13" s="733">
        <f>SUM(L8:L12)</f>
        <v>0</v>
      </c>
      <c r="M13" s="3731"/>
      <c r="N13" s="3731"/>
    </row>
    <row r="14" spans="1:14" ht="15" customHeight="1" x14ac:dyDescent="0.15">
      <c r="A14" s="734"/>
      <c r="B14" s="734"/>
      <c r="C14" s="734"/>
      <c r="D14" s="734"/>
      <c r="E14" s="734"/>
      <c r="F14" s="735"/>
      <c r="G14" s="734"/>
      <c r="H14" s="736"/>
      <c r="I14" s="736"/>
      <c r="J14" s="736"/>
      <c r="K14" s="735"/>
      <c r="L14" s="735"/>
      <c r="M14" s="735"/>
      <c r="N14" s="737"/>
    </row>
    <row r="15" spans="1:14" ht="15" customHeight="1" x14ac:dyDescent="0.15">
      <c r="A15" s="738" t="s">
        <v>970</v>
      </c>
      <c r="B15" s="739"/>
      <c r="C15" s="740"/>
      <c r="D15" s="738"/>
      <c r="E15" s="741"/>
      <c r="F15" s="741"/>
      <c r="G15" s="739"/>
      <c r="H15" s="742"/>
      <c r="I15" s="738"/>
      <c r="J15" s="741"/>
      <c r="K15" s="741"/>
      <c r="L15" s="741"/>
      <c r="M15" s="735"/>
      <c r="N15" s="720"/>
    </row>
    <row r="16" spans="1:14" ht="18" customHeight="1" x14ac:dyDescent="0.15">
      <c r="A16" s="3715" t="s">
        <v>962</v>
      </c>
      <c r="B16" s="3716" t="s">
        <v>964</v>
      </c>
      <c r="C16" s="3717"/>
      <c r="D16" s="3717"/>
      <c r="E16" s="3717"/>
      <c r="F16" s="3718"/>
      <c r="G16" s="3716" t="s">
        <v>965</v>
      </c>
      <c r="H16" s="3717"/>
      <c r="I16" s="3717"/>
      <c r="J16" s="3717"/>
      <c r="K16" s="3718"/>
      <c r="L16" s="3714" t="s">
        <v>966</v>
      </c>
      <c r="M16" s="3715" t="s">
        <v>572</v>
      </c>
      <c r="N16" s="3715"/>
    </row>
    <row r="17" spans="1:14" ht="18" customHeight="1" x14ac:dyDescent="0.15">
      <c r="A17" s="3715"/>
      <c r="B17" s="1801" t="s">
        <v>963</v>
      </c>
      <c r="C17" s="721" t="s">
        <v>967</v>
      </c>
      <c r="D17" s="721" t="s">
        <v>827</v>
      </c>
      <c r="E17" s="723" t="s">
        <v>968</v>
      </c>
      <c r="F17" s="723" t="s">
        <v>969</v>
      </c>
      <c r="G17" s="1801" t="s">
        <v>963</v>
      </c>
      <c r="H17" s="1724" t="s">
        <v>967</v>
      </c>
      <c r="I17" s="722" t="s">
        <v>827</v>
      </c>
      <c r="J17" s="723" t="s">
        <v>968</v>
      </c>
      <c r="K17" s="723" t="s">
        <v>969</v>
      </c>
      <c r="L17" s="3714"/>
      <c r="M17" s="3715"/>
      <c r="N17" s="3715"/>
    </row>
    <row r="18" spans="1:14" ht="27" customHeight="1" x14ac:dyDescent="0.15">
      <c r="A18" s="724"/>
      <c r="B18" s="721"/>
      <c r="C18" s="725"/>
      <c r="D18" s="724"/>
      <c r="E18" s="726"/>
      <c r="F18" s="726"/>
      <c r="G18" s="721"/>
      <c r="H18" s="1725"/>
      <c r="I18" s="727"/>
      <c r="J18" s="726"/>
      <c r="K18" s="726"/>
      <c r="L18" s="726"/>
      <c r="M18" s="3728"/>
      <c r="N18" s="3728"/>
    </row>
    <row r="19" spans="1:14" ht="27" customHeight="1" x14ac:dyDescent="0.15">
      <c r="A19" s="724"/>
      <c r="B19" s="721"/>
      <c r="C19" s="725"/>
      <c r="D19" s="724"/>
      <c r="E19" s="726"/>
      <c r="F19" s="726"/>
      <c r="G19" s="721"/>
      <c r="H19" s="1725"/>
      <c r="I19" s="727"/>
      <c r="J19" s="726"/>
      <c r="K19" s="726"/>
      <c r="L19" s="726"/>
      <c r="M19" s="3728"/>
      <c r="N19" s="3728"/>
    </row>
    <row r="20" spans="1:14" ht="27" customHeight="1" x14ac:dyDescent="0.15">
      <c r="A20" s="724"/>
      <c r="B20" s="721"/>
      <c r="C20" s="725"/>
      <c r="D20" s="724"/>
      <c r="E20" s="726"/>
      <c r="F20" s="726"/>
      <c r="G20" s="721"/>
      <c r="H20" s="1725"/>
      <c r="I20" s="727"/>
      <c r="J20" s="726"/>
      <c r="K20" s="726"/>
      <c r="L20" s="726"/>
      <c r="M20" s="3728"/>
      <c r="N20" s="3728"/>
    </row>
    <row r="21" spans="1:14" ht="27" customHeight="1" x14ac:dyDescent="0.15">
      <c r="A21" s="724"/>
      <c r="B21" s="721"/>
      <c r="C21" s="725"/>
      <c r="D21" s="724"/>
      <c r="E21" s="726"/>
      <c r="F21" s="726"/>
      <c r="G21" s="721"/>
      <c r="H21" s="1725"/>
      <c r="I21" s="727"/>
      <c r="J21" s="726"/>
      <c r="K21" s="726"/>
      <c r="L21" s="726"/>
      <c r="M21" s="3728"/>
      <c r="N21" s="3728"/>
    </row>
    <row r="22" spans="1:14" ht="27" customHeight="1" thickBot="1" x14ac:dyDescent="0.2">
      <c r="A22" s="724"/>
      <c r="B22" s="721"/>
      <c r="C22" s="725"/>
      <c r="D22" s="743"/>
      <c r="E22" s="744"/>
      <c r="F22" s="744"/>
      <c r="G22" s="721"/>
      <c r="H22" s="1728"/>
      <c r="I22" s="727"/>
      <c r="J22" s="726"/>
      <c r="K22" s="726"/>
      <c r="L22" s="726"/>
      <c r="M22" s="3729"/>
      <c r="N22" s="3729"/>
    </row>
    <row r="23" spans="1:14" ht="27" customHeight="1" thickTop="1" x14ac:dyDescent="0.15">
      <c r="A23" s="3719" t="s">
        <v>265</v>
      </c>
      <c r="B23" s="3719"/>
      <c r="C23" s="3719"/>
      <c r="D23" s="3719"/>
      <c r="E23" s="3719"/>
      <c r="F23" s="733">
        <f>SUM(F18:F22)</f>
        <v>0</v>
      </c>
      <c r="G23" s="1798"/>
      <c r="H23" s="3720"/>
      <c r="I23" s="3721"/>
      <c r="J23" s="3721"/>
      <c r="K23" s="733">
        <f>SUM(K18:K22)</f>
        <v>0</v>
      </c>
      <c r="L23" s="733">
        <f>SUM(L18:L22)</f>
        <v>0</v>
      </c>
      <c r="M23" s="3728"/>
      <c r="N23" s="3728"/>
    </row>
    <row r="24" spans="1:14" ht="15" customHeight="1" x14ac:dyDescent="0.15">
      <c r="A24" s="745"/>
      <c r="B24" s="745"/>
      <c r="C24" s="745"/>
      <c r="D24" s="745"/>
      <c r="E24" s="745"/>
      <c r="F24" s="746"/>
      <c r="G24" s="745"/>
      <c r="H24" s="747"/>
      <c r="I24" s="747"/>
      <c r="J24" s="747"/>
      <c r="K24" s="746"/>
      <c r="L24" s="746"/>
      <c r="M24" s="746"/>
      <c r="N24" s="748"/>
    </row>
    <row r="25" spans="1:14" ht="15" customHeight="1" x14ac:dyDescent="0.15">
      <c r="A25" s="738" t="s">
        <v>971</v>
      </c>
      <c r="B25" s="739"/>
      <c r="C25" s="740"/>
      <c r="D25" s="738"/>
      <c r="E25" s="741"/>
      <c r="F25" s="741"/>
      <c r="G25" s="739"/>
      <c r="H25" s="742"/>
      <c r="I25" s="738"/>
      <c r="J25" s="741"/>
      <c r="K25" s="741"/>
      <c r="L25" s="741"/>
      <c r="M25" s="735"/>
      <c r="N25" s="720"/>
    </row>
    <row r="26" spans="1:14" ht="18" customHeight="1" x14ac:dyDescent="0.15">
      <c r="A26" s="3715" t="s">
        <v>962</v>
      </c>
      <c r="B26" s="3716" t="s">
        <v>964</v>
      </c>
      <c r="C26" s="3717"/>
      <c r="D26" s="3717"/>
      <c r="E26" s="3717"/>
      <c r="F26" s="3718"/>
      <c r="G26" s="3716" t="s">
        <v>965</v>
      </c>
      <c r="H26" s="3717"/>
      <c r="I26" s="3717"/>
      <c r="J26" s="3717"/>
      <c r="K26" s="3718"/>
      <c r="L26" s="3714" t="s">
        <v>966</v>
      </c>
      <c r="M26" s="3715" t="s">
        <v>572</v>
      </c>
      <c r="N26" s="3715"/>
    </row>
    <row r="27" spans="1:14" ht="18" customHeight="1" x14ac:dyDescent="0.15">
      <c r="A27" s="3715"/>
      <c r="B27" s="1801" t="s">
        <v>963</v>
      </c>
      <c r="C27" s="721" t="s">
        <v>967</v>
      </c>
      <c r="D27" s="721" t="s">
        <v>827</v>
      </c>
      <c r="E27" s="723" t="s">
        <v>968</v>
      </c>
      <c r="F27" s="723" t="s">
        <v>969</v>
      </c>
      <c r="G27" s="1801" t="s">
        <v>963</v>
      </c>
      <c r="H27" s="1724" t="s">
        <v>967</v>
      </c>
      <c r="I27" s="722" t="s">
        <v>827</v>
      </c>
      <c r="J27" s="723" t="s">
        <v>968</v>
      </c>
      <c r="K27" s="723" t="s">
        <v>969</v>
      </c>
      <c r="L27" s="3714"/>
      <c r="M27" s="3715"/>
      <c r="N27" s="3715"/>
    </row>
    <row r="28" spans="1:14" ht="27" customHeight="1" x14ac:dyDescent="0.15">
      <c r="A28" s="724"/>
      <c r="B28" s="721"/>
      <c r="C28" s="725"/>
      <c r="D28" s="724"/>
      <c r="E28" s="726"/>
      <c r="F28" s="726"/>
      <c r="G28" s="721"/>
      <c r="H28" s="1725"/>
      <c r="I28" s="727"/>
      <c r="J28" s="726"/>
      <c r="K28" s="726"/>
      <c r="L28" s="726"/>
      <c r="M28" s="3728"/>
      <c r="N28" s="3728"/>
    </row>
    <row r="29" spans="1:14" ht="27" customHeight="1" x14ac:dyDescent="0.15">
      <c r="A29" s="724"/>
      <c r="B29" s="721"/>
      <c r="C29" s="725"/>
      <c r="D29" s="724"/>
      <c r="E29" s="726"/>
      <c r="F29" s="726"/>
      <c r="G29" s="721"/>
      <c r="H29" s="1725"/>
      <c r="I29" s="727"/>
      <c r="J29" s="726"/>
      <c r="K29" s="726"/>
      <c r="L29" s="726"/>
      <c r="M29" s="3728"/>
      <c r="N29" s="3728"/>
    </row>
    <row r="30" spans="1:14" ht="27" customHeight="1" x14ac:dyDescent="0.15">
      <c r="A30" s="724"/>
      <c r="B30" s="721"/>
      <c r="C30" s="725"/>
      <c r="D30" s="724"/>
      <c r="E30" s="726"/>
      <c r="F30" s="726"/>
      <c r="G30" s="721"/>
      <c r="H30" s="1725"/>
      <c r="I30" s="727"/>
      <c r="J30" s="726"/>
      <c r="K30" s="726"/>
      <c r="L30" s="726"/>
      <c r="M30" s="3728"/>
      <c r="N30" s="3728"/>
    </row>
    <row r="31" spans="1:14" ht="27" customHeight="1" x14ac:dyDescent="0.15">
      <c r="A31" s="724"/>
      <c r="B31" s="721"/>
      <c r="C31" s="725"/>
      <c r="D31" s="724"/>
      <c r="E31" s="726"/>
      <c r="F31" s="726"/>
      <c r="G31" s="721"/>
      <c r="H31" s="1725"/>
      <c r="I31" s="727"/>
      <c r="J31" s="726"/>
      <c r="K31" s="726"/>
      <c r="L31" s="726"/>
      <c r="M31" s="3728"/>
      <c r="N31" s="3728"/>
    </row>
    <row r="32" spans="1:14" ht="27" customHeight="1" thickBot="1" x14ac:dyDescent="0.2">
      <c r="A32" s="724"/>
      <c r="B32" s="721"/>
      <c r="C32" s="725"/>
      <c r="D32" s="724"/>
      <c r="E32" s="726"/>
      <c r="F32" s="726"/>
      <c r="G32" s="721"/>
      <c r="H32" s="1725"/>
      <c r="I32" s="727"/>
      <c r="J32" s="726"/>
      <c r="K32" s="726"/>
      <c r="L32" s="726"/>
      <c r="M32" s="3729"/>
      <c r="N32" s="3729"/>
    </row>
    <row r="33" spans="1:14" ht="27" customHeight="1" thickTop="1" x14ac:dyDescent="0.15">
      <c r="A33" s="3719" t="s">
        <v>265</v>
      </c>
      <c r="B33" s="3719"/>
      <c r="C33" s="3719"/>
      <c r="D33" s="3719"/>
      <c r="E33" s="3719"/>
      <c r="F33" s="733">
        <f>SUM(F28:F32)</f>
        <v>0</v>
      </c>
      <c r="G33" s="1798"/>
      <c r="H33" s="3720"/>
      <c r="I33" s="3721"/>
      <c r="J33" s="3721"/>
      <c r="K33" s="733">
        <f>SUM(K28:K32)</f>
        <v>0</v>
      </c>
      <c r="L33" s="733">
        <f>SUM(L28:L32)</f>
        <v>0</v>
      </c>
      <c r="M33" s="3728"/>
      <c r="N33" s="3728"/>
    </row>
    <row r="34" spans="1:14" ht="15" customHeight="1" x14ac:dyDescent="0.15">
      <c r="A34" s="745"/>
      <c r="B34" s="745"/>
      <c r="C34" s="745"/>
      <c r="D34" s="745"/>
      <c r="E34" s="745"/>
      <c r="F34" s="746"/>
      <c r="G34" s="745"/>
      <c r="H34" s="747"/>
      <c r="I34" s="747"/>
      <c r="J34" s="747"/>
      <c r="K34" s="746"/>
      <c r="L34" s="746"/>
      <c r="M34" s="746"/>
      <c r="N34" s="748"/>
    </row>
    <row r="35" spans="1:14" ht="15" customHeight="1" x14ac:dyDescent="0.15">
      <c r="A35" s="738" t="s">
        <v>972</v>
      </c>
      <c r="B35" s="739"/>
      <c r="C35" s="740"/>
      <c r="D35" s="738"/>
      <c r="E35" s="741"/>
      <c r="F35" s="741"/>
      <c r="G35" s="739"/>
      <c r="H35" s="742"/>
      <c r="I35" s="738"/>
      <c r="J35" s="741"/>
      <c r="K35" s="741"/>
      <c r="L35" s="741"/>
      <c r="M35" s="735"/>
      <c r="N35" s="720"/>
    </row>
    <row r="36" spans="1:14" ht="18" customHeight="1" x14ac:dyDescent="0.15">
      <c r="A36" s="3715" t="s">
        <v>962</v>
      </c>
      <c r="B36" s="3716" t="s">
        <v>964</v>
      </c>
      <c r="C36" s="3717"/>
      <c r="D36" s="3717"/>
      <c r="E36" s="3717"/>
      <c r="F36" s="3718"/>
      <c r="G36" s="3716" t="s">
        <v>965</v>
      </c>
      <c r="H36" s="3717"/>
      <c r="I36" s="3717"/>
      <c r="J36" s="3717"/>
      <c r="K36" s="3718"/>
      <c r="L36" s="3714" t="s">
        <v>966</v>
      </c>
      <c r="M36" s="3715" t="s">
        <v>572</v>
      </c>
      <c r="N36" s="3715"/>
    </row>
    <row r="37" spans="1:14" ht="18" customHeight="1" x14ac:dyDescent="0.15">
      <c r="A37" s="3715"/>
      <c r="B37" s="1801" t="s">
        <v>963</v>
      </c>
      <c r="C37" s="721" t="s">
        <v>967</v>
      </c>
      <c r="D37" s="721" t="s">
        <v>827</v>
      </c>
      <c r="E37" s="723" t="s">
        <v>968</v>
      </c>
      <c r="F37" s="723" t="s">
        <v>969</v>
      </c>
      <c r="G37" s="1801" t="s">
        <v>963</v>
      </c>
      <c r="H37" s="1724" t="s">
        <v>967</v>
      </c>
      <c r="I37" s="722" t="s">
        <v>827</v>
      </c>
      <c r="J37" s="723" t="s">
        <v>968</v>
      </c>
      <c r="K37" s="723" t="s">
        <v>969</v>
      </c>
      <c r="L37" s="3714"/>
      <c r="M37" s="3715"/>
      <c r="N37" s="3715"/>
    </row>
    <row r="38" spans="1:14" ht="27" customHeight="1" x14ac:dyDescent="0.15">
      <c r="A38" s="724"/>
      <c r="B38" s="721"/>
      <c r="C38" s="725"/>
      <c r="D38" s="724"/>
      <c r="E38" s="726"/>
      <c r="F38" s="726"/>
      <c r="G38" s="721"/>
      <c r="H38" s="1725"/>
      <c r="I38" s="727"/>
      <c r="J38" s="726"/>
      <c r="K38" s="726"/>
      <c r="L38" s="726"/>
      <c r="M38" s="3728"/>
      <c r="N38" s="3728"/>
    </row>
    <row r="39" spans="1:14" ht="27" customHeight="1" x14ac:dyDescent="0.15">
      <c r="A39" s="724"/>
      <c r="B39" s="721"/>
      <c r="C39" s="725"/>
      <c r="D39" s="724"/>
      <c r="E39" s="726"/>
      <c r="F39" s="726"/>
      <c r="G39" s="721"/>
      <c r="H39" s="1725"/>
      <c r="I39" s="727"/>
      <c r="J39" s="726"/>
      <c r="K39" s="726"/>
      <c r="L39" s="726"/>
      <c r="M39" s="3728"/>
      <c r="N39" s="3728"/>
    </row>
    <row r="40" spans="1:14" ht="27" customHeight="1" x14ac:dyDescent="0.15">
      <c r="A40" s="724"/>
      <c r="B40" s="721"/>
      <c r="C40" s="725"/>
      <c r="D40" s="724"/>
      <c r="E40" s="726"/>
      <c r="F40" s="726"/>
      <c r="G40" s="721"/>
      <c r="H40" s="1725"/>
      <c r="I40" s="727"/>
      <c r="J40" s="726"/>
      <c r="K40" s="726"/>
      <c r="L40" s="726"/>
      <c r="M40" s="3728"/>
      <c r="N40" s="3728"/>
    </row>
    <row r="41" spans="1:14" ht="27" customHeight="1" x14ac:dyDescent="0.15">
      <c r="A41" s="724"/>
      <c r="B41" s="721"/>
      <c r="C41" s="725"/>
      <c r="D41" s="724"/>
      <c r="E41" s="726"/>
      <c r="F41" s="726"/>
      <c r="G41" s="721"/>
      <c r="H41" s="1725"/>
      <c r="I41" s="727"/>
      <c r="J41" s="726"/>
      <c r="K41" s="726"/>
      <c r="L41" s="726"/>
      <c r="M41" s="3728"/>
      <c r="N41" s="3728"/>
    </row>
    <row r="42" spans="1:14" ht="27" customHeight="1" thickBot="1" x14ac:dyDescent="0.2">
      <c r="A42" s="728"/>
      <c r="B42" s="729"/>
      <c r="C42" s="730"/>
      <c r="D42" s="728"/>
      <c r="E42" s="749"/>
      <c r="F42" s="749"/>
      <c r="G42" s="729"/>
      <c r="H42" s="1729"/>
      <c r="I42" s="750"/>
      <c r="J42" s="749"/>
      <c r="K42" s="751"/>
      <c r="L42" s="731"/>
      <c r="M42" s="3729"/>
      <c r="N42" s="3729"/>
    </row>
    <row r="43" spans="1:14" ht="27" customHeight="1" thickTop="1" x14ac:dyDescent="0.15">
      <c r="A43" s="3719" t="s">
        <v>265</v>
      </c>
      <c r="B43" s="3719"/>
      <c r="C43" s="3719"/>
      <c r="D43" s="3719"/>
      <c r="E43" s="3719"/>
      <c r="F43" s="733">
        <f>SUM(F38:F42)</f>
        <v>0</v>
      </c>
      <c r="G43" s="1798"/>
      <c r="H43" s="3720"/>
      <c r="I43" s="3721"/>
      <c r="J43" s="3721"/>
      <c r="K43" s="733">
        <f>SUM(K38:K42)</f>
        <v>0</v>
      </c>
      <c r="L43" s="733">
        <f>SUM(L38:L42)</f>
        <v>0</v>
      </c>
      <c r="M43" s="3728"/>
      <c r="N43" s="3728"/>
    </row>
    <row r="44" spans="1:14" ht="27" customHeight="1" thickBot="1" x14ac:dyDescent="0.2">
      <c r="B44" s="734"/>
      <c r="C44" s="737"/>
      <c r="E44" s="752"/>
      <c r="F44" s="752"/>
      <c r="G44" s="734"/>
      <c r="H44" s="753"/>
      <c r="I44" s="754"/>
      <c r="J44" s="752"/>
      <c r="K44" s="755"/>
      <c r="L44" s="735"/>
      <c r="M44" s="735"/>
      <c r="N44" s="737"/>
    </row>
    <row r="45" spans="1:14" ht="27" customHeight="1" thickBot="1" x14ac:dyDescent="0.2">
      <c r="A45" s="3722" t="s">
        <v>608</v>
      </c>
      <c r="B45" s="3723"/>
      <c r="C45" s="3723"/>
      <c r="D45" s="3723"/>
      <c r="E45" s="3724"/>
      <c r="F45" s="1727">
        <f>F13+F23+F33+F43</f>
        <v>0</v>
      </c>
      <c r="G45" s="1799"/>
      <c r="H45" s="3725"/>
      <c r="I45" s="3725"/>
      <c r="J45" s="3726"/>
      <c r="K45" s="1727">
        <f>K13+K23+K33+K43</f>
        <v>0</v>
      </c>
      <c r="L45" s="1727">
        <f>L13+L23+L33+L43</f>
        <v>0</v>
      </c>
      <c r="M45" s="949" t="s">
        <v>1696</v>
      </c>
      <c r="N45" s="1810"/>
    </row>
    <row r="47" spans="1:14" ht="27" customHeight="1" x14ac:dyDescent="0.15"/>
    <row r="48" spans="1:14" ht="27" customHeight="1" x14ac:dyDescent="0.15"/>
  </sheetData>
  <mergeCells count="56">
    <mergeCell ref="A2:N2"/>
    <mergeCell ref="M29:N29"/>
    <mergeCell ref="M39:N39"/>
    <mergeCell ref="M19:N19"/>
    <mergeCell ref="M42:N42"/>
    <mergeCell ref="M10:N10"/>
    <mergeCell ref="M11:N11"/>
    <mergeCell ref="M12:N12"/>
    <mergeCell ref="M13:N13"/>
    <mergeCell ref="M18:N18"/>
    <mergeCell ref="M20:N20"/>
    <mergeCell ref="M21:N21"/>
    <mergeCell ref="M22:N22"/>
    <mergeCell ref="M23:N23"/>
    <mergeCell ref="M8:N8"/>
    <mergeCell ref="M9:N9"/>
    <mergeCell ref="M43:N43"/>
    <mergeCell ref="M28:N28"/>
    <mergeCell ref="M30:N30"/>
    <mergeCell ref="M31:N31"/>
    <mergeCell ref="M32:N32"/>
    <mergeCell ref="M33:N33"/>
    <mergeCell ref="M38:N38"/>
    <mergeCell ref="M40:N40"/>
    <mergeCell ref="M41:N41"/>
    <mergeCell ref="A3:N3"/>
    <mergeCell ref="A6:A7"/>
    <mergeCell ref="L6:L7"/>
    <mergeCell ref="M6:N7"/>
    <mergeCell ref="G6:K6"/>
    <mergeCell ref="B6:F6"/>
    <mergeCell ref="A13:E13"/>
    <mergeCell ref="H13:J13"/>
    <mergeCell ref="A16:A17"/>
    <mergeCell ref="B16:F16"/>
    <mergeCell ref="G16:K16"/>
    <mergeCell ref="A43:E43"/>
    <mergeCell ref="H43:J43"/>
    <mergeCell ref="A45:E45"/>
    <mergeCell ref="H45:J45"/>
    <mergeCell ref="A33:E33"/>
    <mergeCell ref="H33:J33"/>
    <mergeCell ref="A36:A37"/>
    <mergeCell ref="B36:F36"/>
    <mergeCell ref="G36:K36"/>
    <mergeCell ref="L36:L37"/>
    <mergeCell ref="M36:N37"/>
    <mergeCell ref="L16:L17"/>
    <mergeCell ref="M16:N17"/>
    <mergeCell ref="A26:A27"/>
    <mergeCell ref="B26:F26"/>
    <mergeCell ref="G26:K26"/>
    <mergeCell ref="L26:L27"/>
    <mergeCell ref="M26:N27"/>
    <mergeCell ref="A23:E23"/>
    <mergeCell ref="H23:J23"/>
  </mergeCells>
  <phoneticPr fontId="2"/>
  <pageMargins left="0.78740157480314965" right="0.19685039370078741" top="0.59055118110236227" bottom="0.39370078740157483" header="0" footer="0"/>
  <pageSetup paperSize="9" scale="62"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4488-A9CE-4A45-954D-95EEBDE9B0F7}">
  <sheetPr codeName="Sheet54">
    <tabColor rgb="FF66FFFF"/>
    <pageSetUpPr fitToPage="1"/>
  </sheetPr>
  <dimension ref="A1:L44"/>
  <sheetViews>
    <sheetView showGridLines="0" view="pageBreakPreview" topLeftCell="A31" zoomScaleNormal="100" zoomScaleSheetLayoutView="100" workbookViewId="0"/>
  </sheetViews>
  <sheetFormatPr defaultColWidth="9.5703125" defaultRowHeight="13.5" x14ac:dyDescent="0.15"/>
  <cols>
    <col min="1" max="1" width="11.5703125" style="216" customWidth="1"/>
    <col min="2" max="2" width="21.85546875" style="216" customWidth="1"/>
    <col min="3" max="3" width="3.5703125" style="287" bestFit="1" customWidth="1"/>
    <col min="4" max="5" width="8.140625" style="216" customWidth="1"/>
    <col min="6" max="6" width="35.140625" style="216" customWidth="1"/>
    <col min="7" max="7" width="18.7109375" style="216" customWidth="1"/>
    <col min="8" max="8" width="9.5703125" style="1494" customWidth="1"/>
    <col min="9" max="16384" width="9.5703125" style="216"/>
  </cols>
  <sheetData>
    <row r="1" spans="1:8" s="206" customFormat="1" ht="20.100000000000001" customHeight="1" x14ac:dyDescent="0.15">
      <c r="A1" s="209"/>
      <c r="B1" s="430"/>
      <c r="C1" s="648"/>
      <c r="D1" s="207"/>
      <c r="E1" s="207"/>
      <c r="F1" s="207"/>
      <c r="G1" s="208" t="s">
        <v>1603</v>
      </c>
      <c r="H1" s="1492"/>
    </row>
    <row r="2" spans="1:8" s="206" customFormat="1" ht="22.5" customHeight="1" thickBot="1" x14ac:dyDescent="0.2">
      <c r="A2" s="3446" t="s">
        <v>912</v>
      </c>
      <c r="B2" s="3446"/>
      <c r="C2" s="3446"/>
      <c r="D2" s="3446"/>
      <c r="E2" s="3446"/>
      <c r="F2" s="3446"/>
      <c r="G2" s="3446"/>
      <c r="H2" s="1493"/>
    </row>
    <row r="3" spans="1:8" s="172" customFormat="1" ht="25.5" customHeight="1" thickBot="1" x14ac:dyDescent="0.2">
      <c r="A3" s="1512" t="s">
        <v>326</v>
      </c>
      <c r="B3" s="3447" t="str">
        <f>IF('参考様式1-1'!D3="","",'参考様式1-1'!D3)</f>
        <v/>
      </c>
      <c r="C3" s="3447"/>
      <c r="D3" s="3447"/>
      <c r="E3" s="3447"/>
      <c r="F3" s="3448"/>
      <c r="G3" s="1557" t="str">
        <f>'参考様式1-1'!M3</f>
        <v>１棟目／計１棟</v>
      </c>
      <c r="H3" s="182"/>
    </row>
    <row r="4" spans="1:8" s="206" customFormat="1" ht="30" customHeight="1" thickBot="1" x14ac:dyDescent="0.2">
      <c r="A4" s="1513"/>
      <c r="B4" s="1513"/>
      <c r="C4" s="1513"/>
      <c r="D4" s="1513"/>
      <c r="E4" s="1513"/>
      <c r="F4" s="1513"/>
      <c r="G4" s="1513"/>
      <c r="H4" s="1493"/>
    </row>
    <row r="5" spans="1:8" ht="15" customHeight="1" x14ac:dyDescent="0.15">
      <c r="A5" s="3449" t="s">
        <v>770</v>
      </c>
      <c r="B5" s="2697"/>
      <c r="C5" s="3449" t="s">
        <v>771</v>
      </c>
      <c r="D5" s="3452"/>
      <c r="E5" s="3452"/>
      <c r="F5" s="2697"/>
      <c r="G5" s="3454" t="s">
        <v>1502</v>
      </c>
    </row>
    <row r="6" spans="1:8" ht="15" customHeight="1" thickBot="1" x14ac:dyDescent="0.2">
      <c r="A6" s="3450"/>
      <c r="B6" s="3451"/>
      <c r="C6" s="3450"/>
      <c r="D6" s="3453"/>
      <c r="E6" s="3453"/>
      <c r="F6" s="3451"/>
      <c r="G6" s="3455"/>
    </row>
    <row r="7" spans="1:8" s="286" customFormat="1" ht="26.25" customHeight="1" x14ac:dyDescent="0.15">
      <c r="A7" s="456" t="s">
        <v>773</v>
      </c>
      <c r="B7" s="457" t="s">
        <v>1459</v>
      </c>
      <c r="C7" s="3404" t="s">
        <v>775</v>
      </c>
      <c r="D7" s="3405"/>
      <c r="E7" s="1502"/>
      <c r="F7" s="1503"/>
      <c r="G7" s="435">
        <f>'参考様式2-2 実績'!E30</f>
        <v>0</v>
      </c>
      <c r="H7" s="1495"/>
    </row>
    <row r="8" spans="1:8" s="286" customFormat="1" ht="26.25" customHeight="1" x14ac:dyDescent="0.15">
      <c r="A8" s="460"/>
      <c r="B8" s="461" t="s">
        <v>1460</v>
      </c>
      <c r="C8" s="3406" t="s">
        <v>777</v>
      </c>
      <c r="D8" s="3407"/>
      <c r="E8" s="358"/>
      <c r="F8" s="1504"/>
      <c r="G8" s="437">
        <f>'参考様式2-2 実績'!E45</f>
        <v>0</v>
      </c>
      <c r="H8" s="1495"/>
    </row>
    <row r="9" spans="1:8" s="286" customFormat="1" ht="26.25" customHeight="1" x14ac:dyDescent="0.15">
      <c r="A9" s="460"/>
      <c r="B9" s="461" t="s">
        <v>1461</v>
      </c>
      <c r="C9" s="3406" t="s">
        <v>798</v>
      </c>
      <c r="D9" s="3407"/>
      <c r="E9" s="358"/>
      <c r="F9" s="1504"/>
      <c r="G9" s="438">
        <f>'参考様式2-2 実績'!E52</f>
        <v>0</v>
      </c>
      <c r="H9" s="1495" t="s">
        <v>1453</v>
      </c>
    </row>
    <row r="10" spans="1:8" s="286" customFormat="1" ht="26.25" customHeight="1" x14ac:dyDescent="0.15">
      <c r="A10" s="460"/>
      <c r="B10" s="461" t="s">
        <v>1462</v>
      </c>
      <c r="C10" s="3443" t="s">
        <v>1428</v>
      </c>
      <c r="D10" s="3444"/>
      <c r="E10" s="358"/>
      <c r="F10" s="1504"/>
      <c r="G10" s="437">
        <f>'参考様式2-3　実績'!I26</f>
        <v>0</v>
      </c>
      <c r="H10" s="1495" t="s">
        <v>1454</v>
      </c>
    </row>
    <row r="11" spans="1:8" s="286" customFormat="1" ht="26.25" customHeight="1" thickBot="1" x14ac:dyDescent="0.2">
      <c r="A11" s="463"/>
      <c r="B11" s="464" t="s">
        <v>780</v>
      </c>
      <c r="C11" s="3429" t="s">
        <v>1469</v>
      </c>
      <c r="D11" s="3430"/>
      <c r="E11" s="3430"/>
      <c r="F11" s="3431"/>
      <c r="G11" s="468">
        <f>SUM(G7:G10)</f>
        <v>0</v>
      </c>
      <c r="H11" s="1495"/>
    </row>
    <row r="12" spans="1:8" s="286" customFormat="1" ht="26.25" customHeight="1" x14ac:dyDescent="0.15">
      <c r="A12" s="3410" t="s">
        <v>781</v>
      </c>
      <c r="B12" s="3445" t="s">
        <v>1459</v>
      </c>
      <c r="C12" s="3414" t="s">
        <v>1445</v>
      </c>
      <c r="D12" s="3415"/>
      <c r="E12" s="3416"/>
      <c r="F12" s="1505" t="s">
        <v>783</v>
      </c>
      <c r="G12" s="442">
        <f>'参考様式2-2 実績'!E14+'参考様式2-2 実績'!E28</f>
        <v>0</v>
      </c>
      <c r="H12" s="1495"/>
    </row>
    <row r="13" spans="1:8" s="286" customFormat="1" ht="26.25" customHeight="1" x14ac:dyDescent="0.15">
      <c r="A13" s="3411"/>
      <c r="B13" s="3424"/>
      <c r="C13" s="3440" t="s">
        <v>1477</v>
      </c>
      <c r="D13" s="3441"/>
      <c r="E13" s="3442"/>
      <c r="F13" s="1506" t="s">
        <v>785</v>
      </c>
      <c r="G13" s="444">
        <f>'参考様式2-2 実績'!E21</f>
        <v>0</v>
      </c>
      <c r="H13" s="1495"/>
    </row>
    <row r="14" spans="1:8" s="286" customFormat="1" ht="26.25" customHeight="1" x14ac:dyDescent="0.15">
      <c r="A14" s="460"/>
      <c r="B14" s="3424"/>
      <c r="C14" s="3420" t="s">
        <v>802</v>
      </c>
      <c r="D14" s="3421"/>
      <c r="E14" s="3422"/>
      <c r="F14" s="1666" t="s">
        <v>786</v>
      </c>
      <c r="G14" s="437">
        <f>SUM(G12:G13)</f>
        <v>0</v>
      </c>
      <c r="H14" s="1495" t="s">
        <v>1451</v>
      </c>
    </row>
    <row r="15" spans="1:8" s="286" customFormat="1" ht="26.25" customHeight="1" x14ac:dyDescent="0.15">
      <c r="A15" s="460"/>
      <c r="B15" s="3432" t="s">
        <v>1460</v>
      </c>
      <c r="C15" s="3420" t="s">
        <v>1470</v>
      </c>
      <c r="D15" s="3421"/>
      <c r="E15" s="3421"/>
      <c r="F15" s="3433"/>
      <c r="G15" s="438">
        <f>IF(G8&gt;=1000,MIN(G7*0.1,G8),G8)</f>
        <v>0</v>
      </c>
      <c r="H15" s="1495" t="s">
        <v>1452</v>
      </c>
    </row>
    <row r="16" spans="1:8" s="286" customFormat="1" ht="26.25" customHeight="1" x14ac:dyDescent="0.15">
      <c r="A16" s="460"/>
      <c r="B16" s="3413"/>
      <c r="C16" s="3434" t="s">
        <v>1476</v>
      </c>
      <c r="D16" s="3435"/>
      <c r="E16" s="3436"/>
      <c r="F16" s="1509" t="s">
        <v>790</v>
      </c>
      <c r="G16" s="445">
        <f>IF(ISERROR(G15*'参考様式2-2 実績'!E44/'参考様式2-2 実績'!E45),0,G15*'参考様式2-2 実績'!E44/'参考様式2-2 実績'!E45)</f>
        <v>0</v>
      </c>
      <c r="H16" s="1495"/>
    </row>
    <row r="17" spans="1:12" s="286" customFormat="1" ht="26.25" customHeight="1" x14ac:dyDescent="0.15">
      <c r="A17" s="473"/>
      <c r="B17" s="3413"/>
      <c r="C17" s="3437" t="s">
        <v>1478</v>
      </c>
      <c r="D17" s="3438"/>
      <c r="E17" s="3439"/>
      <c r="F17" s="1507" t="s">
        <v>803</v>
      </c>
      <c r="G17" s="447">
        <f>G15-G16</f>
        <v>0</v>
      </c>
      <c r="H17" s="1495"/>
    </row>
    <row r="18" spans="1:12" s="286" customFormat="1" ht="26.25" customHeight="1" x14ac:dyDescent="0.15">
      <c r="A18" s="473"/>
      <c r="B18" s="461" t="s">
        <v>1461</v>
      </c>
      <c r="C18" s="3420" t="s">
        <v>804</v>
      </c>
      <c r="D18" s="3421"/>
      <c r="E18" s="1667"/>
      <c r="F18" s="488"/>
      <c r="G18" s="437">
        <f>G9</f>
        <v>0</v>
      </c>
    </row>
    <row r="19" spans="1:12" s="286" customFormat="1" ht="26.25" customHeight="1" thickBot="1" x14ac:dyDescent="0.2">
      <c r="A19" s="473"/>
      <c r="B19" s="479" t="s">
        <v>1463</v>
      </c>
      <c r="C19" s="3429" t="s">
        <v>1429</v>
      </c>
      <c r="D19" s="3430"/>
      <c r="E19" s="1668"/>
      <c r="F19" s="1669"/>
      <c r="G19" s="441">
        <f>G10</f>
        <v>0</v>
      </c>
    </row>
    <row r="20" spans="1:12" s="286" customFormat="1" ht="26.25" customHeight="1" x14ac:dyDescent="0.15">
      <c r="A20" s="482" t="s">
        <v>792</v>
      </c>
      <c r="B20" s="3412" t="s">
        <v>1464</v>
      </c>
      <c r="C20" s="3414" t="s">
        <v>782</v>
      </c>
      <c r="D20" s="3415"/>
      <c r="E20" s="3416"/>
      <c r="F20" s="483" t="s">
        <v>807</v>
      </c>
      <c r="G20" s="449">
        <f>ROUNDDOWN(G12/3,0)+ROUNDDOWN(G16/3,0)</f>
        <v>0</v>
      </c>
      <c r="H20" s="1495"/>
    </row>
    <row r="21" spans="1:12" s="286" customFormat="1" ht="26.25" customHeight="1" x14ac:dyDescent="0.15">
      <c r="A21" s="484"/>
      <c r="B21" s="3413"/>
      <c r="C21" s="3440" t="s">
        <v>784</v>
      </c>
      <c r="D21" s="3441"/>
      <c r="E21" s="3442"/>
      <c r="F21" s="485" t="s">
        <v>808</v>
      </c>
      <c r="G21" s="444">
        <f>ROUNDDOWN(G13/3,0)+ROUNDDOWN(G17/3,0)</f>
        <v>0</v>
      </c>
      <c r="H21" s="1558"/>
      <c r="I21" s="1559"/>
      <c r="J21" s="1559"/>
      <c r="K21" s="1559"/>
      <c r="L21" s="1559"/>
    </row>
    <row r="22" spans="1:12" s="286" customFormat="1" ht="26.25" customHeight="1" x14ac:dyDescent="0.15">
      <c r="A22" s="484"/>
      <c r="B22" s="3413"/>
      <c r="C22" s="3420" t="s">
        <v>802</v>
      </c>
      <c r="D22" s="3421"/>
      <c r="E22" s="3422"/>
      <c r="F22" s="488" t="s">
        <v>809</v>
      </c>
      <c r="G22" s="437">
        <f>SUM(G20:G21)</f>
        <v>0</v>
      </c>
      <c r="H22" s="1558"/>
      <c r="I22" s="1559"/>
      <c r="J22" s="1559"/>
      <c r="K22" s="1559"/>
      <c r="L22" s="1559"/>
    </row>
    <row r="23" spans="1:12" s="286" customFormat="1" ht="26.25" customHeight="1" x14ac:dyDescent="0.15">
      <c r="A23" s="473"/>
      <c r="B23" s="1554"/>
      <c r="C23" s="3437" t="s">
        <v>810</v>
      </c>
      <c r="D23" s="3438"/>
      <c r="E23" s="3439"/>
      <c r="F23" s="488" t="s">
        <v>811</v>
      </c>
      <c r="G23" s="437">
        <f>ROUNDDOWN(G18/3,0)</f>
        <v>0</v>
      </c>
      <c r="H23" s="1495"/>
    </row>
    <row r="24" spans="1:12" s="286" customFormat="1" ht="26.25" customHeight="1" thickBot="1" x14ac:dyDescent="0.2">
      <c r="A24" s="486"/>
      <c r="B24" s="479" t="s">
        <v>1465</v>
      </c>
      <c r="C24" s="3429" t="s">
        <v>1552</v>
      </c>
      <c r="D24" s="3430"/>
      <c r="E24" s="3430"/>
      <c r="F24" s="3431"/>
      <c r="G24" s="441">
        <f>ROUNDDOWN(G19/3,0)</f>
        <v>0</v>
      </c>
    </row>
    <row r="25" spans="1:12" s="286" customFormat="1" ht="26.25" customHeight="1" x14ac:dyDescent="0.15">
      <c r="A25" s="3410" t="s">
        <v>793</v>
      </c>
      <c r="B25" s="3412" t="s">
        <v>1466</v>
      </c>
      <c r="C25" s="3414" t="s">
        <v>782</v>
      </c>
      <c r="D25" s="3415"/>
      <c r="E25" s="3416"/>
      <c r="F25" s="1670" t="s">
        <v>794</v>
      </c>
      <c r="G25" s="449">
        <f>G20</f>
        <v>0</v>
      </c>
      <c r="H25" s="1495"/>
    </row>
    <row r="26" spans="1:12" s="286" customFormat="1" ht="26.25" customHeight="1" x14ac:dyDescent="0.15">
      <c r="A26" s="3411"/>
      <c r="B26" s="3413"/>
      <c r="C26" s="3417" t="s">
        <v>791</v>
      </c>
      <c r="D26" s="3418"/>
      <c r="E26" s="3419"/>
      <c r="F26" s="487" t="s">
        <v>815</v>
      </c>
      <c r="G26" s="444">
        <f>MIN(G21,25000)</f>
        <v>0</v>
      </c>
      <c r="H26" s="1495"/>
    </row>
    <row r="27" spans="1:12" s="286" customFormat="1" ht="26.25" customHeight="1" x14ac:dyDescent="0.15">
      <c r="A27" s="473"/>
      <c r="B27" s="3413"/>
      <c r="C27" s="3420" t="s">
        <v>810</v>
      </c>
      <c r="D27" s="3421"/>
      <c r="E27" s="3422"/>
      <c r="F27" s="1604" t="s">
        <v>817</v>
      </c>
      <c r="G27" s="451">
        <f>G23</f>
        <v>0</v>
      </c>
      <c r="H27" s="1495"/>
    </row>
    <row r="28" spans="1:12" s="286" customFormat="1" ht="26.25" customHeight="1" x14ac:dyDescent="0.15">
      <c r="A28" s="473"/>
      <c r="B28" s="1475"/>
      <c r="C28" s="3420" t="s">
        <v>818</v>
      </c>
      <c r="D28" s="3421"/>
      <c r="E28" s="3422"/>
      <c r="F28" s="488" t="s">
        <v>1553</v>
      </c>
      <c r="G28" s="1499"/>
      <c r="H28" s="1495"/>
    </row>
    <row r="29" spans="1:12" s="286" customFormat="1" ht="26.25" customHeight="1" x14ac:dyDescent="0.15">
      <c r="A29" s="473"/>
      <c r="B29" s="1496" t="s">
        <v>1449</v>
      </c>
      <c r="C29" s="3420" t="s">
        <v>802</v>
      </c>
      <c r="D29" s="3421"/>
      <c r="E29" s="3422"/>
      <c r="F29" s="488" t="s">
        <v>821</v>
      </c>
      <c r="G29" s="437">
        <f>SUM(G25:G28)</f>
        <v>0</v>
      </c>
      <c r="H29" s="1495"/>
    </row>
    <row r="30" spans="1:12" s="286" customFormat="1" ht="26.25" customHeight="1" x14ac:dyDescent="0.15">
      <c r="A30" s="473"/>
      <c r="B30" s="3423" t="s">
        <v>1467</v>
      </c>
      <c r="C30" s="3406" t="s">
        <v>789</v>
      </c>
      <c r="D30" s="3407"/>
      <c r="E30" s="3425"/>
      <c r="F30" s="1671" t="s">
        <v>1554</v>
      </c>
      <c r="G30" s="437">
        <f>G24</f>
        <v>0</v>
      </c>
      <c r="H30" s="1495"/>
    </row>
    <row r="31" spans="1:12" s="286" customFormat="1" ht="26.25" customHeight="1" x14ac:dyDescent="0.15">
      <c r="A31" s="473"/>
      <c r="B31" s="3424"/>
      <c r="C31" s="3420" t="s">
        <v>818</v>
      </c>
      <c r="D31" s="3421"/>
      <c r="E31" s="3422"/>
      <c r="F31" s="488" t="s">
        <v>1555</v>
      </c>
      <c r="G31" s="489"/>
      <c r="H31" s="1495"/>
    </row>
    <row r="32" spans="1:12" s="286" customFormat="1" ht="26.25" customHeight="1" thickBot="1" x14ac:dyDescent="0.2">
      <c r="A32" s="473"/>
      <c r="B32" s="1498" t="s">
        <v>1450</v>
      </c>
      <c r="C32" s="3426" t="s">
        <v>802</v>
      </c>
      <c r="D32" s="3427"/>
      <c r="E32" s="3428"/>
      <c r="F32" s="488" t="s">
        <v>1556</v>
      </c>
      <c r="G32" s="451">
        <f>SUM(G30:G31)</f>
        <v>0</v>
      </c>
    </row>
    <row r="33" spans="1:12" s="286" customFormat="1" ht="30" customHeight="1" thickTop="1" x14ac:dyDescent="0.15">
      <c r="A33" s="473"/>
      <c r="B33" s="1551" t="s">
        <v>1468</v>
      </c>
      <c r="C33" s="1672" t="s">
        <v>1449</v>
      </c>
      <c r="D33" s="3408" t="s">
        <v>823</v>
      </c>
      <c r="E33" s="3409"/>
      <c r="F33" s="490" t="s">
        <v>1455</v>
      </c>
      <c r="G33" s="491">
        <f>MIN(G29,50000)</f>
        <v>0</v>
      </c>
      <c r="H33" s="1495"/>
    </row>
    <row r="34" spans="1:12" s="286" customFormat="1" ht="30" customHeight="1" x14ac:dyDescent="0.15">
      <c r="A34" s="473"/>
      <c r="B34" s="1552"/>
      <c r="C34" s="1673" t="s">
        <v>1457</v>
      </c>
      <c r="D34" s="3398" t="s">
        <v>824</v>
      </c>
      <c r="E34" s="3399"/>
      <c r="F34" s="488" t="s">
        <v>1456</v>
      </c>
      <c r="G34" s="437">
        <f>MIN(G32,25000)</f>
        <v>0</v>
      </c>
      <c r="H34" s="1495"/>
    </row>
    <row r="35" spans="1:12" s="286" customFormat="1" ht="30" customHeight="1" thickBot="1" x14ac:dyDescent="0.2">
      <c r="A35" s="486"/>
      <c r="B35" s="1553"/>
      <c r="C35" s="3400" t="s">
        <v>608</v>
      </c>
      <c r="D35" s="3401"/>
      <c r="E35" s="3402"/>
      <c r="F35" s="1508" t="s">
        <v>1458</v>
      </c>
      <c r="G35" s="468">
        <f>MIN(G33+G34,G36)</f>
        <v>0</v>
      </c>
      <c r="H35" s="1495"/>
    </row>
    <row r="36" spans="1:12" s="286" customFormat="1" ht="26.25" customHeight="1" thickBot="1" x14ac:dyDescent="0.2">
      <c r="A36" s="210"/>
      <c r="B36" s="243"/>
      <c r="C36" s="370"/>
      <c r="D36" s="3403"/>
      <c r="E36" s="3403"/>
      <c r="F36" s="1491" t="s">
        <v>1602</v>
      </c>
      <c r="G36" s="1676"/>
      <c r="H36" s="1675" t="s">
        <v>1601</v>
      </c>
    </row>
    <row r="37" spans="1:12" s="286" customFormat="1" ht="26.25" customHeight="1" x14ac:dyDescent="0.15">
      <c r="A37" s="482" t="s">
        <v>1545</v>
      </c>
      <c r="B37" s="457" t="s">
        <v>1459</v>
      </c>
      <c r="C37" s="3404"/>
      <c r="D37" s="3405"/>
      <c r="E37" s="1502"/>
      <c r="F37" s="1503"/>
      <c r="G37" s="435">
        <f>ROUNDDOWN(G12/3,0)+ROUNDDOWN(G13/3,0)</f>
        <v>0</v>
      </c>
      <c r="H37" s="1495" t="s">
        <v>1546</v>
      </c>
      <c r="I37" s="1560"/>
      <c r="J37" s="1560"/>
      <c r="K37" s="1560"/>
      <c r="L37" s="1560"/>
    </row>
    <row r="38" spans="1:12" s="286" customFormat="1" ht="26.25" customHeight="1" x14ac:dyDescent="0.15">
      <c r="A38" s="460" t="s">
        <v>1547</v>
      </c>
      <c r="B38" s="461" t="s">
        <v>1460</v>
      </c>
      <c r="C38" s="3406"/>
      <c r="D38" s="3407"/>
      <c r="E38" s="358"/>
      <c r="F38" s="1504"/>
      <c r="G38" s="437">
        <f>ROUNDDOWN(G16/3,0)+ROUNDDOWN(G17/3,0)</f>
        <v>0</v>
      </c>
      <c r="H38" s="1495" t="s">
        <v>1548</v>
      </c>
      <c r="I38" s="1560"/>
      <c r="J38" s="1560"/>
      <c r="K38" s="1560"/>
      <c r="L38" s="1560"/>
    </row>
    <row r="39" spans="1:12" s="286" customFormat="1" ht="26.25" customHeight="1" x14ac:dyDescent="0.15">
      <c r="A39" s="460"/>
      <c r="B39" s="461" t="s">
        <v>1461</v>
      </c>
      <c r="C39" s="3406"/>
      <c r="D39" s="3407"/>
      <c r="E39" s="358"/>
      <c r="F39" s="1504"/>
      <c r="G39" s="438">
        <f>G23</f>
        <v>0</v>
      </c>
      <c r="H39" s="1495" t="s">
        <v>1549</v>
      </c>
    </row>
    <row r="40" spans="1:12" s="286" customFormat="1" ht="26.25" customHeight="1" thickBot="1" x14ac:dyDescent="0.2">
      <c r="A40" s="463"/>
      <c r="B40" s="479" t="s">
        <v>1462</v>
      </c>
      <c r="C40" s="3396"/>
      <c r="D40" s="3397"/>
      <c r="E40" s="1561"/>
      <c r="F40" s="1562"/>
      <c r="G40" s="441">
        <f>G34</f>
        <v>0</v>
      </c>
      <c r="H40" s="1495" t="s">
        <v>1550</v>
      </c>
    </row>
    <row r="41" spans="1:12" ht="4.5" customHeight="1" x14ac:dyDescent="0.15">
      <c r="A41" s="493"/>
      <c r="B41" s="493"/>
      <c r="C41" s="1500"/>
      <c r="D41" s="493"/>
      <c r="E41" s="493"/>
      <c r="F41" s="493"/>
    </row>
    <row r="42" spans="1:12" ht="13.5" customHeight="1" x14ac:dyDescent="0.15">
      <c r="A42" s="260" t="s">
        <v>796</v>
      </c>
      <c r="B42" s="494"/>
      <c r="C42" s="1501"/>
      <c r="D42" s="260"/>
      <c r="E42" s="260"/>
      <c r="F42" s="260"/>
    </row>
    <row r="43" spans="1:12" ht="13.5" customHeight="1" x14ac:dyDescent="0.15">
      <c r="A43" s="260" t="s">
        <v>797</v>
      </c>
      <c r="B43" s="494"/>
      <c r="C43" s="1501"/>
      <c r="D43" s="260"/>
      <c r="E43" s="260"/>
      <c r="F43" s="260"/>
    </row>
    <row r="44" spans="1:12" ht="13.5" customHeight="1" x14ac:dyDescent="0.15">
      <c r="A44" s="454"/>
      <c r="B44" s="494"/>
      <c r="C44" s="1501"/>
      <c r="D44" s="260"/>
      <c r="E44" s="260"/>
      <c r="F44" s="260"/>
    </row>
  </sheetData>
  <sheetProtection formatCells="0" formatColumns="0" formatRows="0" insertColumns="0" insertRows="0" insertHyperlinks="0" deleteColumns="0" deleteRows="0" sort="0" autoFilter="0" pivotTables="0"/>
  <mergeCells count="46">
    <mergeCell ref="C40:D40"/>
    <mergeCell ref="D34:E34"/>
    <mergeCell ref="C35:E35"/>
    <mergeCell ref="D36:E36"/>
    <mergeCell ref="C37:D37"/>
    <mergeCell ref="C38:D38"/>
    <mergeCell ref="C39:D39"/>
    <mergeCell ref="D33:E33"/>
    <mergeCell ref="A25:A26"/>
    <mergeCell ref="B25:B27"/>
    <mergeCell ref="C25:E25"/>
    <mergeCell ref="C26:E26"/>
    <mergeCell ref="C27:E27"/>
    <mergeCell ref="C28:E28"/>
    <mergeCell ref="C29:E29"/>
    <mergeCell ref="B30:B31"/>
    <mergeCell ref="C30:E30"/>
    <mergeCell ref="C31:E31"/>
    <mergeCell ref="C32:E32"/>
    <mergeCell ref="C24:F24"/>
    <mergeCell ref="B15:B17"/>
    <mergeCell ref="C15:F15"/>
    <mergeCell ref="C16:E16"/>
    <mergeCell ref="C17:E17"/>
    <mergeCell ref="C18:D18"/>
    <mergeCell ref="C19:D19"/>
    <mergeCell ref="B20:B22"/>
    <mergeCell ref="C20:E20"/>
    <mergeCell ref="C21:E21"/>
    <mergeCell ref="C22:E22"/>
    <mergeCell ref="C23:E23"/>
    <mergeCell ref="C8:D8"/>
    <mergeCell ref="C9:D9"/>
    <mergeCell ref="C10:D10"/>
    <mergeCell ref="C11:F11"/>
    <mergeCell ref="A12:A13"/>
    <mergeCell ref="B12:B14"/>
    <mergeCell ref="C12:E12"/>
    <mergeCell ref="C13:E13"/>
    <mergeCell ref="C14:E14"/>
    <mergeCell ref="C7:D7"/>
    <mergeCell ref="A2:G2"/>
    <mergeCell ref="B3:F3"/>
    <mergeCell ref="A5:B6"/>
    <mergeCell ref="C5:F6"/>
    <mergeCell ref="G5:G6"/>
  </mergeCells>
  <phoneticPr fontId="2"/>
  <conditionalFormatting sqref="G36">
    <cfRule type="containsBlanks" dxfId="3" priority="1">
      <formula>LEN(TRIM(G36))=0</formula>
    </cfRule>
  </conditionalFormatting>
  <dataValidations count="2">
    <dataValidation operator="greaterThan" allowBlank="1" showInputMessage="1" showErrorMessage="1" errorTitle="補助限度額" error="ⒷがⒶを超えています。Ⓐ≧Ⓑとなるようにしてください。" sqref="G34" xr:uid="{CAAD878E-8288-4835-811F-1AB8C31078A3}"/>
    <dataValidation type="whole" operator="lessThanOrEqual" allowBlank="1" showInputMessage="1" showErrorMessage="1" errorTitle="補助申請額" error="採択額を超えています" sqref="G35" xr:uid="{29FAAC63-858F-45F2-BDA0-037E7DBF23D1}">
      <formula1>G36</formula1>
    </dataValidation>
  </dataValidations>
  <printOptions horizontalCentered="1"/>
  <pageMargins left="0.59055118110236227" right="0.39370078740157483" top="0.59055118110236227" bottom="0.59055118110236227" header="0" footer="0"/>
  <pageSetup paperSize="9" scale="7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21C78-B33F-4108-A581-E0954BC2DFBB}">
  <sheetPr codeName="Sheet55">
    <tabColor rgb="FF66FFFF"/>
  </sheetPr>
  <dimension ref="A1:M58"/>
  <sheetViews>
    <sheetView showGridLines="0" view="pageBreakPreview" zoomScaleNormal="100" zoomScaleSheetLayoutView="100" workbookViewId="0"/>
  </sheetViews>
  <sheetFormatPr defaultColWidth="9.5703125" defaultRowHeight="13.5" x14ac:dyDescent="0.15"/>
  <cols>
    <col min="1" max="1" width="2.5703125" style="216" customWidth="1"/>
    <col min="2" max="2" width="30.7109375" style="216" customWidth="1"/>
    <col min="3" max="4" width="15.7109375" style="216" customWidth="1"/>
    <col min="5" max="6" width="20.7109375" style="243" customWidth="1"/>
    <col min="7" max="7" width="9.42578125" style="216" customWidth="1"/>
    <col min="8" max="9" width="9.5703125" style="216" customWidth="1"/>
    <col min="10" max="12" width="9.5703125" style="216"/>
    <col min="13" max="13" width="2.85546875" style="216" hidden="1" customWidth="1"/>
    <col min="14" max="16384" width="9.5703125" style="216"/>
  </cols>
  <sheetData>
    <row r="1" spans="1:13" s="206" customFormat="1" ht="20.100000000000001" customHeight="1" x14ac:dyDescent="0.15">
      <c r="A1" s="209"/>
      <c r="B1" s="209"/>
      <c r="C1" s="209"/>
      <c r="D1" s="207"/>
      <c r="E1" s="495"/>
      <c r="F1" s="208" t="s">
        <v>1604</v>
      </c>
      <c r="G1" s="208"/>
      <c r="H1" s="208"/>
      <c r="I1" s="209"/>
    </row>
    <row r="2" spans="1:13" s="206" customFormat="1" ht="30" customHeight="1" thickBot="1" x14ac:dyDescent="0.2">
      <c r="A2" s="3458" t="s">
        <v>825</v>
      </c>
      <c r="B2" s="3458"/>
      <c r="C2" s="3458"/>
      <c r="D2" s="3458"/>
      <c r="E2" s="3458"/>
      <c r="F2" s="3458"/>
      <c r="G2" s="431"/>
      <c r="H2" s="431"/>
      <c r="I2" s="431"/>
    </row>
    <row r="3" spans="1:13" s="172" customFormat="1" ht="25.5" customHeight="1" thickBot="1" x14ac:dyDescent="0.2">
      <c r="A3" s="2565" t="s">
        <v>326</v>
      </c>
      <c r="B3" s="2567"/>
      <c r="C3" s="3447" t="str">
        <f>IF('参考様式1-1'!D3="","",'参考様式1-1'!D3)</f>
        <v/>
      </c>
      <c r="D3" s="3447"/>
      <c r="E3" s="3448"/>
      <c r="F3" s="1557" t="str">
        <f>'参考様式1-1'!M3</f>
        <v>１棟目／計１棟</v>
      </c>
      <c r="H3" s="182"/>
    </row>
    <row r="4" spans="1:13" s="206" customFormat="1" ht="15" customHeight="1" x14ac:dyDescent="0.15">
      <c r="A4" s="1485"/>
      <c r="B4" s="1485"/>
      <c r="C4" s="1485"/>
      <c r="D4" s="1485"/>
      <c r="E4" s="1485"/>
      <c r="F4" s="1485"/>
      <c r="G4" s="431"/>
      <c r="H4" s="431"/>
      <c r="I4" s="431"/>
    </row>
    <row r="5" spans="1:13" s="206" customFormat="1" ht="20.100000000000001" customHeight="1" thickBot="1" x14ac:dyDescent="0.2">
      <c r="A5" s="209" t="s">
        <v>1395</v>
      </c>
      <c r="B5" s="209"/>
      <c r="C5" s="209"/>
      <c r="D5" s="431"/>
      <c r="E5" s="432"/>
      <c r="F5" s="433"/>
      <c r="G5" s="431"/>
      <c r="H5" s="431"/>
      <c r="I5" s="431"/>
    </row>
    <row r="6" spans="1:13" s="260" customFormat="1" ht="14.25" customHeight="1" x14ac:dyDescent="0.15">
      <c r="A6" s="2585" t="s">
        <v>826</v>
      </c>
      <c r="B6" s="2624"/>
      <c r="C6" s="2624"/>
      <c r="D6" s="2624"/>
      <c r="E6" s="2729" t="s">
        <v>772</v>
      </c>
      <c r="F6" s="3459" t="s">
        <v>572</v>
      </c>
    </row>
    <row r="7" spans="1:13" s="260" customFormat="1" ht="14.25" customHeight="1" thickBot="1" x14ac:dyDescent="0.2">
      <c r="A7" s="3464"/>
      <c r="B7" s="3465"/>
      <c r="C7" s="3465"/>
      <c r="D7" s="3465"/>
      <c r="E7" s="3461"/>
      <c r="F7" s="3460"/>
    </row>
    <row r="8" spans="1:13" s="260" customFormat="1" ht="20.100000000000001" customHeight="1" x14ac:dyDescent="0.15">
      <c r="A8" s="1465" t="s">
        <v>829</v>
      </c>
      <c r="B8" s="1466"/>
      <c r="C8" s="1466"/>
      <c r="D8" s="1466"/>
      <c r="E8" s="497"/>
      <c r="F8" s="498"/>
    </row>
    <row r="9" spans="1:13" s="260" customFormat="1" ht="20.100000000000001" customHeight="1" x14ac:dyDescent="0.15">
      <c r="A9" s="3462" t="s">
        <v>1585</v>
      </c>
      <c r="B9" s="3463"/>
      <c r="C9" s="1530"/>
      <c r="D9" s="1529"/>
      <c r="E9" s="499"/>
      <c r="F9" s="500"/>
      <c r="G9" s="216" t="s">
        <v>1424</v>
      </c>
      <c r="M9" s="260">
        <f>ROUNDDOWN(IF(COUNTIF($A9,"*フィルム*")+COUNTIF($A9,"*ﾌｨﾙﾑ*"),E9/2,E9),0)</f>
        <v>0</v>
      </c>
    </row>
    <row r="10" spans="1:13" s="260" customFormat="1" ht="20.100000000000001" customHeight="1" x14ac:dyDescent="0.15">
      <c r="A10" s="3462" t="s">
        <v>1504</v>
      </c>
      <c r="B10" s="3463"/>
      <c r="C10" s="1530"/>
      <c r="D10" s="1528"/>
      <c r="E10" s="499"/>
      <c r="F10" s="500"/>
      <c r="M10" s="260">
        <f>ROUNDDOWN(IF(COUNTIF($A10,"*フィルム*")+COUNTIF($A10,"*ﾌｨﾙﾑ*"),E10/2,E10),0)</f>
        <v>0</v>
      </c>
    </row>
    <row r="11" spans="1:13" s="260" customFormat="1" ht="20.100000000000001" customHeight="1" x14ac:dyDescent="0.15">
      <c r="A11" s="3462" t="s">
        <v>471</v>
      </c>
      <c r="B11" s="3463"/>
      <c r="C11" s="1534"/>
      <c r="D11" s="1535"/>
      <c r="E11" s="499"/>
      <c r="F11" s="1536"/>
      <c r="M11" s="260">
        <f>ROUNDDOWN(IF(COUNTIF($A11,"*フィルム*")+COUNTIF($A11,"*ﾌｨﾙﾑ*"),E11/2,E11),0)</f>
        <v>0</v>
      </c>
    </row>
    <row r="12" spans="1:13" s="260" customFormat="1" ht="20.100000000000001" customHeight="1" thickBot="1" x14ac:dyDescent="0.2">
      <c r="A12" s="3462"/>
      <c r="B12" s="3463"/>
      <c r="C12" s="1531"/>
      <c r="D12" s="1527"/>
      <c r="E12" s="499"/>
      <c r="F12" s="501"/>
      <c r="M12" s="260">
        <f>ROUNDDOWN(IF(COUNTIF($A12,"*フィルム*")+COUNTIF($A12,"*ﾌｨﾙﾑ*"),E12/2,E12),0)</f>
        <v>0</v>
      </c>
    </row>
    <row r="13" spans="1:13" s="260" customFormat="1" ht="20.100000000000001" customHeight="1" thickTop="1" x14ac:dyDescent="0.15">
      <c r="A13" s="502"/>
      <c r="B13" s="1525"/>
      <c r="C13" s="1525"/>
      <c r="D13" s="1452" t="s">
        <v>1397</v>
      </c>
      <c r="E13" s="503">
        <f>SUM(E9:E12)</f>
        <v>0</v>
      </c>
      <c r="F13" s="504"/>
    </row>
    <row r="14" spans="1:13" s="260" customFormat="1" ht="20.100000000000001" customHeight="1" thickBot="1" x14ac:dyDescent="0.2">
      <c r="A14" s="505"/>
      <c r="B14" s="1526"/>
      <c r="C14" s="1526"/>
      <c r="D14" s="1453" t="s">
        <v>1396</v>
      </c>
      <c r="E14" s="506">
        <f>SUM(M9:M12)</f>
        <v>0</v>
      </c>
      <c r="F14" s="507"/>
    </row>
    <row r="15" spans="1:13" s="260" customFormat="1" ht="20.100000000000001" customHeight="1" x14ac:dyDescent="0.15">
      <c r="A15" s="508" t="s">
        <v>830</v>
      </c>
      <c r="B15" s="509"/>
      <c r="C15" s="509"/>
      <c r="D15" s="509"/>
      <c r="E15" s="510"/>
      <c r="F15" s="511"/>
    </row>
    <row r="16" spans="1:13" s="260" customFormat="1" ht="20.100000000000001" customHeight="1" x14ac:dyDescent="0.15">
      <c r="A16" s="3462" t="s">
        <v>1342</v>
      </c>
      <c r="B16" s="3463"/>
      <c r="C16" s="1530"/>
      <c r="D16" s="1529"/>
      <c r="E16" s="499"/>
      <c r="F16" s="500"/>
    </row>
    <row r="17" spans="1:6" s="260" customFormat="1" ht="20.100000000000001" customHeight="1" x14ac:dyDescent="0.15">
      <c r="A17" s="3462" t="s">
        <v>1343</v>
      </c>
      <c r="B17" s="3463"/>
      <c r="C17" s="1530"/>
      <c r="D17" s="1528"/>
      <c r="E17" s="499"/>
      <c r="F17" s="500"/>
    </row>
    <row r="18" spans="1:6" s="260" customFormat="1" ht="20.100000000000001" customHeight="1" x14ac:dyDescent="0.15">
      <c r="A18" s="3462" t="s">
        <v>1344</v>
      </c>
      <c r="B18" s="3463"/>
      <c r="C18" s="1530"/>
      <c r="D18" s="1528"/>
      <c r="E18" s="499"/>
      <c r="F18" s="500"/>
    </row>
    <row r="19" spans="1:6" s="260" customFormat="1" ht="20.100000000000001" customHeight="1" x14ac:dyDescent="0.15">
      <c r="A19" s="3462" t="s">
        <v>1423</v>
      </c>
      <c r="B19" s="3463"/>
      <c r="C19" s="1530"/>
      <c r="D19" s="1528"/>
      <c r="E19" s="499"/>
      <c r="F19" s="500"/>
    </row>
    <row r="20" spans="1:6" s="260" customFormat="1" ht="20.100000000000001" customHeight="1" thickBot="1" x14ac:dyDescent="0.2">
      <c r="A20" s="3462"/>
      <c r="B20" s="3463"/>
      <c r="C20" s="1537"/>
      <c r="D20" s="1538"/>
      <c r="E20" s="512"/>
      <c r="F20" s="498"/>
    </row>
    <row r="21" spans="1:6" s="260" customFormat="1" ht="20.100000000000001" customHeight="1" thickTop="1" thickBot="1" x14ac:dyDescent="0.2">
      <c r="A21" s="513"/>
      <c r="B21" s="514"/>
      <c r="C21" s="514"/>
      <c r="D21" s="1454" t="s">
        <v>1398</v>
      </c>
      <c r="E21" s="515">
        <f>SUM(E16:E20)</f>
        <v>0</v>
      </c>
      <c r="F21" s="516"/>
    </row>
    <row r="22" spans="1:6" s="260" customFormat="1" ht="20.100000000000001" customHeight="1" x14ac:dyDescent="0.15">
      <c r="A22" s="517" t="s">
        <v>831</v>
      </c>
      <c r="B22" s="518"/>
      <c r="C22" s="518"/>
      <c r="D22" s="518"/>
      <c r="E22" s="510"/>
      <c r="F22" s="511"/>
    </row>
    <row r="23" spans="1:6" s="260" customFormat="1" ht="20.100000000000001" customHeight="1" x14ac:dyDescent="0.15">
      <c r="A23" s="3462" t="s">
        <v>1342</v>
      </c>
      <c r="B23" s="3463"/>
      <c r="C23" s="1530"/>
      <c r="D23" s="1529"/>
      <c r="E23" s="499"/>
      <c r="F23" s="500"/>
    </row>
    <row r="24" spans="1:6" s="260" customFormat="1" ht="20.100000000000001" customHeight="1" x14ac:dyDescent="0.15">
      <c r="A24" s="3462" t="s">
        <v>1343</v>
      </c>
      <c r="B24" s="3463"/>
      <c r="C24" s="1530"/>
      <c r="D24" s="1528"/>
      <c r="E24" s="499"/>
      <c r="F24" s="500"/>
    </row>
    <row r="25" spans="1:6" s="260" customFormat="1" ht="20.100000000000001" customHeight="1" x14ac:dyDescent="0.15">
      <c r="A25" s="3462" t="s">
        <v>1344</v>
      </c>
      <c r="B25" s="3463"/>
      <c r="C25" s="1530"/>
      <c r="D25" s="1528"/>
      <c r="E25" s="499"/>
      <c r="F25" s="500"/>
    </row>
    <row r="26" spans="1:6" s="260" customFormat="1" ht="20.100000000000001" customHeight="1" x14ac:dyDescent="0.15">
      <c r="A26" s="3462" t="s">
        <v>1423</v>
      </c>
      <c r="B26" s="3463"/>
      <c r="C26" s="1530"/>
      <c r="D26" s="1528"/>
      <c r="E26" s="512"/>
      <c r="F26" s="498"/>
    </row>
    <row r="27" spans="1:6" s="260" customFormat="1" ht="20.100000000000001" customHeight="1" thickBot="1" x14ac:dyDescent="0.2">
      <c r="A27" s="3456"/>
      <c r="B27" s="3457"/>
      <c r="C27" s="1537"/>
      <c r="D27" s="1538"/>
      <c r="E27" s="512"/>
      <c r="F27" s="498"/>
    </row>
    <row r="28" spans="1:6" s="260" customFormat="1" ht="20.100000000000001" customHeight="1" thickTop="1" thickBot="1" x14ac:dyDescent="0.2">
      <c r="A28" s="513"/>
      <c r="B28" s="514"/>
      <c r="C28" s="514"/>
      <c r="D28" s="1454" t="s">
        <v>1404</v>
      </c>
      <c r="E28" s="519">
        <f>SUM(E23:E27)</f>
        <v>0</v>
      </c>
      <c r="F28" s="520"/>
    </row>
    <row r="29" spans="1:6" s="210" customFormat="1" ht="5.0999999999999996" customHeight="1" thickBot="1" x14ac:dyDescent="0.2">
      <c r="A29" s="1486"/>
      <c r="B29" s="1486"/>
      <c r="C29" s="1486"/>
      <c r="D29" s="1486"/>
      <c r="E29" s="1490"/>
      <c r="F29" s="647"/>
    </row>
    <row r="30" spans="1:6" s="260" customFormat="1" ht="21" customHeight="1" thickBot="1" x14ac:dyDescent="0.2">
      <c r="A30" s="3466" t="s">
        <v>1405</v>
      </c>
      <c r="B30" s="3467"/>
      <c r="C30" s="3467"/>
      <c r="D30" s="3467"/>
      <c r="E30" s="526">
        <f>E13+E21+E28</f>
        <v>0</v>
      </c>
      <c r="F30" s="527"/>
    </row>
    <row r="31" spans="1:6" s="210" customFormat="1" ht="5.0999999999999996" customHeight="1" thickBot="1" x14ac:dyDescent="0.2">
      <c r="A31" s="1486"/>
      <c r="B31" s="1486"/>
      <c r="C31" s="1486"/>
      <c r="D31" s="1486"/>
      <c r="E31" s="1490"/>
      <c r="F31" s="647"/>
    </row>
    <row r="32" spans="1:6" s="260" customFormat="1" ht="21" customHeight="1" thickBot="1" x14ac:dyDescent="0.2">
      <c r="A32" s="3466" t="s">
        <v>1399</v>
      </c>
      <c r="B32" s="3467"/>
      <c r="C32" s="3467"/>
      <c r="D32" s="3467"/>
      <c r="E32" s="526">
        <f>E14+E21+E28</f>
        <v>0</v>
      </c>
      <c r="F32" s="527"/>
    </row>
    <row r="33" spans="1:7" s="206" customFormat="1" ht="20.100000000000001" customHeight="1" x14ac:dyDescent="0.15">
      <c r="A33" s="209"/>
      <c r="B33" s="209"/>
      <c r="C33" s="209"/>
      <c r="D33" s="207"/>
      <c r="E33" s="207"/>
      <c r="F33" s="208"/>
      <c r="G33" s="208"/>
    </row>
    <row r="34" spans="1:7" s="206" customFormat="1" ht="20.100000000000001" customHeight="1" thickBot="1" x14ac:dyDescent="0.2">
      <c r="A34" s="209" t="s">
        <v>1392</v>
      </c>
      <c r="B34" s="209"/>
      <c r="C34" s="209"/>
      <c r="D34" s="431"/>
      <c r="E34" s="432"/>
      <c r="F34" s="433"/>
      <c r="G34" s="431"/>
    </row>
    <row r="35" spans="1:7" s="260" customFormat="1" ht="14.25" customHeight="1" x14ac:dyDescent="0.15">
      <c r="A35" s="2585" t="s">
        <v>826</v>
      </c>
      <c r="B35" s="2624"/>
      <c r="C35" s="2624"/>
      <c r="D35" s="2620"/>
      <c r="E35" s="2729" t="s">
        <v>772</v>
      </c>
      <c r="F35" s="3459" t="s">
        <v>572</v>
      </c>
    </row>
    <row r="36" spans="1:7" s="260" customFormat="1" ht="14.25" customHeight="1" thickBot="1" x14ac:dyDescent="0.2">
      <c r="A36" s="3464"/>
      <c r="B36" s="3465"/>
      <c r="C36" s="3465"/>
      <c r="D36" s="3468"/>
      <c r="E36" s="3461"/>
      <c r="F36" s="3460"/>
    </row>
    <row r="37" spans="1:7" s="260" customFormat="1" ht="20.100000000000001" customHeight="1" x14ac:dyDescent="0.15">
      <c r="A37" s="522" t="s">
        <v>1393</v>
      </c>
      <c r="B37" s="523"/>
      <c r="C37" s="523"/>
      <c r="D37" s="523"/>
      <c r="E37" s="524"/>
      <c r="F37" s="525"/>
    </row>
    <row r="38" spans="1:7" s="260" customFormat="1" ht="20.100000000000001" customHeight="1" x14ac:dyDescent="0.15">
      <c r="A38" s="3462" t="s">
        <v>1447</v>
      </c>
      <c r="B38" s="3463"/>
      <c r="C38" s="1530"/>
      <c r="D38" s="1529"/>
      <c r="E38" s="499"/>
      <c r="F38" s="500"/>
    </row>
    <row r="39" spans="1:7" s="260" customFormat="1" ht="20.100000000000001" customHeight="1" thickBot="1" x14ac:dyDescent="0.2">
      <c r="A39" s="3456"/>
      <c r="B39" s="3457"/>
      <c r="C39" s="1530"/>
      <c r="D39" s="1529"/>
      <c r="E39" s="499"/>
      <c r="F39" s="500"/>
    </row>
    <row r="40" spans="1:7" s="260" customFormat="1" ht="20.100000000000001" customHeight="1" thickTop="1" thickBot="1" x14ac:dyDescent="0.2">
      <c r="A40" s="513"/>
      <c r="B40" s="514"/>
      <c r="C40" s="514"/>
      <c r="D40" s="1454" t="s">
        <v>1402</v>
      </c>
      <c r="E40" s="515">
        <f>SUM(E38:E39)</f>
        <v>0</v>
      </c>
      <c r="F40" s="516"/>
    </row>
    <row r="41" spans="1:7" s="260" customFormat="1" ht="20.100000000000001" customHeight="1" x14ac:dyDescent="0.15">
      <c r="A41" s="517" t="s">
        <v>1394</v>
      </c>
      <c r="B41" s="518"/>
      <c r="C41" s="518"/>
      <c r="D41" s="518"/>
      <c r="E41" s="510"/>
      <c r="F41" s="511"/>
    </row>
    <row r="42" spans="1:7" s="260" customFormat="1" ht="20.100000000000001" customHeight="1" x14ac:dyDescent="0.15">
      <c r="A42" s="3462" t="s">
        <v>1448</v>
      </c>
      <c r="B42" s="3463"/>
      <c r="C42" s="1530"/>
      <c r="D42" s="1529"/>
      <c r="E42" s="499"/>
      <c r="F42" s="500"/>
    </row>
    <row r="43" spans="1:7" s="260" customFormat="1" ht="20.100000000000001" customHeight="1" thickBot="1" x14ac:dyDescent="0.2">
      <c r="A43" s="3456"/>
      <c r="B43" s="3457"/>
      <c r="C43" s="1530"/>
      <c r="D43" s="1529"/>
      <c r="E43" s="499"/>
      <c r="F43" s="500"/>
    </row>
    <row r="44" spans="1:7" s="260" customFormat="1" ht="20.100000000000001" customHeight="1" thickTop="1" thickBot="1" x14ac:dyDescent="0.2">
      <c r="A44" s="513"/>
      <c r="B44" s="514"/>
      <c r="C44" s="514"/>
      <c r="D44" s="1454" t="s">
        <v>1403</v>
      </c>
      <c r="E44" s="515">
        <f>SUM(E42:E43)</f>
        <v>0</v>
      </c>
      <c r="F44" s="516"/>
    </row>
    <row r="45" spans="1:7" s="260" customFormat="1" ht="20.100000000000001" customHeight="1" thickBot="1" x14ac:dyDescent="0.2">
      <c r="A45" s="3466" t="s">
        <v>1400</v>
      </c>
      <c r="B45" s="3467"/>
      <c r="C45" s="3467"/>
      <c r="D45" s="3467"/>
      <c r="E45" s="526">
        <f>E40+E44</f>
        <v>0</v>
      </c>
      <c r="F45" s="527"/>
    </row>
    <row r="46" spans="1:7" s="260" customFormat="1" ht="30" customHeight="1" x14ac:dyDescent="0.15">
      <c r="A46" s="210"/>
      <c r="B46" s="210"/>
      <c r="C46" s="210"/>
      <c r="D46" s="210"/>
      <c r="E46" s="294"/>
      <c r="F46" s="283"/>
    </row>
    <row r="47" spans="1:7" s="260" customFormat="1" ht="20.100000000000001" customHeight="1" thickBot="1" x14ac:dyDescent="0.2">
      <c r="A47" s="529" t="s">
        <v>1498</v>
      </c>
      <c r="B47" s="529"/>
      <c r="C47" s="529"/>
      <c r="D47" s="529"/>
      <c r="E47" s="528"/>
      <c r="F47" s="530"/>
    </row>
    <row r="48" spans="1:7" s="260" customFormat="1" ht="15" customHeight="1" x14ac:dyDescent="0.15">
      <c r="A48" s="2585" t="s">
        <v>771</v>
      </c>
      <c r="B48" s="2624"/>
      <c r="C48" s="2624"/>
      <c r="D48" s="2620"/>
      <c r="E48" s="2729" t="s">
        <v>772</v>
      </c>
      <c r="F48" s="3459" t="s">
        <v>572</v>
      </c>
    </row>
    <row r="49" spans="1:8" s="260" customFormat="1" ht="15" customHeight="1" thickBot="1" x14ac:dyDescent="0.2">
      <c r="A49" s="3464"/>
      <c r="B49" s="3465"/>
      <c r="C49" s="3465"/>
      <c r="D49" s="3468"/>
      <c r="E49" s="3461"/>
      <c r="F49" s="3460"/>
    </row>
    <row r="50" spans="1:8" s="260" customFormat="1" ht="20.100000000000001" customHeight="1" x14ac:dyDescent="0.15">
      <c r="A50" s="1470" t="s">
        <v>1471</v>
      </c>
      <c r="B50" s="1469"/>
      <c r="C50" s="1469"/>
      <c r="D50" s="1469"/>
      <c r="E50" s="531"/>
      <c r="F50" s="525"/>
    </row>
    <row r="51" spans="1:8" s="260" customFormat="1" ht="20.100000000000001" customHeight="1" thickBot="1" x14ac:dyDescent="0.2">
      <c r="A51" s="3456" t="s">
        <v>1505</v>
      </c>
      <c r="B51" s="3457"/>
      <c r="C51" s="1530"/>
      <c r="D51" s="1529"/>
      <c r="E51" s="499"/>
      <c r="F51" s="500"/>
    </row>
    <row r="52" spans="1:8" s="260" customFormat="1" ht="20.100000000000001" customHeight="1" thickTop="1" thickBot="1" x14ac:dyDescent="0.2">
      <c r="A52" s="513"/>
      <c r="B52" s="514"/>
      <c r="C52" s="514"/>
      <c r="D52" s="1454" t="s">
        <v>1401</v>
      </c>
      <c r="E52" s="515">
        <f>SUM(E51:E51)</f>
        <v>0</v>
      </c>
      <c r="F52" s="516"/>
    </row>
    <row r="53" spans="1:8" s="260" customFormat="1" ht="5.0999999999999996" customHeight="1" x14ac:dyDescent="0.15">
      <c r="A53" s="454"/>
      <c r="B53" s="454"/>
      <c r="C53" s="454"/>
      <c r="D53" s="454"/>
      <c r="E53" s="210"/>
      <c r="F53" s="521"/>
    </row>
    <row r="54" spans="1:8" s="260" customFormat="1" ht="12.95" customHeight="1" x14ac:dyDescent="0.15">
      <c r="A54" s="1451" t="s">
        <v>1499</v>
      </c>
      <c r="B54" s="1451"/>
      <c r="C54" s="1451"/>
      <c r="E54" s="1451"/>
      <c r="F54" s="1451"/>
      <c r="G54" s="210"/>
      <c r="H54" s="210"/>
    </row>
    <row r="55" spans="1:8" s="260" customFormat="1" ht="12.95" customHeight="1" x14ac:dyDescent="0.15">
      <c r="A55" s="1451" t="s">
        <v>1514</v>
      </c>
      <c r="B55" s="1451"/>
      <c r="C55" s="1451"/>
      <c r="E55" s="1451"/>
      <c r="F55" s="1451"/>
      <c r="G55" s="210"/>
      <c r="H55" s="210"/>
    </row>
    <row r="56" spans="1:8" s="260" customFormat="1" ht="12.95" customHeight="1" x14ac:dyDescent="0.15">
      <c r="A56" s="1451" t="s">
        <v>1515</v>
      </c>
      <c r="B56" s="1451"/>
      <c r="C56" s="1451"/>
      <c r="E56" s="1451"/>
      <c r="F56" s="1451"/>
      <c r="G56" s="210"/>
      <c r="H56" s="210"/>
    </row>
    <row r="57" spans="1:8" s="260" customFormat="1" ht="16.5" customHeight="1" x14ac:dyDescent="0.15">
      <c r="A57" s="454"/>
      <c r="B57" s="454"/>
      <c r="C57" s="454"/>
      <c r="D57" s="454"/>
      <c r="E57" s="210"/>
      <c r="F57" s="210"/>
    </row>
    <row r="58" spans="1:8" s="260" customFormat="1" ht="14.25" customHeight="1" x14ac:dyDescent="0.15">
      <c r="D58" s="454"/>
      <c r="E58" s="210"/>
      <c r="F58" s="521"/>
    </row>
  </sheetData>
  <sheetProtection selectLockedCells="1"/>
  <protectedRanges>
    <protectedRange password="CC0B" sqref="E9:E12 E16:E20 E23:E27" name="範囲1"/>
    <protectedRange password="CC0B" sqref="E42:E43 E37:E39 E50:E51" name="範囲1_1"/>
  </protectedRanges>
  <dataConsolidate/>
  <mergeCells count="34">
    <mergeCell ref="A48:D49"/>
    <mergeCell ref="E48:E49"/>
    <mergeCell ref="F48:F49"/>
    <mergeCell ref="A51:B51"/>
    <mergeCell ref="F35:F36"/>
    <mergeCell ref="A38:B38"/>
    <mergeCell ref="A39:B39"/>
    <mergeCell ref="A42:B42"/>
    <mergeCell ref="A43:B43"/>
    <mergeCell ref="A45:D45"/>
    <mergeCell ref="E35:E36"/>
    <mergeCell ref="A26:B26"/>
    <mergeCell ref="A27:B27"/>
    <mergeCell ref="A30:D30"/>
    <mergeCell ref="A32:D32"/>
    <mergeCell ref="A35:D36"/>
    <mergeCell ref="A25:B25"/>
    <mergeCell ref="A9:B9"/>
    <mergeCell ref="A10:B10"/>
    <mergeCell ref="A11:B11"/>
    <mergeCell ref="A12:B12"/>
    <mergeCell ref="A16:B16"/>
    <mergeCell ref="A17:B17"/>
    <mergeCell ref="A18:B18"/>
    <mergeCell ref="A19:B19"/>
    <mergeCell ref="A20:B20"/>
    <mergeCell ref="A23:B23"/>
    <mergeCell ref="A24:B24"/>
    <mergeCell ref="A2:F2"/>
    <mergeCell ref="A3:B3"/>
    <mergeCell ref="C3:E3"/>
    <mergeCell ref="A6:D7"/>
    <mergeCell ref="E6:E7"/>
    <mergeCell ref="F6:F7"/>
  </mergeCells>
  <phoneticPr fontId="2"/>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E9A1-36DA-4412-9ED0-EC1E5C60DE51}">
  <sheetPr codeName="Sheet56">
    <tabColor rgb="FF66FFFF"/>
  </sheetPr>
  <dimension ref="A1:K33"/>
  <sheetViews>
    <sheetView showGridLines="0" view="pageBreakPreview" zoomScaleNormal="100" zoomScaleSheetLayoutView="100" workbookViewId="0"/>
  </sheetViews>
  <sheetFormatPr defaultColWidth="9.5703125" defaultRowHeight="13.5" x14ac:dyDescent="0.15"/>
  <cols>
    <col min="1" max="1" width="9.140625" style="216" customWidth="1"/>
    <col min="2" max="5" width="11.140625" style="216" customWidth="1"/>
    <col min="6" max="6" width="6.140625" style="216" customWidth="1"/>
    <col min="7" max="8" width="6.85546875" style="287" customWidth="1"/>
    <col min="9" max="9" width="16.140625" style="243" customWidth="1"/>
    <col min="10" max="10" width="17.42578125" style="243" customWidth="1"/>
    <col min="11" max="16384" width="9.5703125" style="216"/>
  </cols>
  <sheetData>
    <row r="1" spans="1:11" s="206" customFormat="1" ht="21" customHeight="1" x14ac:dyDescent="0.15">
      <c r="A1" s="207"/>
      <c r="B1" s="207"/>
      <c r="C1" s="207"/>
      <c r="D1" s="207"/>
      <c r="E1" s="207"/>
      <c r="F1" s="207"/>
      <c r="G1" s="208"/>
      <c r="H1" s="207"/>
      <c r="I1" s="207"/>
      <c r="J1" s="208" t="s">
        <v>1605</v>
      </c>
      <c r="K1" s="208"/>
    </row>
    <row r="2" spans="1:11" s="206" customFormat="1" ht="36" customHeight="1" x14ac:dyDescent="0.15">
      <c r="A2" s="3458" t="s">
        <v>825</v>
      </c>
      <c r="B2" s="3458"/>
      <c r="C2" s="3458"/>
      <c r="D2" s="3458"/>
      <c r="E2" s="3458"/>
      <c r="F2" s="3458"/>
      <c r="G2" s="3458"/>
      <c r="H2" s="3458"/>
      <c r="I2" s="3458"/>
      <c r="J2" s="3458"/>
      <c r="K2" s="431"/>
    </row>
    <row r="3" spans="1:11" s="206" customFormat="1" ht="5.25" customHeight="1" x14ac:dyDescent="0.15">
      <c r="A3" s="432"/>
      <c r="B3" s="432"/>
      <c r="C3" s="432"/>
      <c r="D3" s="432"/>
      <c r="E3" s="432"/>
      <c r="F3" s="432"/>
      <c r="G3" s="432"/>
      <c r="H3" s="432"/>
      <c r="I3" s="432"/>
      <c r="J3" s="432"/>
      <c r="K3" s="431"/>
    </row>
    <row r="4" spans="1:11" s="206" customFormat="1" ht="16.5" customHeight="1" x14ac:dyDescent="0.15">
      <c r="A4" s="432"/>
      <c r="B4" s="432"/>
      <c r="C4" s="432"/>
      <c r="D4" s="432"/>
      <c r="E4" s="432"/>
      <c r="F4" s="432"/>
      <c r="G4" s="432"/>
      <c r="H4" s="432"/>
      <c r="I4" s="432"/>
      <c r="J4" s="432"/>
      <c r="K4" s="431"/>
    </row>
    <row r="5" spans="1:11" s="206" customFormat="1" ht="22.5" customHeight="1" x14ac:dyDescent="0.15">
      <c r="A5" s="431" t="s">
        <v>1472</v>
      </c>
      <c r="B5" s="432"/>
      <c r="C5" s="432"/>
      <c r="D5" s="432"/>
      <c r="E5" s="432"/>
      <c r="F5" s="432"/>
      <c r="G5" s="432"/>
      <c r="H5" s="432"/>
      <c r="I5" s="432"/>
      <c r="J5" s="432"/>
      <c r="K5" s="431"/>
    </row>
    <row r="6" spans="1:11" s="206" customFormat="1" ht="10.5" customHeight="1" x14ac:dyDescent="0.15">
      <c r="A6" s="432"/>
      <c r="B6" s="432"/>
      <c r="C6" s="432"/>
      <c r="D6" s="432"/>
      <c r="E6" s="432"/>
      <c r="F6" s="432"/>
      <c r="G6" s="432"/>
      <c r="H6" s="432"/>
      <c r="I6" s="432"/>
      <c r="J6" s="432"/>
      <c r="K6" s="431"/>
    </row>
    <row r="7" spans="1:11" s="206" customFormat="1" ht="18" customHeight="1" x14ac:dyDescent="0.15">
      <c r="A7" s="532" t="s">
        <v>833</v>
      </c>
      <c r="B7" s="533" t="s">
        <v>834</v>
      </c>
      <c r="C7" s="533"/>
      <c r="D7" s="533"/>
      <c r="E7" s="533"/>
      <c r="F7" s="533"/>
      <c r="G7" s="533"/>
      <c r="H7" s="533"/>
      <c r="I7" s="533"/>
      <c r="J7" s="533"/>
      <c r="K7" s="431"/>
    </row>
    <row r="8" spans="1:11" s="206" customFormat="1" ht="18" customHeight="1" x14ac:dyDescent="0.15">
      <c r="A8" s="534"/>
      <c r="B8" s="533" t="s">
        <v>835</v>
      </c>
      <c r="C8" s="533"/>
      <c r="D8" s="533"/>
      <c r="E8" s="533"/>
      <c r="F8" s="533"/>
      <c r="G8" s="533"/>
      <c r="H8" s="533"/>
      <c r="I8" s="533"/>
      <c r="J8" s="533"/>
      <c r="K8" s="431"/>
    </row>
    <row r="9" spans="1:11" s="206" customFormat="1" ht="18" customHeight="1" x14ac:dyDescent="0.15">
      <c r="A9" s="535"/>
      <c r="B9" s="533" t="s">
        <v>836</v>
      </c>
      <c r="C9" s="533"/>
      <c r="D9" s="533"/>
      <c r="E9" s="533"/>
      <c r="F9" s="533"/>
      <c r="G9" s="533"/>
      <c r="H9" s="533"/>
      <c r="I9" s="533"/>
      <c r="J9" s="533"/>
      <c r="K9" s="431"/>
    </row>
    <row r="10" spans="1:11" s="206" customFormat="1" ht="18" customHeight="1" x14ac:dyDescent="0.15">
      <c r="A10" s="532"/>
      <c r="B10" s="535" t="s">
        <v>837</v>
      </c>
      <c r="C10" s="535"/>
      <c r="D10" s="535"/>
      <c r="E10" s="535"/>
      <c r="F10" s="535"/>
      <c r="G10" s="535"/>
      <c r="H10" s="535"/>
      <c r="I10" s="535"/>
      <c r="J10" s="535"/>
      <c r="K10" s="431"/>
    </row>
    <row r="11" spans="1:11" s="206" customFormat="1" ht="18" customHeight="1" x14ac:dyDescent="0.15">
      <c r="A11" s="532" t="s">
        <v>838</v>
      </c>
      <c r="B11" s="535" t="s">
        <v>839</v>
      </c>
      <c r="C11" s="535"/>
      <c r="D11" s="535"/>
      <c r="E11" s="535"/>
      <c r="F11" s="535"/>
      <c r="G11" s="535"/>
      <c r="H11" s="535"/>
      <c r="I11" s="535"/>
      <c r="J11" s="535"/>
      <c r="K11" s="431"/>
    </row>
    <row r="12" spans="1:11" s="206" customFormat="1" ht="18" customHeight="1" x14ac:dyDescent="0.15">
      <c r="A12" s="432"/>
      <c r="B12" s="534"/>
      <c r="C12" s="534"/>
      <c r="D12" s="534"/>
      <c r="E12" s="534"/>
      <c r="F12" s="534"/>
      <c r="G12" s="534"/>
      <c r="H12" s="534"/>
      <c r="I12" s="534"/>
      <c r="J12" s="534"/>
      <c r="K12" s="431"/>
    </row>
    <row r="13" spans="1:11" s="206" customFormat="1" ht="18" customHeight="1" thickBot="1" x14ac:dyDescent="0.2">
      <c r="A13" s="535"/>
      <c r="B13" s="432"/>
      <c r="C13" s="432"/>
      <c r="D13" s="432"/>
      <c r="E13" s="432"/>
      <c r="F13" s="432"/>
      <c r="G13" s="432"/>
      <c r="H13" s="432"/>
      <c r="I13" s="432"/>
      <c r="J13" s="433"/>
      <c r="K13" s="431"/>
    </row>
    <row r="14" spans="1:11" s="206" customFormat="1" ht="16.5" customHeight="1" x14ac:dyDescent="0.15">
      <c r="A14" s="3476" t="s">
        <v>840</v>
      </c>
      <c r="B14" s="3477"/>
      <c r="C14" s="3477"/>
      <c r="D14" s="3477"/>
      <c r="E14" s="3478"/>
      <c r="F14" s="3482" t="s">
        <v>841</v>
      </c>
      <c r="G14" s="3484" t="s">
        <v>842</v>
      </c>
      <c r="H14" s="3478"/>
      <c r="I14" s="3486" t="s">
        <v>772</v>
      </c>
      <c r="J14" s="3488" t="s">
        <v>572</v>
      </c>
      <c r="K14" s="431"/>
    </row>
    <row r="15" spans="1:11" s="206" customFormat="1" ht="16.5" customHeight="1" thickBot="1" x14ac:dyDescent="0.2">
      <c r="A15" s="3479"/>
      <c r="B15" s="3480"/>
      <c r="C15" s="3480"/>
      <c r="D15" s="3480"/>
      <c r="E15" s="3481"/>
      <c r="F15" s="3483"/>
      <c r="G15" s="3485"/>
      <c r="H15" s="3481"/>
      <c r="I15" s="3487"/>
      <c r="J15" s="3489"/>
      <c r="K15" s="431"/>
    </row>
    <row r="16" spans="1:11" s="206" customFormat="1" ht="24.95" customHeight="1" x14ac:dyDescent="0.15">
      <c r="A16" s="3473" t="s">
        <v>843</v>
      </c>
      <c r="B16" s="3474"/>
      <c r="C16" s="3474"/>
      <c r="D16" s="3474"/>
      <c r="E16" s="3475"/>
      <c r="F16" s="536" t="s">
        <v>134</v>
      </c>
      <c r="G16" s="537"/>
      <c r="H16" s="538" t="s">
        <v>844</v>
      </c>
      <c r="I16" s="539"/>
      <c r="J16" s="540"/>
      <c r="K16" s="431"/>
    </row>
    <row r="17" spans="1:11" s="206" customFormat="1" ht="24.95" customHeight="1" x14ac:dyDescent="0.15">
      <c r="A17" s="3469" t="s">
        <v>845</v>
      </c>
      <c r="B17" s="3470"/>
      <c r="C17" s="3470"/>
      <c r="D17" s="3470"/>
      <c r="E17" s="3471"/>
      <c r="F17" s="541" t="s">
        <v>134</v>
      </c>
      <c r="G17" s="542"/>
      <c r="H17" s="543" t="s">
        <v>844</v>
      </c>
      <c r="I17" s="544"/>
      <c r="J17" s="545"/>
      <c r="K17" s="431"/>
    </row>
    <row r="18" spans="1:11" s="206" customFormat="1" ht="24.95" customHeight="1" x14ac:dyDescent="0.15">
      <c r="A18" s="3469" t="s">
        <v>846</v>
      </c>
      <c r="B18" s="3470"/>
      <c r="C18" s="3470"/>
      <c r="D18" s="3470"/>
      <c r="E18" s="3471"/>
      <c r="F18" s="541" t="s">
        <v>134</v>
      </c>
      <c r="G18" s="542"/>
      <c r="H18" s="543" t="s">
        <v>844</v>
      </c>
      <c r="I18" s="544"/>
      <c r="J18" s="545"/>
      <c r="K18" s="431"/>
    </row>
    <row r="19" spans="1:11" s="206" customFormat="1" ht="24.95" customHeight="1" x14ac:dyDescent="0.15">
      <c r="A19" s="3469" t="s">
        <v>847</v>
      </c>
      <c r="B19" s="3470"/>
      <c r="C19" s="3470"/>
      <c r="D19" s="3470"/>
      <c r="E19" s="3471"/>
      <c r="F19" s="541" t="s">
        <v>134</v>
      </c>
      <c r="G19" s="542"/>
      <c r="H19" s="543" t="s">
        <v>844</v>
      </c>
      <c r="I19" s="544"/>
      <c r="J19" s="545"/>
      <c r="K19" s="431"/>
    </row>
    <row r="20" spans="1:11" s="206" customFormat="1" ht="24.95" customHeight="1" x14ac:dyDescent="0.15">
      <c r="A20" s="3469" t="s">
        <v>848</v>
      </c>
      <c r="B20" s="3470"/>
      <c r="C20" s="3470"/>
      <c r="D20" s="3470"/>
      <c r="E20" s="3471"/>
      <c r="F20" s="541" t="s">
        <v>134</v>
      </c>
      <c r="G20" s="542"/>
      <c r="H20" s="543" t="s">
        <v>844</v>
      </c>
      <c r="I20" s="544"/>
      <c r="J20" s="545"/>
      <c r="K20" s="431"/>
    </row>
    <row r="21" spans="1:11" s="206" customFormat="1" ht="24.95" customHeight="1" x14ac:dyDescent="0.15">
      <c r="A21" s="3469" t="s">
        <v>849</v>
      </c>
      <c r="B21" s="3470"/>
      <c r="C21" s="3470"/>
      <c r="D21" s="3470"/>
      <c r="E21" s="3471"/>
      <c r="F21" s="541" t="s">
        <v>134</v>
      </c>
      <c r="G21" s="542"/>
      <c r="H21" s="543" t="s">
        <v>844</v>
      </c>
      <c r="I21" s="544"/>
      <c r="J21" s="545"/>
      <c r="K21" s="431"/>
    </row>
    <row r="22" spans="1:11" s="206" customFormat="1" ht="24.95" customHeight="1" x14ac:dyDescent="0.15">
      <c r="A22" s="3469" t="s">
        <v>850</v>
      </c>
      <c r="B22" s="3470"/>
      <c r="C22" s="3470"/>
      <c r="D22" s="3470"/>
      <c r="E22" s="3471"/>
      <c r="F22" s="541" t="s">
        <v>134</v>
      </c>
      <c r="G22" s="542"/>
      <c r="H22" s="543" t="s">
        <v>844</v>
      </c>
      <c r="I22" s="544"/>
      <c r="J22" s="545"/>
      <c r="K22" s="431"/>
    </row>
    <row r="23" spans="1:11" s="206" customFormat="1" ht="24.95" customHeight="1" x14ac:dyDescent="0.15">
      <c r="A23" s="546"/>
      <c r="B23" s="3472" t="s">
        <v>851</v>
      </c>
      <c r="C23" s="3470"/>
      <c r="D23" s="3470"/>
      <c r="E23" s="3471"/>
      <c r="F23" s="541" t="s">
        <v>134</v>
      </c>
      <c r="G23" s="542"/>
      <c r="H23" s="543" t="s">
        <v>844</v>
      </c>
      <c r="I23" s="544"/>
      <c r="J23" s="545"/>
      <c r="K23" s="431"/>
    </row>
    <row r="24" spans="1:11" s="206" customFormat="1" ht="24.95" customHeight="1" x14ac:dyDescent="0.15">
      <c r="A24" s="547" t="s">
        <v>852</v>
      </c>
      <c r="B24" s="3472" t="s">
        <v>853</v>
      </c>
      <c r="C24" s="3470"/>
      <c r="D24" s="3470"/>
      <c r="E24" s="3471"/>
      <c r="F24" s="541" t="s">
        <v>134</v>
      </c>
      <c r="G24" s="542"/>
      <c r="H24" s="543" t="s">
        <v>844</v>
      </c>
      <c r="I24" s="544"/>
      <c r="J24" s="545"/>
      <c r="K24" s="431"/>
    </row>
    <row r="25" spans="1:11" s="206" customFormat="1" ht="24.95" customHeight="1" thickBot="1" x14ac:dyDescent="0.2">
      <c r="A25" s="548"/>
      <c r="B25" s="3472" t="s">
        <v>854</v>
      </c>
      <c r="C25" s="3470"/>
      <c r="D25" s="3470"/>
      <c r="E25" s="3471"/>
      <c r="F25" s="549" t="s">
        <v>134</v>
      </c>
      <c r="G25" s="542"/>
      <c r="H25" s="543" t="s">
        <v>844</v>
      </c>
      <c r="I25" s="544"/>
      <c r="J25" s="545"/>
      <c r="K25" s="431"/>
    </row>
    <row r="26" spans="1:11" s="206" customFormat="1" ht="30" customHeight="1" thickTop="1" thickBot="1" x14ac:dyDescent="0.2">
      <c r="A26" s="513" t="s">
        <v>1430</v>
      </c>
      <c r="B26" s="550"/>
      <c r="C26" s="514"/>
      <c r="D26" s="514"/>
      <c r="E26" s="514"/>
      <c r="F26" s="453"/>
      <c r="G26" s="551">
        <f>SUM(G16:G25)</f>
        <v>0</v>
      </c>
      <c r="H26" s="552" t="s">
        <v>856</v>
      </c>
      <c r="I26" s="553">
        <f>SUM(I16:I25)</f>
        <v>0</v>
      </c>
      <c r="J26" s="554"/>
      <c r="K26" s="431"/>
    </row>
    <row r="27" spans="1:11" ht="4.5" customHeight="1" x14ac:dyDescent="0.15"/>
    <row r="28" spans="1:11" ht="16.5" customHeight="1" x14ac:dyDescent="0.15">
      <c r="A28" s="260" t="s">
        <v>796</v>
      </c>
      <c r="B28" s="260"/>
      <c r="C28" s="260"/>
      <c r="D28" s="260"/>
      <c r="E28" s="260"/>
      <c r="F28" s="260"/>
    </row>
    <row r="29" spans="1:11" ht="16.5" customHeight="1" x14ac:dyDescent="0.15">
      <c r="A29" s="260" t="s">
        <v>857</v>
      </c>
      <c r="B29" s="260"/>
      <c r="C29" s="260"/>
      <c r="D29" s="260"/>
      <c r="E29" s="260"/>
      <c r="F29" s="260"/>
    </row>
    <row r="30" spans="1:11" ht="16.5" customHeight="1" x14ac:dyDescent="0.15">
      <c r="A30" s="260"/>
      <c r="B30" s="260"/>
      <c r="C30" s="260"/>
      <c r="D30" s="260"/>
      <c r="E30" s="260"/>
      <c r="F30" s="260"/>
    </row>
    <row r="31" spans="1:11" ht="16.5" customHeight="1" x14ac:dyDescent="0.15">
      <c r="A31" s="1451" t="s">
        <v>1473</v>
      </c>
      <c r="C31" s="260"/>
      <c r="D31" s="260"/>
      <c r="E31" s="260"/>
      <c r="F31" s="260"/>
    </row>
    <row r="32" spans="1:11" ht="16.5" customHeight="1" x14ac:dyDescent="0.15">
      <c r="A32" s="1451" t="s">
        <v>1474</v>
      </c>
      <c r="C32" s="260"/>
      <c r="D32" s="260"/>
      <c r="E32" s="260"/>
      <c r="F32" s="260"/>
    </row>
    <row r="33" spans="1:1" x14ac:dyDescent="0.15">
      <c r="A33" s="1451" t="s">
        <v>1475</v>
      </c>
    </row>
  </sheetData>
  <sheetProtection selectLockedCells="1"/>
  <mergeCells count="16">
    <mergeCell ref="A22:E22"/>
    <mergeCell ref="B23:E23"/>
    <mergeCell ref="B24:E24"/>
    <mergeCell ref="B25:E25"/>
    <mergeCell ref="A16:E16"/>
    <mergeCell ref="A17:E17"/>
    <mergeCell ref="A18:E18"/>
    <mergeCell ref="A19:E19"/>
    <mergeCell ref="A20:E20"/>
    <mergeCell ref="A21:E21"/>
    <mergeCell ref="A2:J2"/>
    <mergeCell ref="A14:E15"/>
    <mergeCell ref="F14:F15"/>
    <mergeCell ref="G14:H15"/>
    <mergeCell ref="I14:I15"/>
    <mergeCell ref="J14:J15"/>
  </mergeCells>
  <phoneticPr fontId="2"/>
  <conditionalFormatting sqref="I16:I25">
    <cfRule type="expression" dxfId="2" priority="1" stopIfTrue="1">
      <formula>(#REF!="")</formula>
    </cfRule>
  </conditionalFormatting>
  <dataValidations count="1">
    <dataValidation type="list" allowBlank="1" showInputMessage="1" showErrorMessage="1" sqref="F16:F25" xr:uid="{EBA9A904-D171-4DDE-863C-A13E78096767}">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B394-D874-4158-9422-0EB85C6F6AFF}">
  <sheetPr codeName="Sheet57">
    <tabColor rgb="FF66FFFF"/>
  </sheetPr>
  <dimension ref="A1:I98"/>
  <sheetViews>
    <sheetView showGridLines="0" view="pageBreakPreview" zoomScale="85" zoomScaleNormal="100" zoomScaleSheetLayoutView="85" workbookViewId="0">
      <selection activeCell="A2" sqref="A2:H2"/>
    </sheetView>
  </sheetViews>
  <sheetFormatPr defaultColWidth="9.5703125" defaultRowHeight="13.5" x14ac:dyDescent="0.15"/>
  <cols>
    <col min="1" max="1" width="11.140625" style="216" customWidth="1"/>
    <col min="2" max="2" width="19.85546875" style="216" customWidth="1"/>
    <col min="3" max="3" width="9.140625" style="216" customWidth="1"/>
    <col min="4" max="5" width="8.140625" style="216" customWidth="1"/>
    <col min="6" max="6" width="24.140625" style="216" customWidth="1"/>
    <col min="7" max="7" width="13.42578125" style="216" customWidth="1"/>
    <col min="8" max="8" width="13.42578125" style="243" customWidth="1"/>
    <col min="9" max="16384" width="9.5703125" style="216"/>
  </cols>
  <sheetData>
    <row r="1" spans="1:9" s="206" customFormat="1" ht="21" customHeight="1" thickBot="1" x14ac:dyDescent="0.2">
      <c r="A1" s="555" t="s">
        <v>858</v>
      </c>
      <c r="B1" s="556"/>
      <c r="C1" s="557"/>
      <c r="D1" s="557"/>
      <c r="E1" s="557"/>
      <c r="F1" s="557"/>
      <c r="G1" s="207"/>
      <c r="H1" s="208" t="s">
        <v>1606</v>
      </c>
      <c r="I1" s="207"/>
    </row>
    <row r="2" spans="1:9" s="206" customFormat="1" ht="30" customHeight="1" x14ac:dyDescent="0.15">
      <c r="A2" s="3507" t="s">
        <v>912</v>
      </c>
      <c r="B2" s="3508"/>
      <c r="C2" s="3508"/>
      <c r="D2" s="3508"/>
      <c r="E2" s="3508"/>
      <c r="F2" s="3508"/>
      <c r="G2" s="3508"/>
      <c r="H2" s="3508"/>
      <c r="I2" s="919" t="s">
        <v>239</v>
      </c>
    </row>
    <row r="3" spans="1:9" s="206" customFormat="1" ht="12" customHeight="1" x14ac:dyDescent="0.15">
      <c r="A3" s="3514" t="s">
        <v>1581</v>
      </c>
      <c r="B3" s="3514"/>
      <c r="C3" s="3514"/>
      <c r="D3" s="3514"/>
      <c r="E3" s="3514"/>
      <c r="F3" s="3514"/>
      <c r="G3" s="3514"/>
      <c r="H3" s="3514"/>
      <c r="I3" s="431"/>
    </row>
    <row r="4" spans="1:9" s="206" customFormat="1" ht="12" customHeight="1" thickBot="1" x14ac:dyDescent="0.2">
      <c r="A4" s="3514"/>
      <c r="B4" s="3514"/>
      <c r="C4" s="3514"/>
      <c r="D4" s="3514"/>
      <c r="E4" s="3514"/>
      <c r="F4" s="3514"/>
      <c r="G4" s="3514"/>
      <c r="H4" s="3514"/>
      <c r="I4" s="431"/>
    </row>
    <row r="5" spans="1:9" ht="16.5" customHeight="1" x14ac:dyDescent="0.15">
      <c r="A5" s="3449" t="s">
        <v>770</v>
      </c>
      <c r="B5" s="2697"/>
      <c r="C5" s="3449" t="s">
        <v>771</v>
      </c>
      <c r="D5" s="3452"/>
      <c r="E5" s="3452"/>
      <c r="F5" s="3452"/>
      <c r="G5" s="2697"/>
      <c r="H5" s="3454" t="s">
        <v>859</v>
      </c>
    </row>
    <row r="6" spans="1:9" ht="16.5" customHeight="1" thickBot="1" x14ac:dyDescent="0.2">
      <c r="A6" s="3450"/>
      <c r="B6" s="3451"/>
      <c r="C6" s="3450"/>
      <c r="D6" s="3453"/>
      <c r="E6" s="3453"/>
      <c r="F6" s="3453"/>
      <c r="G6" s="3451"/>
      <c r="H6" s="3515"/>
    </row>
    <row r="7" spans="1:9" ht="18" customHeight="1" x14ac:dyDescent="0.15">
      <c r="A7" s="434" t="s">
        <v>773</v>
      </c>
      <c r="B7" s="3509" t="s">
        <v>860</v>
      </c>
      <c r="C7" s="558"/>
      <c r="D7" s="559" t="s">
        <v>861</v>
      </c>
      <c r="E7" s="560"/>
      <c r="F7" s="561"/>
      <c r="G7" s="562" t="s">
        <v>775</v>
      </c>
      <c r="H7" s="563"/>
      <c r="I7" s="336"/>
    </row>
    <row r="8" spans="1:9" ht="18" customHeight="1" x14ac:dyDescent="0.15">
      <c r="A8" s="436"/>
      <c r="B8" s="3495"/>
      <c r="C8" s="564"/>
      <c r="D8" s="565" t="s">
        <v>862</v>
      </c>
      <c r="E8" s="566"/>
      <c r="F8" s="567"/>
      <c r="G8" s="568" t="s">
        <v>775</v>
      </c>
      <c r="H8" s="569"/>
      <c r="I8" s="336"/>
    </row>
    <row r="9" spans="1:9" ht="18" customHeight="1" x14ac:dyDescent="0.15">
      <c r="A9" s="436"/>
      <c r="B9" s="581"/>
      <c r="C9" s="613"/>
      <c r="D9" s="614" t="s">
        <v>896</v>
      </c>
      <c r="E9" s="615"/>
      <c r="F9" s="616"/>
      <c r="G9" s="617" t="s">
        <v>775</v>
      </c>
      <c r="H9" s="570"/>
      <c r="I9" s="336"/>
    </row>
    <row r="10" spans="1:9" ht="18" customHeight="1" x14ac:dyDescent="0.15">
      <c r="A10" s="436"/>
      <c r="B10" s="571"/>
      <c r="C10" s="1571"/>
      <c r="D10" s="360" t="s">
        <v>864</v>
      </c>
      <c r="E10" s="359"/>
      <c r="F10" s="361"/>
      <c r="G10" s="1573" t="s">
        <v>865</v>
      </c>
      <c r="H10" s="1570">
        <f>SUM(H7:H9)</f>
        <v>0</v>
      </c>
      <c r="I10" s="336"/>
    </row>
    <row r="11" spans="1:9" ht="18" customHeight="1" x14ac:dyDescent="0.15">
      <c r="A11" s="436"/>
      <c r="B11" s="3494" t="s">
        <v>776</v>
      </c>
      <c r="C11" s="572"/>
      <c r="D11" s="573" t="s">
        <v>861</v>
      </c>
      <c r="E11" s="574"/>
      <c r="F11" s="575"/>
      <c r="G11" s="576" t="s">
        <v>866</v>
      </c>
      <c r="H11" s="577"/>
      <c r="I11" s="336"/>
    </row>
    <row r="12" spans="1:9" ht="18" customHeight="1" x14ac:dyDescent="0.15">
      <c r="A12" s="436"/>
      <c r="B12" s="3495"/>
      <c r="C12" s="564"/>
      <c r="D12" s="565" t="s">
        <v>862</v>
      </c>
      <c r="E12" s="566"/>
      <c r="F12" s="567"/>
      <c r="G12" s="568" t="s">
        <v>866</v>
      </c>
      <c r="H12" s="569"/>
      <c r="I12" s="336"/>
    </row>
    <row r="13" spans="1:9" ht="18" customHeight="1" x14ac:dyDescent="0.15">
      <c r="A13" s="436"/>
      <c r="B13" s="443"/>
      <c r="C13" s="613"/>
      <c r="D13" s="614" t="s">
        <v>863</v>
      </c>
      <c r="E13" s="615"/>
      <c r="F13" s="616"/>
      <c r="G13" s="617" t="s">
        <v>777</v>
      </c>
      <c r="H13" s="570"/>
      <c r="I13" s="336"/>
    </row>
    <row r="14" spans="1:9" ht="18" customHeight="1" x14ac:dyDescent="0.15">
      <c r="A14" s="436"/>
      <c r="B14" s="450"/>
      <c r="C14" s="1571"/>
      <c r="D14" s="360" t="s">
        <v>864</v>
      </c>
      <c r="E14" s="359"/>
      <c r="F14" s="361"/>
      <c r="G14" s="1574" t="s">
        <v>867</v>
      </c>
      <c r="H14" s="1569">
        <f>SUM(H11:H13)</f>
        <v>0</v>
      </c>
      <c r="I14" s="336"/>
    </row>
    <row r="15" spans="1:9" ht="18" customHeight="1" x14ac:dyDescent="0.15">
      <c r="A15" s="436"/>
      <c r="B15" s="3494" t="s">
        <v>897</v>
      </c>
      <c r="C15" s="572"/>
      <c r="D15" s="573" t="s">
        <v>861</v>
      </c>
      <c r="E15" s="574"/>
      <c r="F15" s="575"/>
      <c r="G15" s="576" t="s">
        <v>779</v>
      </c>
      <c r="H15" s="578"/>
      <c r="I15" s="336"/>
    </row>
    <row r="16" spans="1:9" ht="18" customHeight="1" x14ac:dyDescent="0.15">
      <c r="A16" s="436"/>
      <c r="B16" s="3495"/>
      <c r="C16" s="564"/>
      <c r="D16" s="565" t="s">
        <v>862</v>
      </c>
      <c r="E16" s="566"/>
      <c r="F16" s="567"/>
      <c r="G16" s="568" t="s">
        <v>779</v>
      </c>
      <c r="H16" s="578"/>
      <c r="I16" s="336"/>
    </row>
    <row r="17" spans="1:9" ht="18" customHeight="1" x14ac:dyDescent="0.15">
      <c r="A17" s="436"/>
      <c r="B17" s="443"/>
      <c r="C17" s="613"/>
      <c r="D17" s="614" t="s">
        <v>863</v>
      </c>
      <c r="E17" s="615"/>
      <c r="F17" s="616"/>
      <c r="G17" s="617" t="s">
        <v>779</v>
      </c>
      <c r="H17" s="578"/>
      <c r="I17" s="336"/>
    </row>
    <row r="18" spans="1:9" ht="18" customHeight="1" x14ac:dyDescent="0.15">
      <c r="A18" s="436"/>
      <c r="B18" s="443"/>
      <c r="C18" s="1571"/>
      <c r="D18" s="360" t="s">
        <v>864</v>
      </c>
      <c r="E18" s="359"/>
      <c r="F18" s="361"/>
      <c r="G18" s="1574" t="s">
        <v>869</v>
      </c>
      <c r="H18" s="1569">
        <f>SUM(H15:H17)</f>
        <v>0</v>
      </c>
      <c r="I18" s="1495" t="s">
        <v>1453</v>
      </c>
    </row>
    <row r="19" spans="1:9" ht="18" customHeight="1" x14ac:dyDescent="0.15">
      <c r="A19" s="436"/>
      <c r="B19" s="3494" t="s">
        <v>805</v>
      </c>
      <c r="C19" s="572"/>
      <c r="D19" s="573" t="s">
        <v>861</v>
      </c>
      <c r="E19" s="574"/>
      <c r="F19" s="575"/>
      <c r="G19" s="618" t="s">
        <v>800</v>
      </c>
      <c r="H19" s="577"/>
      <c r="I19" s="1495" t="s">
        <v>1454</v>
      </c>
    </row>
    <row r="20" spans="1:9" ht="18" customHeight="1" x14ac:dyDescent="0.15">
      <c r="A20" s="436"/>
      <c r="B20" s="3495"/>
      <c r="C20" s="564"/>
      <c r="D20" s="565" t="s">
        <v>862</v>
      </c>
      <c r="E20" s="566"/>
      <c r="F20" s="567"/>
      <c r="G20" s="568" t="s">
        <v>898</v>
      </c>
      <c r="H20" s="569"/>
      <c r="I20" s="1495"/>
    </row>
    <row r="21" spans="1:9" ht="18" customHeight="1" x14ac:dyDescent="0.15">
      <c r="A21" s="436"/>
      <c r="B21" s="443"/>
      <c r="C21" s="613"/>
      <c r="D21" s="614" t="s">
        <v>863</v>
      </c>
      <c r="E21" s="615"/>
      <c r="F21" s="616"/>
      <c r="G21" s="617" t="s">
        <v>898</v>
      </c>
      <c r="H21" s="570"/>
      <c r="I21" s="1495"/>
    </row>
    <row r="22" spans="1:9" ht="18" customHeight="1" x14ac:dyDescent="0.15">
      <c r="A22" s="436"/>
      <c r="B22" s="450"/>
      <c r="C22" s="1571"/>
      <c r="D22" s="360" t="s">
        <v>864</v>
      </c>
      <c r="E22" s="359"/>
      <c r="F22" s="361"/>
      <c r="G22" s="1574" t="s">
        <v>899</v>
      </c>
      <c r="H22" s="1569">
        <f>SUM(H19:H21)</f>
        <v>0</v>
      </c>
      <c r="I22" s="1495"/>
    </row>
    <row r="23" spans="1:9" ht="18" customHeight="1" thickBot="1" x14ac:dyDescent="0.2">
      <c r="A23" s="439"/>
      <c r="B23" s="440" t="s">
        <v>780</v>
      </c>
      <c r="C23" s="1575" t="s">
        <v>900</v>
      </c>
      <c r="D23" s="1576"/>
      <c r="E23" s="1576"/>
      <c r="F23" s="1576"/>
      <c r="G23" s="1577"/>
      <c r="H23" s="1565">
        <f>SUM(H10,H14,H18,H22)</f>
        <v>0</v>
      </c>
      <c r="I23" s="1495" t="s">
        <v>1451</v>
      </c>
    </row>
    <row r="24" spans="1:9" ht="18" customHeight="1" x14ac:dyDescent="0.15">
      <c r="A24" s="3512" t="s">
        <v>781</v>
      </c>
      <c r="B24" s="3509" t="s">
        <v>870</v>
      </c>
      <c r="C24" s="448"/>
      <c r="D24" s="579" t="s">
        <v>871</v>
      </c>
      <c r="E24" s="560"/>
      <c r="F24" s="561"/>
      <c r="G24" s="562" t="s">
        <v>783</v>
      </c>
      <c r="H24" s="563"/>
      <c r="I24" s="1495" t="s">
        <v>1452</v>
      </c>
    </row>
    <row r="25" spans="1:9" ht="18" customHeight="1" x14ac:dyDescent="0.15">
      <c r="A25" s="3513"/>
      <c r="B25" s="3495"/>
      <c r="C25" s="446" t="s">
        <v>872</v>
      </c>
      <c r="D25" s="580" t="s">
        <v>873</v>
      </c>
      <c r="E25" s="566"/>
      <c r="F25" s="567"/>
      <c r="G25" s="568" t="s">
        <v>874</v>
      </c>
      <c r="H25" s="569"/>
      <c r="I25" s="336"/>
    </row>
    <row r="26" spans="1:9" ht="18" customHeight="1" x14ac:dyDescent="0.15">
      <c r="A26" s="436"/>
      <c r="B26" s="581"/>
      <c r="C26" s="446"/>
      <c r="D26" s="589" t="s">
        <v>863</v>
      </c>
      <c r="E26" s="615"/>
      <c r="F26" s="616"/>
      <c r="G26" s="619" t="s">
        <v>874</v>
      </c>
      <c r="H26" s="570"/>
      <c r="I26" s="336"/>
    </row>
    <row r="27" spans="1:9" ht="18" customHeight="1" x14ac:dyDescent="0.15">
      <c r="A27" s="436"/>
      <c r="B27" s="581"/>
      <c r="C27" s="582"/>
      <c r="D27" s="1572" t="s">
        <v>265</v>
      </c>
      <c r="E27" s="359"/>
      <c r="F27" s="361"/>
      <c r="G27" s="1574" t="s">
        <v>876</v>
      </c>
      <c r="H27" s="1564">
        <f>SUM(H24:H26)</f>
        <v>0</v>
      </c>
      <c r="I27" s="336"/>
    </row>
    <row r="28" spans="1:9" ht="18" customHeight="1" x14ac:dyDescent="0.15">
      <c r="A28" s="436"/>
      <c r="B28" s="581"/>
      <c r="C28" s="583"/>
      <c r="D28" s="584" t="s">
        <v>871</v>
      </c>
      <c r="E28" s="574"/>
      <c r="F28" s="575"/>
      <c r="G28" s="576" t="s">
        <v>785</v>
      </c>
      <c r="H28" s="577"/>
      <c r="I28" s="336"/>
    </row>
    <row r="29" spans="1:9" ht="18" customHeight="1" x14ac:dyDescent="0.15">
      <c r="A29" s="436"/>
      <c r="B29" s="581"/>
      <c r="C29" s="446" t="s">
        <v>877</v>
      </c>
      <c r="D29" s="580" t="s">
        <v>873</v>
      </c>
      <c r="E29" s="566"/>
      <c r="F29" s="567"/>
      <c r="G29" s="568" t="s">
        <v>878</v>
      </c>
      <c r="H29" s="569"/>
      <c r="I29" s="336"/>
    </row>
    <row r="30" spans="1:9" ht="18" customHeight="1" x14ac:dyDescent="0.15">
      <c r="A30" s="436"/>
      <c r="B30" s="581"/>
      <c r="C30" s="446"/>
      <c r="D30" s="589" t="s">
        <v>863</v>
      </c>
      <c r="E30" s="615"/>
      <c r="F30" s="616"/>
      <c r="G30" s="619" t="s">
        <v>878</v>
      </c>
      <c r="H30" s="570"/>
      <c r="I30" s="336"/>
    </row>
    <row r="31" spans="1:9" ht="18" customHeight="1" x14ac:dyDescent="0.15">
      <c r="A31" s="436"/>
      <c r="B31" s="581"/>
      <c r="C31" s="582"/>
      <c r="D31" s="1572" t="s">
        <v>265</v>
      </c>
      <c r="E31" s="359"/>
      <c r="F31" s="361"/>
      <c r="G31" s="1574" t="s">
        <v>879</v>
      </c>
      <c r="H31" s="1564">
        <f>SUM(H28:H30)</f>
        <v>0</v>
      </c>
      <c r="I31" s="336"/>
    </row>
    <row r="32" spans="1:9" ht="18" customHeight="1" x14ac:dyDescent="0.15">
      <c r="A32" s="436"/>
      <c r="B32" s="581"/>
      <c r="C32" s="2679" t="s">
        <v>875</v>
      </c>
      <c r="D32" s="3501"/>
      <c r="E32" s="1578" t="s">
        <v>901</v>
      </c>
      <c r="F32" s="359"/>
      <c r="G32" s="1579"/>
      <c r="H32" s="1564">
        <f>SUM(H27,H31)</f>
        <v>0</v>
      </c>
      <c r="I32" s="336"/>
    </row>
    <row r="33" spans="1:9" ht="18" customHeight="1" x14ac:dyDescent="0.15">
      <c r="A33" s="585"/>
      <c r="B33" s="3494" t="s">
        <v>776</v>
      </c>
      <c r="C33" s="1580"/>
      <c r="D33" s="1581" t="s">
        <v>902</v>
      </c>
      <c r="E33" s="1582"/>
      <c r="F33" s="1582"/>
      <c r="G33" s="576" t="s">
        <v>880</v>
      </c>
      <c r="H33" s="577"/>
      <c r="I33" s="586"/>
    </row>
    <row r="34" spans="1:9" ht="18" customHeight="1" x14ac:dyDescent="0.15">
      <c r="A34" s="585"/>
      <c r="B34" s="3495"/>
      <c r="C34" s="1583"/>
      <c r="D34" s="1584" t="s">
        <v>903</v>
      </c>
      <c r="E34" s="1585"/>
      <c r="F34" s="1585"/>
      <c r="G34" s="568" t="s">
        <v>881</v>
      </c>
      <c r="H34" s="569"/>
      <c r="I34" s="586"/>
    </row>
    <row r="35" spans="1:9" ht="18" customHeight="1" x14ac:dyDescent="0.15">
      <c r="A35" s="585"/>
      <c r="B35" s="443"/>
      <c r="C35" s="1586"/>
      <c r="D35" s="1587" t="s">
        <v>904</v>
      </c>
      <c r="E35" s="1588"/>
      <c r="F35" s="1588"/>
      <c r="G35" s="619" t="s">
        <v>881</v>
      </c>
      <c r="H35" s="570"/>
      <c r="I35" s="586"/>
    </row>
    <row r="36" spans="1:9" ht="18" customHeight="1" x14ac:dyDescent="0.15">
      <c r="A36" s="585"/>
      <c r="B36" s="443"/>
      <c r="C36" s="587"/>
      <c r="D36" s="1589" t="s">
        <v>875</v>
      </c>
      <c r="E36" s="1590"/>
      <c r="F36" s="1590"/>
      <c r="G36" s="1574" t="s">
        <v>882</v>
      </c>
      <c r="H36" s="1569">
        <f>SUM(H33:H35)</f>
        <v>0</v>
      </c>
      <c r="I36" s="586"/>
    </row>
    <row r="37" spans="1:9" ht="18" customHeight="1" x14ac:dyDescent="0.15">
      <c r="A37" s="436"/>
      <c r="B37" s="443"/>
      <c r="C37" s="583"/>
      <c r="D37" s="1591" t="s">
        <v>883</v>
      </c>
      <c r="E37" s="620" t="s">
        <v>871</v>
      </c>
      <c r="F37" s="621"/>
      <c r="G37" s="576" t="s">
        <v>884</v>
      </c>
      <c r="H37" s="577"/>
      <c r="I37" s="336"/>
    </row>
    <row r="38" spans="1:9" ht="18" customHeight="1" x14ac:dyDescent="0.15">
      <c r="A38" s="436"/>
      <c r="B38" s="443"/>
      <c r="C38" s="446"/>
      <c r="D38" s="588"/>
      <c r="E38" s="622" t="s">
        <v>873</v>
      </c>
      <c r="F38" s="623"/>
      <c r="G38" s="568" t="s">
        <v>885</v>
      </c>
      <c r="H38" s="569"/>
      <c r="I38" s="336"/>
    </row>
    <row r="39" spans="1:9" ht="18" customHeight="1" x14ac:dyDescent="0.15">
      <c r="A39" s="436"/>
      <c r="B39" s="443"/>
      <c r="C39" s="446"/>
      <c r="D39" s="588"/>
      <c r="E39" s="617" t="s">
        <v>863</v>
      </c>
      <c r="F39" s="624"/>
      <c r="G39" s="619" t="s">
        <v>885</v>
      </c>
      <c r="H39" s="570"/>
      <c r="I39" s="336"/>
    </row>
    <row r="40" spans="1:9" ht="18" customHeight="1" x14ac:dyDescent="0.15">
      <c r="A40" s="436"/>
      <c r="B40" s="443"/>
      <c r="C40" s="446"/>
      <c r="D40" s="1592"/>
      <c r="E40" s="1572" t="s">
        <v>802</v>
      </c>
      <c r="F40" s="361"/>
      <c r="G40" s="1574" t="s">
        <v>886</v>
      </c>
      <c r="H40" s="1564">
        <f>SUM(H37:H39)</f>
        <v>0</v>
      </c>
      <c r="I40" s="336"/>
    </row>
    <row r="41" spans="1:9" ht="18" customHeight="1" x14ac:dyDescent="0.15">
      <c r="A41" s="436"/>
      <c r="B41" s="443"/>
      <c r="C41" s="446" t="s">
        <v>788</v>
      </c>
      <c r="D41" s="590" t="s">
        <v>784</v>
      </c>
      <c r="E41" s="620" t="s">
        <v>871</v>
      </c>
      <c r="F41" s="621"/>
      <c r="G41" s="576" t="s">
        <v>887</v>
      </c>
      <c r="H41" s="577"/>
      <c r="I41" s="336"/>
    </row>
    <row r="42" spans="1:9" ht="18" customHeight="1" x14ac:dyDescent="0.15">
      <c r="A42" s="446"/>
      <c r="B42" s="443"/>
      <c r="C42" s="446"/>
      <c r="D42" s="588"/>
      <c r="E42" s="622" t="s">
        <v>873</v>
      </c>
      <c r="F42" s="623"/>
      <c r="G42" s="568" t="s">
        <v>888</v>
      </c>
      <c r="H42" s="569"/>
      <c r="I42" s="336"/>
    </row>
    <row r="43" spans="1:9" ht="18" customHeight="1" x14ac:dyDescent="0.15">
      <c r="A43" s="446"/>
      <c r="B43" s="443"/>
      <c r="C43" s="446"/>
      <c r="D43" s="588"/>
      <c r="E43" s="617" t="s">
        <v>863</v>
      </c>
      <c r="F43" s="624"/>
      <c r="G43" s="619" t="s">
        <v>888</v>
      </c>
      <c r="H43" s="570"/>
      <c r="I43" s="336"/>
    </row>
    <row r="44" spans="1:9" ht="18" customHeight="1" x14ac:dyDescent="0.15">
      <c r="A44" s="446"/>
      <c r="B44" s="443"/>
      <c r="C44" s="1593"/>
      <c r="D44" s="1592"/>
      <c r="E44" s="1572" t="s">
        <v>802</v>
      </c>
      <c r="F44" s="361"/>
      <c r="G44" s="1574" t="s">
        <v>889</v>
      </c>
      <c r="H44" s="1564">
        <f>SUM(H41:H43)</f>
        <v>0</v>
      </c>
      <c r="I44" s="336"/>
    </row>
    <row r="45" spans="1:9" ht="18" customHeight="1" x14ac:dyDescent="0.15">
      <c r="A45" s="446"/>
      <c r="B45" s="3494" t="s">
        <v>897</v>
      </c>
      <c r="C45" s="1580"/>
      <c r="D45" s="1581" t="s">
        <v>902</v>
      </c>
      <c r="E45" s="1582"/>
      <c r="F45" s="575"/>
      <c r="G45" s="1634" t="s">
        <v>1560</v>
      </c>
      <c r="H45" s="625"/>
      <c r="I45" s="243"/>
    </row>
    <row r="46" spans="1:9" ht="18" customHeight="1" x14ac:dyDescent="0.15">
      <c r="A46" s="446"/>
      <c r="B46" s="3495"/>
      <c r="C46" s="1583"/>
      <c r="D46" s="1584" t="s">
        <v>903</v>
      </c>
      <c r="E46" s="1585"/>
      <c r="F46" s="567"/>
      <c r="G46" s="1635" t="s">
        <v>1560</v>
      </c>
      <c r="H46" s="569"/>
      <c r="I46" s="243"/>
    </row>
    <row r="47" spans="1:9" ht="18" customHeight="1" x14ac:dyDescent="0.15">
      <c r="A47" s="446"/>
      <c r="B47" s="581"/>
      <c r="C47" s="1594"/>
      <c r="D47" s="1587" t="s">
        <v>904</v>
      </c>
      <c r="E47" s="1588"/>
      <c r="F47" s="616"/>
      <c r="G47" s="1636" t="s">
        <v>1560</v>
      </c>
      <c r="H47" s="570"/>
      <c r="I47" s="243"/>
    </row>
    <row r="48" spans="1:9" ht="18" customHeight="1" x14ac:dyDescent="0.15">
      <c r="A48" s="446"/>
      <c r="B48" s="581"/>
      <c r="C48" s="1595"/>
      <c r="D48" s="1589" t="s">
        <v>864</v>
      </c>
      <c r="E48" s="1590"/>
      <c r="F48" s="591"/>
      <c r="G48" s="1634" t="s">
        <v>906</v>
      </c>
      <c r="H48" s="1569">
        <f>SUM(H45:H47)</f>
        <v>0</v>
      </c>
      <c r="I48" s="243"/>
    </row>
    <row r="49" spans="1:9" ht="18" customHeight="1" x14ac:dyDescent="0.15">
      <c r="A49" s="446"/>
      <c r="B49" s="3494" t="s">
        <v>805</v>
      </c>
      <c r="C49" s="1580"/>
      <c r="D49" s="1581" t="s">
        <v>902</v>
      </c>
      <c r="E49" s="1582"/>
      <c r="F49" s="575"/>
      <c r="G49" s="618" t="s">
        <v>1561</v>
      </c>
      <c r="H49" s="577"/>
      <c r="I49" s="243"/>
    </row>
    <row r="50" spans="1:9" ht="18" customHeight="1" x14ac:dyDescent="0.15">
      <c r="A50" s="446"/>
      <c r="B50" s="3495"/>
      <c r="C50" s="1583"/>
      <c r="D50" s="1584" t="s">
        <v>903</v>
      </c>
      <c r="E50" s="1585"/>
      <c r="F50" s="567"/>
      <c r="G50" s="568" t="s">
        <v>1561</v>
      </c>
      <c r="H50" s="569"/>
      <c r="I50" s="243"/>
    </row>
    <row r="51" spans="1:9" ht="18" customHeight="1" x14ac:dyDescent="0.15">
      <c r="A51" s="446"/>
      <c r="B51" s="581"/>
      <c r="C51" s="1594"/>
      <c r="D51" s="1587" t="s">
        <v>904</v>
      </c>
      <c r="E51" s="1588"/>
      <c r="F51" s="616"/>
      <c r="G51" s="617" t="s">
        <v>1561</v>
      </c>
      <c r="H51" s="570"/>
      <c r="I51" s="243"/>
    </row>
    <row r="52" spans="1:9" ht="18" customHeight="1" thickBot="1" x14ac:dyDescent="0.2">
      <c r="A52" s="452"/>
      <c r="B52" s="626"/>
      <c r="C52" s="1596"/>
      <c r="D52" s="1597" t="s">
        <v>864</v>
      </c>
      <c r="E52" s="1598"/>
      <c r="F52" s="1599"/>
      <c r="G52" s="1637" t="s">
        <v>1563</v>
      </c>
      <c r="H52" s="1565">
        <f>SUM(H49:H51)</f>
        <v>0</v>
      </c>
      <c r="I52" s="243"/>
    </row>
    <row r="53" spans="1:9" ht="18" customHeight="1" x14ac:dyDescent="0.15">
      <c r="A53" s="448" t="s">
        <v>792</v>
      </c>
      <c r="B53" s="3509" t="s">
        <v>891</v>
      </c>
      <c r="C53" s="598" t="s">
        <v>892</v>
      </c>
      <c r="D53" s="599"/>
      <c r="E53" s="600" t="s">
        <v>782</v>
      </c>
      <c r="F53" s="1638"/>
      <c r="G53" s="1626" t="s">
        <v>1571</v>
      </c>
      <c r="H53" s="563"/>
      <c r="I53" s="336"/>
    </row>
    <row r="54" spans="1:9" ht="18" customHeight="1" x14ac:dyDescent="0.15">
      <c r="A54" s="446"/>
      <c r="B54" s="3495"/>
      <c r="C54" s="601"/>
      <c r="D54" s="602"/>
      <c r="E54" s="603" t="s">
        <v>784</v>
      </c>
      <c r="F54" s="1603"/>
      <c r="G54" s="1627" t="s">
        <v>1572</v>
      </c>
      <c r="H54" s="605"/>
      <c r="I54" s="336"/>
    </row>
    <row r="55" spans="1:9" ht="18" customHeight="1" x14ac:dyDescent="0.15">
      <c r="A55" s="446"/>
      <c r="B55" s="3495"/>
      <c r="C55" s="587" t="s">
        <v>893</v>
      </c>
      <c r="D55" s="591"/>
      <c r="E55" s="606" t="s">
        <v>782</v>
      </c>
      <c r="F55" s="1582"/>
      <c r="G55" s="1628" t="s">
        <v>1571</v>
      </c>
      <c r="H55" s="577"/>
      <c r="I55" s="336"/>
    </row>
    <row r="56" spans="1:9" ht="18" customHeight="1" x14ac:dyDescent="0.15">
      <c r="A56" s="446"/>
      <c r="B56" s="3495"/>
      <c r="C56" s="601"/>
      <c r="D56" s="602"/>
      <c r="E56" s="603" t="s">
        <v>784</v>
      </c>
      <c r="F56" s="1603"/>
      <c r="G56" s="1627" t="s">
        <v>1572</v>
      </c>
      <c r="H56" s="605"/>
      <c r="I56" s="336"/>
    </row>
    <row r="57" spans="1:9" ht="18" customHeight="1" x14ac:dyDescent="0.15">
      <c r="A57" s="446"/>
      <c r="B57" s="443"/>
      <c r="C57" s="336" t="s">
        <v>894</v>
      </c>
      <c r="D57" s="627"/>
      <c r="E57" s="606" t="s">
        <v>782</v>
      </c>
      <c r="F57" s="1582"/>
      <c r="G57" s="1628" t="s">
        <v>1571</v>
      </c>
      <c r="H57" s="577"/>
      <c r="I57" s="336"/>
    </row>
    <row r="58" spans="1:9" ht="18" customHeight="1" x14ac:dyDescent="0.15">
      <c r="A58" s="446"/>
      <c r="B58" s="443"/>
      <c r="C58" s="601"/>
      <c r="D58" s="602"/>
      <c r="E58" s="603" t="s">
        <v>784</v>
      </c>
      <c r="F58" s="1603"/>
      <c r="G58" s="1627" t="s">
        <v>1572</v>
      </c>
      <c r="H58" s="605"/>
      <c r="I58" s="336"/>
    </row>
    <row r="59" spans="1:9" ht="18" customHeight="1" x14ac:dyDescent="0.15">
      <c r="A59" s="446"/>
      <c r="B59" s="443"/>
      <c r="C59" s="2671" t="s">
        <v>875</v>
      </c>
      <c r="D59" s="3510"/>
      <c r="E59" s="606" t="s">
        <v>782</v>
      </c>
      <c r="F59" s="1582"/>
      <c r="G59" s="1628" t="s">
        <v>1573</v>
      </c>
      <c r="H59" s="1567">
        <f>SUM(H53,H55,H57)</f>
        <v>0</v>
      </c>
      <c r="I59" s="336"/>
    </row>
    <row r="60" spans="1:9" ht="18" customHeight="1" x14ac:dyDescent="0.15">
      <c r="A60" s="446"/>
      <c r="B60" s="450"/>
      <c r="C60" s="2707"/>
      <c r="D60" s="3511"/>
      <c r="E60" s="1600" t="s">
        <v>784</v>
      </c>
      <c r="F60" s="1588"/>
      <c r="G60" s="1629" t="s">
        <v>1574</v>
      </c>
      <c r="H60" s="1568">
        <f>SUM(H54,H56,H58)</f>
        <v>0</v>
      </c>
      <c r="I60" s="336"/>
    </row>
    <row r="61" spans="1:9" ht="18" customHeight="1" x14ac:dyDescent="0.15">
      <c r="A61" s="446"/>
      <c r="B61" s="3732" t="s">
        <v>907</v>
      </c>
      <c r="C61" s="628" t="s">
        <v>871</v>
      </c>
      <c r="D61" s="607"/>
      <c r="E61" s="575"/>
      <c r="F61" s="1639"/>
      <c r="G61" s="1630" t="s">
        <v>1575</v>
      </c>
      <c r="H61" s="625"/>
      <c r="I61" s="336"/>
    </row>
    <row r="62" spans="1:9" ht="18" customHeight="1" x14ac:dyDescent="0.15">
      <c r="A62" s="446"/>
      <c r="B62" s="3733"/>
      <c r="C62" s="629" t="s">
        <v>873</v>
      </c>
      <c r="D62" s="608"/>
      <c r="E62" s="567"/>
      <c r="F62" s="1585"/>
      <c r="G62" s="1631" t="s">
        <v>1575</v>
      </c>
      <c r="H62" s="569"/>
      <c r="I62" s="336"/>
    </row>
    <row r="63" spans="1:9" ht="18" customHeight="1" x14ac:dyDescent="0.15">
      <c r="A63" s="446"/>
      <c r="B63" s="3733"/>
      <c r="C63" s="630" t="s">
        <v>863</v>
      </c>
      <c r="D63" s="631"/>
      <c r="E63" s="616"/>
      <c r="F63" s="1588"/>
      <c r="G63" s="1629" t="s">
        <v>1575</v>
      </c>
      <c r="H63" s="570"/>
      <c r="I63" s="336"/>
    </row>
    <row r="64" spans="1:9" ht="18" customHeight="1" x14ac:dyDescent="0.15">
      <c r="A64" s="446"/>
      <c r="B64" s="443"/>
      <c r="C64" s="2679" t="s">
        <v>875</v>
      </c>
      <c r="D64" s="2687"/>
      <c r="E64" s="2687"/>
      <c r="F64" s="1573"/>
      <c r="G64" s="1632" t="s">
        <v>1576</v>
      </c>
      <c r="H64" s="1566">
        <f>SUM(H61:H63)</f>
        <v>0</v>
      </c>
      <c r="I64" s="336"/>
    </row>
    <row r="65" spans="1:9" ht="18" customHeight="1" x14ac:dyDescent="0.15">
      <c r="A65" s="446"/>
      <c r="B65" s="3494" t="s">
        <v>908</v>
      </c>
      <c r="C65" s="1601" t="s">
        <v>871</v>
      </c>
      <c r="D65" s="607"/>
      <c r="E65" s="575"/>
      <c r="F65" s="1582"/>
      <c r="G65" s="1628" t="s">
        <v>1577</v>
      </c>
      <c r="H65" s="577"/>
      <c r="I65" s="336"/>
    </row>
    <row r="66" spans="1:9" ht="18" customHeight="1" x14ac:dyDescent="0.15">
      <c r="A66" s="446"/>
      <c r="B66" s="3495"/>
      <c r="C66" s="629" t="s">
        <v>873</v>
      </c>
      <c r="D66" s="608"/>
      <c r="E66" s="567"/>
      <c r="F66" s="1585"/>
      <c r="G66" s="1631" t="s">
        <v>1577</v>
      </c>
      <c r="H66" s="569"/>
      <c r="I66" s="336"/>
    </row>
    <row r="67" spans="1:9" ht="18" customHeight="1" x14ac:dyDescent="0.15">
      <c r="A67" s="446"/>
      <c r="B67" s="443"/>
      <c r="C67" s="630" t="s">
        <v>863</v>
      </c>
      <c r="D67" s="631"/>
      <c r="E67" s="616"/>
      <c r="F67" s="1588"/>
      <c r="G67" s="1629" t="s">
        <v>1577</v>
      </c>
      <c r="H67" s="570"/>
      <c r="I67" s="336"/>
    </row>
    <row r="68" spans="1:9" ht="18" customHeight="1" thickBot="1" x14ac:dyDescent="0.2">
      <c r="A68" s="446"/>
      <c r="B68" s="592"/>
      <c r="C68" s="3496" t="s">
        <v>875</v>
      </c>
      <c r="D68" s="3497"/>
      <c r="E68" s="3497"/>
      <c r="F68" s="1640"/>
      <c r="G68" s="1633" t="s">
        <v>1578</v>
      </c>
      <c r="H68" s="1563">
        <f>SUM(H65:H67)</f>
        <v>0</v>
      </c>
      <c r="I68" s="336"/>
    </row>
    <row r="69" spans="1:9" ht="18" customHeight="1" thickTop="1" x14ac:dyDescent="0.15">
      <c r="A69" s="3499" t="s">
        <v>793</v>
      </c>
      <c r="B69" s="3737" t="s">
        <v>1559</v>
      </c>
      <c r="C69" s="628" t="s">
        <v>871</v>
      </c>
      <c r="D69" s="1611"/>
      <c r="E69" s="1641"/>
      <c r="F69" s="1642"/>
      <c r="G69" s="1643" t="s">
        <v>1579</v>
      </c>
      <c r="H69" s="1607"/>
      <c r="I69" s="336"/>
    </row>
    <row r="70" spans="1:9" ht="18" customHeight="1" x14ac:dyDescent="0.15">
      <c r="A70" s="3500"/>
      <c r="B70" s="3738"/>
      <c r="C70" s="629" t="s">
        <v>873</v>
      </c>
      <c r="D70" s="1610"/>
      <c r="E70" s="1644"/>
      <c r="F70" s="1645"/>
      <c r="G70" s="1646" t="s">
        <v>1579</v>
      </c>
      <c r="H70" s="1608"/>
      <c r="I70" s="336"/>
    </row>
    <row r="71" spans="1:9" ht="18" customHeight="1" x14ac:dyDescent="0.15">
      <c r="A71" s="3500"/>
      <c r="B71" s="3738"/>
      <c r="C71" s="1613" t="s">
        <v>863</v>
      </c>
      <c r="D71" s="1609"/>
      <c r="E71" s="1647"/>
      <c r="F71" s="1648"/>
      <c r="G71" s="1649" t="s">
        <v>1579</v>
      </c>
      <c r="H71" s="605"/>
      <c r="I71" s="336"/>
    </row>
    <row r="72" spans="1:9" ht="24.95" customHeight="1" x14ac:dyDescent="0.15">
      <c r="A72" s="3500"/>
      <c r="B72" s="1730"/>
      <c r="C72" s="3502" t="s">
        <v>875</v>
      </c>
      <c r="D72" s="3503"/>
      <c r="E72" s="3504" t="s">
        <v>1568</v>
      </c>
      <c r="F72" s="3505"/>
      <c r="G72" s="3506"/>
      <c r="H72" s="1570">
        <f>MIN(SUM(H69:H71),50000)</f>
        <v>0</v>
      </c>
      <c r="I72" s="336"/>
    </row>
    <row r="73" spans="1:9" ht="18" customHeight="1" x14ac:dyDescent="0.15">
      <c r="A73" s="3500"/>
      <c r="B73" s="243" t="s">
        <v>1558</v>
      </c>
      <c r="C73" s="628" t="s">
        <v>871</v>
      </c>
      <c r="D73" s="591"/>
      <c r="E73" s="1650"/>
      <c r="F73" s="1651"/>
      <c r="G73" s="1652" t="s">
        <v>1580</v>
      </c>
      <c r="H73" s="578"/>
      <c r="I73" s="336"/>
    </row>
    <row r="74" spans="1:9" ht="18" customHeight="1" x14ac:dyDescent="0.15">
      <c r="A74" s="3500"/>
      <c r="B74" s="243"/>
      <c r="C74" s="629" t="s">
        <v>873</v>
      </c>
      <c r="D74" s="1612"/>
      <c r="E74" s="1644"/>
      <c r="F74" s="1645"/>
      <c r="G74" s="1646" t="s">
        <v>1580</v>
      </c>
      <c r="H74" s="1608"/>
      <c r="I74" s="336"/>
    </row>
    <row r="75" spans="1:9" ht="18" customHeight="1" x14ac:dyDescent="0.15">
      <c r="A75" s="3500"/>
      <c r="B75" s="243"/>
      <c r="C75" s="630" t="s">
        <v>863</v>
      </c>
      <c r="D75" s="602"/>
      <c r="E75" s="1647"/>
      <c r="F75" s="1648"/>
      <c r="G75" s="1649" t="s">
        <v>1580</v>
      </c>
      <c r="H75" s="605"/>
      <c r="I75" s="336"/>
    </row>
    <row r="76" spans="1:9" ht="24.95" customHeight="1" x14ac:dyDescent="0.15">
      <c r="A76" s="3500"/>
      <c r="B76" s="571"/>
      <c r="C76" s="3502" t="s">
        <v>875</v>
      </c>
      <c r="D76" s="3503"/>
      <c r="E76" s="3734" t="s">
        <v>1582</v>
      </c>
      <c r="F76" s="3735"/>
      <c r="G76" s="3736"/>
      <c r="H76" s="1564">
        <f>MIN(SUM(H73:H75),25000,H72)</f>
        <v>0</v>
      </c>
      <c r="I76" s="336"/>
    </row>
    <row r="77" spans="1:9" ht="24.95" customHeight="1" thickBot="1" x14ac:dyDescent="0.2">
      <c r="A77" s="452"/>
      <c r="B77" s="609"/>
      <c r="C77" s="2690" t="s">
        <v>608</v>
      </c>
      <c r="D77" s="2675"/>
      <c r="E77" s="3491" t="s">
        <v>1569</v>
      </c>
      <c r="F77" s="3492"/>
      <c r="G77" s="3493"/>
      <c r="H77" s="1565">
        <f>MIN(H72+H76,H78)</f>
        <v>0</v>
      </c>
      <c r="I77" s="336"/>
    </row>
    <row r="78" spans="1:9" ht="24.95" customHeight="1" thickBot="1" x14ac:dyDescent="0.2">
      <c r="B78" s="492"/>
      <c r="E78" s="2677" t="s">
        <v>1608</v>
      </c>
      <c r="F78" s="2572"/>
      <c r="G78" s="2573"/>
      <c r="H78" s="1677"/>
      <c r="I78" s="1675" t="s">
        <v>1601</v>
      </c>
    </row>
    <row r="79" spans="1:9" ht="17.25" customHeight="1" x14ac:dyDescent="0.15">
      <c r="A79" s="482" t="s">
        <v>1545</v>
      </c>
      <c r="B79" s="3740" t="s">
        <v>1459</v>
      </c>
      <c r="C79" s="1622" t="s">
        <v>871</v>
      </c>
      <c r="D79" s="599"/>
      <c r="E79" s="492"/>
      <c r="F79" s="492"/>
      <c r="G79" s="1614"/>
      <c r="H79" s="1653"/>
      <c r="I79" s="1495"/>
    </row>
    <row r="80" spans="1:9" ht="17.25" customHeight="1" x14ac:dyDescent="0.15">
      <c r="A80" s="460" t="s">
        <v>1547</v>
      </c>
      <c r="B80" s="3733"/>
      <c r="C80" s="1624" t="s">
        <v>873</v>
      </c>
      <c r="D80" s="1612"/>
      <c r="E80" s="1618"/>
      <c r="F80" s="1618"/>
      <c r="G80" s="1619"/>
      <c r="H80" s="1654"/>
      <c r="I80" s="1495"/>
    </row>
    <row r="81" spans="1:9" ht="17.25" customHeight="1" x14ac:dyDescent="0.15">
      <c r="A81" s="460"/>
      <c r="B81" s="1731"/>
      <c r="C81" s="1623" t="s">
        <v>863</v>
      </c>
      <c r="D81" s="602"/>
      <c r="E81" s="1603"/>
      <c r="F81" s="1603"/>
      <c r="G81" s="604"/>
      <c r="H81" s="1655"/>
      <c r="I81" s="1495"/>
    </row>
    <row r="82" spans="1:9" ht="20.100000000000001" customHeight="1" x14ac:dyDescent="0.15">
      <c r="A82" s="460"/>
      <c r="B82" s="1554"/>
      <c r="C82" s="601" t="s">
        <v>1570</v>
      </c>
      <c r="D82" s="359"/>
      <c r="E82" s="359"/>
      <c r="F82" s="1603"/>
      <c r="G82" s="604"/>
      <c r="H82" s="1656">
        <f>SUM(H79:H81)</f>
        <v>0</v>
      </c>
      <c r="I82" s="1495" t="s">
        <v>1546</v>
      </c>
    </row>
    <row r="83" spans="1:9" ht="17.25" customHeight="1" x14ac:dyDescent="0.15">
      <c r="A83" s="460"/>
      <c r="B83" s="3494" t="s">
        <v>1460</v>
      </c>
      <c r="C83" s="1625" t="s">
        <v>871</v>
      </c>
      <c r="D83" s="591"/>
      <c r="E83" s="1590"/>
      <c r="F83" s="1590"/>
      <c r="G83" s="1620"/>
      <c r="H83" s="1657"/>
      <c r="I83" s="1495"/>
    </row>
    <row r="84" spans="1:9" ht="17.25" customHeight="1" x14ac:dyDescent="0.15">
      <c r="A84" s="460"/>
      <c r="B84" s="3739"/>
      <c r="C84" s="1624" t="s">
        <v>873</v>
      </c>
      <c r="D84" s="1612"/>
      <c r="E84" s="1618"/>
      <c r="F84" s="1618"/>
      <c r="G84" s="1619"/>
      <c r="H84" s="1654"/>
      <c r="I84" s="1495"/>
    </row>
    <row r="85" spans="1:9" ht="17.25" customHeight="1" x14ac:dyDescent="0.15">
      <c r="A85" s="460"/>
      <c r="B85" s="1475"/>
      <c r="C85" s="1623" t="s">
        <v>863</v>
      </c>
      <c r="D85" s="602"/>
      <c r="E85" s="1603"/>
      <c r="F85" s="1603"/>
      <c r="G85" s="604"/>
      <c r="H85" s="1655"/>
      <c r="I85" s="1495"/>
    </row>
    <row r="86" spans="1:9" ht="20.100000000000001" customHeight="1" x14ac:dyDescent="0.15">
      <c r="A86" s="460"/>
      <c r="B86" s="1554"/>
      <c r="C86" s="601" t="s">
        <v>1570</v>
      </c>
      <c r="D86" s="359"/>
      <c r="E86" s="359"/>
      <c r="F86" s="359"/>
      <c r="G86" s="1579"/>
      <c r="H86" s="1656">
        <f>SUM(H83:H85)</f>
        <v>0</v>
      </c>
      <c r="I86" s="1495" t="s">
        <v>1548</v>
      </c>
    </row>
    <row r="87" spans="1:9" ht="17.25" customHeight="1" x14ac:dyDescent="0.15">
      <c r="A87" s="460"/>
      <c r="B87" s="3494" t="s">
        <v>1461</v>
      </c>
      <c r="C87" s="1625" t="s">
        <v>871</v>
      </c>
      <c r="D87" s="591"/>
      <c r="E87" s="1590"/>
      <c r="F87" s="1590"/>
      <c r="G87" s="1620"/>
      <c r="H87" s="1657"/>
      <c r="I87" s="1495"/>
    </row>
    <row r="88" spans="1:9" ht="17.25" customHeight="1" x14ac:dyDescent="0.15">
      <c r="A88" s="460"/>
      <c r="B88" s="3739"/>
      <c r="C88" s="1624" t="s">
        <v>873</v>
      </c>
      <c r="D88" s="1612"/>
      <c r="E88" s="1618"/>
      <c r="F88" s="1618"/>
      <c r="G88" s="1619"/>
      <c r="H88" s="1654"/>
      <c r="I88" s="1495"/>
    </row>
    <row r="89" spans="1:9" ht="17.25" customHeight="1" x14ac:dyDescent="0.15">
      <c r="A89" s="460"/>
      <c r="B89" s="1475"/>
      <c r="C89" s="1623" t="s">
        <v>863</v>
      </c>
      <c r="D89" s="602"/>
      <c r="E89" s="1603"/>
      <c r="F89" s="1603"/>
      <c r="G89" s="604"/>
      <c r="H89" s="1655"/>
      <c r="I89" s="1495"/>
    </row>
    <row r="90" spans="1:9" ht="20.100000000000001" customHeight="1" x14ac:dyDescent="0.15">
      <c r="A90" s="460"/>
      <c r="B90" s="1554"/>
      <c r="C90" s="601" t="s">
        <v>1570</v>
      </c>
      <c r="D90" s="359"/>
      <c r="E90" s="359"/>
      <c r="F90" s="359"/>
      <c r="G90" s="1579"/>
      <c r="H90" s="1656">
        <f>SUM(H87:H89)</f>
        <v>0</v>
      </c>
      <c r="I90" s="1495" t="s">
        <v>1549</v>
      </c>
    </row>
    <row r="91" spans="1:9" ht="17.25" customHeight="1" x14ac:dyDescent="0.15">
      <c r="A91" s="460"/>
      <c r="B91" s="3494" t="s">
        <v>1462</v>
      </c>
      <c r="C91" s="1625" t="s">
        <v>871</v>
      </c>
      <c r="D91" s="591"/>
      <c r="E91" s="1590"/>
      <c r="F91" s="1590"/>
      <c r="G91" s="1620"/>
      <c r="H91" s="1657"/>
      <c r="I91" s="1495"/>
    </row>
    <row r="92" spans="1:9" ht="17.25" customHeight="1" x14ac:dyDescent="0.15">
      <c r="A92" s="460"/>
      <c r="B92" s="3739"/>
      <c r="C92" s="1624" t="s">
        <v>873</v>
      </c>
      <c r="D92" s="1612"/>
      <c r="E92" s="1618"/>
      <c r="F92" s="1618"/>
      <c r="G92" s="1619"/>
      <c r="H92" s="1654"/>
      <c r="I92" s="1495"/>
    </row>
    <row r="93" spans="1:9" ht="17.25" customHeight="1" x14ac:dyDescent="0.15">
      <c r="A93" s="460"/>
      <c r="B93" s="1475"/>
      <c r="C93" s="1623" t="s">
        <v>863</v>
      </c>
      <c r="D93" s="602"/>
      <c r="E93" s="1603"/>
      <c r="F93" s="1603"/>
      <c r="G93" s="604"/>
      <c r="H93" s="1655"/>
      <c r="I93" s="1495"/>
    </row>
    <row r="94" spans="1:9" ht="20.100000000000001" customHeight="1" thickBot="1" x14ac:dyDescent="0.2">
      <c r="A94" s="463"/>
      <c r="B94" s="1617"/>
      <c r="C94" s="1621" t="s">
        <v>1570</v>
      </c>
      <c r="D94" s="1598"/>
      <c r="E94" s="1598"/>
      <c r="F94" s="1598"/>
      <c r="G94" s="1602"/>
      <c r="H94" s="1658">
        <f>SUM(H91:H93)</f>
        <v>0</v>
      </c>
      <c r="I94" s="1495" t="s">
        <v>1550</v>
      </c>
    </row>
    <row r="95" spans="1:9" ht="5.25" customHeight="1" x14ac:dyDescent="0.15">
      <c r="B95" s="243"/>
    </row>
    <row r="96" spans="1:9" ht="13.5" customHeight="1" x14ac:dyDescent="0.15">
      <c r="A96" s="260" t="s">
        <v>796</v>
      </c>
      <c r="B96" s="455"/>
    </row>
    <row r="97" spans="1:2" ht="13.5" customHeight="1" x14ac:dyDescent="0.15">
      <c r="A97" s="260" t="s">
        <v>797</v>
      </c>
      <c r="B97" s="455"/>
    </row>
    <row r="98" spans="1:2" ht="13.5" customHeight="1" x14ac:dyDescent="0.15">
      <c r="A98" s="455"/>
      <c r="B98" s="455"/>
    </row>
  </sheetData>
  <sheetProtection selectLockedCells="1"/>
  <mergeCells count="34">
    <mergeCell ref="B91:B92"/>
    <mergeCell ref="C64:E64"/>
    <mergeCell ref="B65:B66"/>
    <mergeCell ref="C68:E68"/>
    <mergeCell ref="C77:D77"/>
    <mergeCell ref="E77:G77"/>
    <mergeCell ref="B79:B80"/>
    <mergeCell ref="B83:B84"/>
    <mergeCell ref="B87:B88"/>
    <mergeCell ref="E78:G78"/>
    <mergeCell ref="B61:B63"/>
    <mergeCell ref="A69:A76"/>
    <mergeCell ref="C72:D72"/>
    <mergeCell ref="E72:G72"/>
    <mergeCell ref="C76:D76"/>
    <mergeCell ref="E76:G76"/>
    <mergeCell ref="B69:B71"/>
    <mergeCell ref="C59:D60"/>
    <mergeCell ref="B11:B12"/>
    <mergeCell ref="B15:B16"/>
    <mergeCell ref="B19:B20"/>
    <mergeCell ref="A24:A25"/>
    <mergeCell ref="B24:B25"/>
    <mergeCell ref="C32:D32"/>
    <mergeCell ref="B33:B34"/>
    <mergeCell ref="B45:B46"/>
    <mergeCell ref="B49:B50"/>
    <mergeCell ref="B53:B56"/>
    <mergeCell ref="B7:B8"/>
    <mergeCell ref="A2:H2"/>
    <mergeCell ref="A3:H4"/>
    <mergeCell ref="A5:B6"/>
    <mergeCell ref="C5:G6"/>
    <mergeCell ref="H5:H6"/>
  </mergeCells>
  <phoneticPr fontId="2"/>
  <conditionalFormatting sqref="H78">
    <cfRule type="containsBlanks" dxfId="1" priority="1">
      <formula>LEN(TRIM(H78))=0</formula>
    </cfRule>
  </conditionalFormatting>
  <printOptions horizontalCentered="1"/>
  <pageMargins left="0.78740157480314965" right="0.39370078740157483" top="0.59055118110236227" bottom="0.39370078740157483" header="0" footer="0"/>
  <pageSetup paperSize="9" scale="83" orientation="portrait" r:id="rId1"/>
  <headerFooter alignWithMargins="0"/>
  <rowBreaks count="1" manualBreakCount="1">
    <brk id="52" max="7"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1451-8819-452B-8180-E4CD9E2DE4DB}">
  <sheetPr codeName="Sheet58">
    <tabColor rgb="FF66FFFF"/>
  </sheetPr>
  <dimension ref="A1:G46"/>
  <sheetViews>
    <sheetView showGridLines="0" view="pageBreakPreview" zoomScaleNormal="100" zoomScaleSheetLayoutView="100" workbookViewId="0">
      <selection activeCell="A2" sqref="A2:F2"/>
    </sheetView>
  </sheetViews>
  <sheetFormatPr defaultColWidth="9.5703125" defaultRowHeight="13.5" x14ac:dyDescent="0.15"/>
  <cols>
    <col min="1" max="1" width="11.5703125" style="216" customWidth="1"/>
    <col min="2" max="2" width="21.85546875" style="216" customWidth="1"/>
    <col min="3" max="4" width="8.140625" style="216" customWidth="1"/>
    <col min="5" max="5" width="35.140625" style="216" customWidth="1"/>
    <col min="6" max="6" width="19.7109375" style="243" customWidth="1"/>
    <col min="7" max="16384" width="9.5703125" style="216"/>
  </cols>
  <sheetData>
    <row r="1" spans="1:7" s="206" customFormat="1" ht="21" customHeight="1" thickBot="1" x14ac:dyDescent="0.2">
      <c r="A1" s="555" t="s">
        <v>858</v>
      </c>
      <c r="B1" s="430"/>
      <c r="C1" s="207"/>
      <c r="D1" s="207"/>
      <c r="E1" s="207"/>
      <c r="F1" s="208" t="s">
        <v>1607</v>
      </c>
      <c r="G1" s="207"/>
    </row>
    <row r="2" spans="1:7" s="596" customFormat="1" ht="36" customHeight="1" x14ac:dyDescent="0.15">
      <c r="A2" s="3507" t="s">
        <v>912</v>
      </c>
      <c r="B2" s="3508"/>
      <c r="C2" s="3508"/>
      <c r="D2" s="3508"/>
      <c r="E2" s="3508"/>
      <c r="F2" s="3508"/>
      <c r="G2" s="919" t="s">
        <v>239</v>
      </c>
    </row>
    <row r="3" spans="1:7" s="206" customFormat="1" ht="4.5" customHeight="1" thickBot="1" x14ac:dyDescent="0.2">
      <c r="A3" s="432"/>
      <c r="B3" s="632"/>
      <c r="C3" s="632"/>
      <c r="D3" s="632"/>
      <c r="E3" s="632"/>
      <c r="F3" s="632"/>
      <c r="G3" s="431"/>
    </row>
    <row r="4" spans="1:7" s="206" customFormat="1" ht="26.1" customHeight="1" thickBot="1" x14ac:dyDescent="0.2">
      <c r="A4" s="610" t="s">
        <v>909</v>
      </c>
      <c r="B4" s="432"/>
      <c r="C4" s="432"/>
      <c r="D4" s="611" t="s">
        <v>326</v>
      </c>
      <c r="E4" s="612"/>
      <c r="F4" s="612" t="s">
        <v>910</v>
      </c>
      <c r="G4" s="431"/>
    </row>
    <row r="5" spans="1:7" s="206" customFormat="1" ht="9.9499999999999993" customHeight="1" thickBot="1" x14ac:dyDescent="0.2">
      <c r="A5" s="610"/>
      <c r="B5" s="432"/>
      <c r="C5" s="432"/>
      <c r="D5" s="432"/>
      <c r="E5" s="432"/>
      <c r="F5" s="432"/>
      <c r="G5" s="431"/>
    </row>
    <row r="6" spans="1:7" ht="14.1" customHeight="1" x14ac:dyDescent="0.15">
      <c r="A6" s="2648" t="s">
        <v>770</v>
      </c>
      <c r="B6" s="3541"/>
      <c r="C6" s="2648" t="s">
        <v>771</v>
      </c>
      <c r="D6" s="3543"/>
      <c r="E6" s="3543"/>
      <c r="F6" s="3544" t="s">
        <v>859</v>
      </c>
    </row>
    <row r="7" spans="1:7" ht="14.1" customHeight="1" thickBot="1" x14ac:dyDescent="0.2">
      <c r="A7" s="3542"/>
      <c r="B7" s="2595"/>
      <c r="C7" s="3542"/>
      <c r="D7" s="2594"/>
      <c r="E7" s="2594"/>
      <c r="F7" s="3545"/>
    </row>
    <row r="8" spans="1:7" s="286" customFormat="1" ht="24" customHeight="1" x14ac:dyDescent="0.15">
      <c r="A8" s="456" t="s">
        <v>773</v>
      </c>
      <c r="B8" s="457" t="s">
        <v>774</v>
      </c>
      <c r="C8" s="458" t="s">
        <v>775</v>
      </c>
      <c r="D8" s="220"/>
      <c r="E8" s="459"/>
      <c r="F8" s="633">
        <f>'参考様式2-2複数棟用 　実績'!E31</f>
        <v>0</v>
      </c>
      <c r="G8" s="634"/>
    </row>
    <row r="9" spans="1:7" s="286" customFormat="1" ht="24" customHeight="1" x14ac:dyDescent="0.15">
      <c r="A9" s="460"/>
      <c r="B9" s="461" t="s">
        <v>776</v>
      </c>
      <c r="C9" s="226" t="s">
        <v>777</v>
      </c>
      <c r="D9" s="227"/>
      <c r="E9" s="296"/>
      <c r="F9" s="635">
        <f>'参考様式2-2複数棟用 　実績'!E46</f>
        <v>0</v>
      </c>
      <c r="G9" s="634"/>
    </row>
    <row r="10" spans="1:7" s="286" customFormat="1" ht="24" customHeight="1" x14ac:dyDescent="0.15">
      <c r="A10" s="460"/>
      <c r="B10" s="461" t="s">
        <v>778</v>
      </c>
      <c r="C10" s="226" t="s">
        <v>798</v>
      </c>
      <c r="D10" s="227"/>
      <c r="E10" s="296"/>
      <c r="F10" s="635">
        <f>'参考様式2-2複数棟用 　実績'!E53</f>
        <v>0</v>
      </c>
      <c r="G10" s="634"/>
    </row>
    <row r="11" spans="1:7" s="286" customFormat="1" ht="24" customHeight="1" x14ac:dyDescent="0.15">
      <c r="A11" s="460"/>
      <c r="B11" s="461" t="s">
        <v>799</v>
      </c>
      <c r="C11" s="462" t="s">
        <v>800</v>
      </c>
      <c r="D11" s="227"/>
      <c r="E11" s="296"/>
      <c r="F11" s="635">
        <f>'参考様式2-3複数棟用　実績'!I27</f>
        <v>0</v>
      </c>
      <c r="G11" s="634"/>
    </row>
    <row r="12" spans="1:7" s="286" customFormat="1" ht="24" customHeight="1" thickBot="1" x14ac:dyDescent="0.2">
      <c r="A12" s="463"/>
      <c r="B12" s="464" t="s">
        <v>780</v>
      </c>
      <c r="C12" s="465" t="s">
        <v>801</v>
      </c>
      <c r="D12" s="466"/>
      <c r="E12" s="467"/>
      <c r="F12" s="636">
        <f>SUM(F8:F11)</f>
        <v>0</v>
      </c>
      <c r="G12" s="634"/>
    </row>
    <row r="13" spans="1:7" s="286" customFormat="1" ht="24" customHeight="1" x14ac:dyDescent="0.15">
      <c r="A13" s="3410" t="s">
        <v>781</v>
      </c>
      <c r="B13" s="3412" t="s">
        <v>774</v>
      </c>
      <c r="C13" s="3531" t="s">
        <v>782</v>
      </c>
      <c r="D13" s="3532"/>
      <c r="E13" s="469" t="s">
        <v>783</v>
      </c>
      <c r="F13" s="637">
        <f>'参考様式2-2複数棟用 　実績'!E15+'参考様式2-2複数棟用 　実績'!E29</f>
        <v>0</v>
      </c>
      <c r="G13" s="634"/>
    </row>
    <row r="14" spans="1:7" s="286" customFormat="1" ht="24" customHeight="1" x14ac:dyDescent="0.15">
      <c r="A14" s="3411"/>
      <c r="B14" s="3413"/>
      <c r="C14" s="3546" t="s">
        <v>784</v>
      </c>
      <c r="D14" s="3547"/>
      <c r="E14" s="470" t="s">
        <v>785</v>
      </c>
      <c r="F14" s="638">
        <f>'参考様式2-2複数棟用 　実績'!E22</f>
        <v>0</v>
      </c>
      <c r="G14" s="634"/>
    </row>
    <row r="15" spans="1:7" s="286" customFormat="1" ht="24" customHeight="1" x14ac:dyDescent="0.15">
      <c r="A15" s="460"/>
      <c r="B15" s="3530"/>
      <c r="C15" s="3519" t="s">
        <v>802</v>
      </c>
      <c r="D15" s="3520"/>
      <c r="E15" s="292" t="s">
        <v>786</v>
      </c>
      <c r="F15" s="635">
        <f>SUM(F13:F14)</f>
        <v>0</v>
      </c>
      <c r="G15" s="1533"/>
    </row>
    <row r="16" spans="1:7" s="286" customFormat="1" ht="24" customHeight="1" x14ac:dyDescent="0.15">
      <c r="A16" s="460"/>
      <c r="B16" s="3432" t="s">
        <v>776</v>
      </c>
      <c r="C16" s="3537" t="s">
        <v>787</v>
      </c>
      <c r="D16" s="3538"/>
      <c r="E16" s="3539"/>
      <c r="F16" s="639">
        <f>IF(F9&gt;=1000,MIN(F8*0.1,F9),F9)</f>
        <v>0</v>
      </c>
      <c r="G16" s="1533"/>
    </row>
    <row r="17" spans="1:7" s="286" customFormat="1" ht="24" customHeight="1" x14ac:dyDescent="0.15">
      <c r="A17" s="460"/>
      <c r="B17" s="3413"/>
      <c r="C17" s="3540" t="s">
        <v>788</v>
      </c>
      <c r="D17" s="471" t="s">
        <v>782</v>
      </c>
      <c r="E17" s="472" t="s">
        <v>911</v>
      </c>
      <c r="F17" s="640">
        <f>IF(ISERROR(F16*'参考様式2-2複数棟用 　実績'!E45/'参考様式2-2複数棟用 　実績'!E46),0,F16*'参考様式2-2複数棟用 　実績'!E45/'参考様式2-2複数棟用 　実績'!E46)</f>
        <v>0</v>
      </c>
    </row>
    <row r="18" spans="1:7" s="286" customFormat="1" ht="24" customHeight="1" x14ac:dyDescent="0.15">
      <c r="A18" s="473"/>
      <c r="B18" s="3413"/>
      <c r="C18" s="3411"/>
      <c r="D18" s="474" t="s">
        <v>784</v>
      </c>
      <c r="E18" s="475" t="s">
        <v>803</v>
      </c>
      <c r="F18" s="641">
        <f>F16-F17</f>
        <v>0</v>
      </c>
      <c r="G18" s="634"/>
    </row>
    <row r="19" spans="1:7" s="286" customFormat="1" ht="24" customHeight="1" x14ac:dyDescent="0.15">
      <c r="A19" s="473"/>
      <c r="B19" s="461" t="s">
        <v>778</v>
      </c>
      <c r="C19" s="476" t="s">
        <v>804</v>
      </c>
      <c r="D19" s="477"/>
      <c r="E19" s="478"/>
      <c r="F19" s="635">
        <f>F10</f>
        <v>0</v>
      </c>
      <c r="G19" s="634"/>
    </row>
    <row r="20" spans="1:7" s="286" customFormat="1" ht="24" customHeight="1" thickBot="1" x14ac:dyDescent="0.2">
      <c r="A20" s="473"/>
      <c r="B20" s="479" t="s">
        <v>805</v>
      </c>
      <c r="C20" s="235" t="s">
        <v>1557</v>
      </c>
      <c r="D20" s="480"/>
      <c r="E20" s="481"/>
      <c r="F20" s="642">
        <f>F11</f>
        <v>0</v>
      </c>
      <c r="G20" s="634"/>
    </row>
    <row r="21" spans="1:7" s="286" customFormat="1" ht="24" customHeight="1" x14ac:dyDescent="0.15">
      <c r="A21" s="482" t="s">
        <v>792</v>
      </c>
      <c r="B21" s="3412" t="s">
        <v>806</v>
      </c>
      <c r="C21" s="3531" t="s">
        <v>782</v>
      </c>
      <c r="D21" s="3532"/>
      <c r="E21" s="483" t="s">
        <v>807</v>
      </c>
      <c r="F21" s="643">
        <f>ROUNDDOWN(F13/3,0)+ROUNDDOWN(F17/3,0)</f>
        <v>0</v>
      </c>
      <c r="G21" s="634"/>
    </row>
    <row r="22" spans="1:7" s="286" customFormat="1" ht="24" customHeight="1" x14ac:dyDescent="0.15">
      <c r="A22" s="484"/>
      <c r="B22" s="3413"/>
      <c r="C22" s="3533" t="s">
        <v>791</v>
      </c>
      <c r="D22" s="3534"/>
      <c r="E22" s="485" t="s">
        <v>808</v>
      </c>
      <c r="F22" s="638">
        <f>ROUNDDOWN(F14/3,0)+ROUNDDOWN(F18/3,0)</f>
        <v>0</v>
      </c>
      <c r="G22" s="634"/>
    </row>
    <row r="23" spans="1:7" s="286" customFormat="1" ht="24" customHeight="1" x14ac:dyDescent="0.15">
      <c r="A23" s="484"/>
      <c r="B23" s="3413"/>
      <c r="C23" s="3519" t="s">
        <v>802</v>
      </c>
      <c r="D23" s="3520"/>
      <c r="E23" s="478" t="s">
        <v>809</v>
      </c>
      <c r="F23" s="644">
        <f>SUM(F21:F22)</f>
        <v>0</v>
      </c>
      <c r="G23" s="634"/>
    </row>
    <row r="24" spans="1:7" s="286" customFormat="1" ht="24" customHeight="1" x14ac:dyDescent="0.15">
      <c r="A24" s="473"/>
      <c r="B24" s="3530"/>
      <c r="C24" s="3535" t="s">
        <v>810</v>
      </c>
      <c r="D24" s="3536"/>
      <c r="E24" s="478" t="s">
        <v>811</v>
      </c>
      <c r="F24" s="635">
        <f>ROUNDDOWN(F19/3,0)</f>
        <v>0</v>
      </c>
      <c r="G24" s="634"/>
    </row>
    <row r="25" spans="1:7" s="286" customFormat="1" ht="24" customHeight="1" thickBot="1" x14ac:dyDescent="0.2">
      <c r="A25" s="486"/>
      <c r="B25" s="479" t="s">
        <v>812</v>
      </c>
      <c r="C25" s="235" t="s">
        <v>813</v>
      </c>
      <c r="D25" s="236"/>
      <c r="E25" s="299"/>
      <c r="F25" s="642">
        <f>ROUNDDOWN(F20/3,0)</f>
        <v>0</v>
      </c>
      <c r="G25" s="634"/>
    </row>
    <row r="26" spans="1:7" s="286" customFormat="1" ht="24" customHeight="1" x14ac:dyDescent="0.15">
      <c r="A26" s="3410" t="s">
        <v>793</v>
      </c>
      <c r="B26" s="3412" t="s">
        <v>814</v>
      </c>
      <c r="C26" s="3531" t="s">
        <v>782</v>
      </c>
      <c r="D26" s="3532"/>
      <c r="E26" s="483" t="s">
        <v>794</v>
      </c>
      <c r="F26" s="643">
        <f>F21</f>
        <v>0</v>
      </c>
      <c r="G26" s="634"/>
    </row>
    <row r="27" spans="1:7" s="286" customFormat="1" ht="24" customHeight="1" x14ac:dyDescent="0.15">
      <c r="A27" s="3411"/>
      <c r="B27" s="3413"/>
      <c r="C27" s="3533" t="s">
        <v>791</v>
      </c>
      <c r="D27" s="3534"/>
      <c r="E27" s="487" t="s">
        <v>815</v>
      </c>
      <c r="F27" s="638">
        <f>MIN(F22,25000)</f>
        <v>0</v>
      </c>
      <c r="G27" s="634"/>
    </row>
    <row r="28" spans="1:7" s="286" customFormat="1" ht="24" customHeight="1" x14ac:dyDescent="0.15">
      <c r="A28" s="473"/>
      <c r="B28" s="3413"/>
      <c r="C28" s="3535" t="s">
        <v>810</v>
      </c>
      <c r="D28" s="3536"/>
      <c r="E28" s="1615" t="s">
        <v>817</v>
      </c>
      <c r="F28" s="644">
        <f>F24</f>
        <v>0</v>
      </c>
      <c r="G28" s="634"/>
    </row>
    <row r="29" spans="1:7" s="286" customFormat="1" ht="24" customHeight="1" x14ac:dyDescent="0.15">
      <c r="A29" s="473"/>
      <c r="B29" s="3413"/>
      <c r="C29" s="3519" t="s">
        <v>818</v>
      </c>
      <c r="D29" s="3520"/>
      <c r="E29" s="488" t="s">
        <v>819</v>
      </c>
      <c r="F29" s="645"/>
      <c r="G29" s="634"/>
    </row>
    <row r="30" spans="1:7" s="286" customFormat="1" ht="24" customHeight="1" x14ac:dyDescent="0.15">
      <c r="A30" s="473"/>
      <c r="B30" s="3530"/>
      <c r="C30" s="3519" t="s">
        <v>802</v>
      </c>
      <c r="D30" s="3520"/>
      <c r="E30" s="478" t="s">
        <v>821</v>
      </c>
      <c r="F30" s="635">
        <f>SUM(F26:F29)</f>
        <v>0</v>
      </c>
      <c r="G30" s="634"/>
    </row>
    <row r="31" spans="1:7" s="286" customFormat="1" ht="24" customHeight="1" x14ac:dyDescent="0.15">
      <c r="A31" s="473"/>
      <c r="B31" s="3432" t="s">
        <v>822</v>
      </c>
      <c r="C31" s="3517" t="s">
        <v>789</v>
      </c>
      <c r="D31" s="3518"/>
      <c r="E31" s="1616" t="s">
        <v>1554</v>
      </c>
      <c r="F31" s="635">
        <f>F25</f>
        <v>0</v>
      </c>
      <c r="G31" s="634"/>
    </row>
    <row r="32" spans="1:7" s="286" customFormat="1" ht="24" customHeight="1" x14ac:dyDescent="0.15">
      <c r="A32" s="473"/>
      <c r="B32" s="3413"/>
      <c r="C32" s="3519" t="s">
        <v>818</v>
      </c>
      <c r="D32" s="3520"/>
      <c r="E32" s="488" t="s">
        <v>1565</v>
      </c>
      <c r="F32" s="645"/>
      <c r="G32" s="634"/>
    </row>
    <row r="33" spans="1:7" s="286" customFormat="1" ht="24" customHeight="1" thickBot="1" x14ac:dyDescent="0.2">
      <c r="A33" s="473"/>
      <c r="B33" s="3516"/>
      <c r="C33" s="3521" t="s">
        <v>802</v>
      </c>
      <c r="D33" s="3522"/>
      <c r="E33" s="478" t="s">
        <v>1556</v>
      </c>
      <c r="F33" s="644">
        <f>SUM(F31:F32)</f>
        <v>0</v>
      </c>
      <c r="G33" s="634"/>
    </row>
    <row r="34" spans="1:7" s="286" customFormat="1" ht="24" customHeight="1" thickTop="1" x14ac:dyDescent="0.15">
      <c r="A34" s="473"/>
      <c r="B34" s="3523" t="s">
        <v>795</v>
      </c>
      <c r="C34" s="3526" t="s">
        <v>823</v>
      </c>
      <c r="D34" s="3527"/>
      <c r="E34" s="490" t="s">
        <v>1566</v>
      </c>
      <c r="F34" s="646">
        <f>MIN(F30,50000)</f>
        <v>0</v>
      </c>
      <c r="G34" s="634"/>
    </row>
    <row r="35" spans="1:7" s="286" customFormat="1" ht="24" customHeight="1" x14ac:dyDescent="0.15">
      <c r="A35" s="473"/>
      <c r="B35" s="3524"/>
      <c r="C35" s="3519" t="s">
        <v>824</v>
      </c>
      <c r="D35" s="3518"/>
      <c r="E35" s="488" t="s">
        <v>1567</v>
      </c>
      <c r="F35" s="635">
        <f>MIN(F33,25000)</f>
        <v>0</v>
      </c>
      <c r="G35" s="211"/>
    </row>
    <row r="36" spans="1:7" s="286" customFormat="1" ht="24" customHeight="1" thickBot="1" x14ac:dyDescent="0.2">
      <c r="A36" s="486"/>
      <c r="B36" s="3525"/>
      <c r="C36" s="3528" t="s">
        <v>608</v>
      </c>
      <c r="D36" s="3529"/>
      <c r="E36" s="1508" t="s">
        <v>1458</v>
      </c>
      <c r="F36" s="636">
        <f>MIN(F34+F35,F37)</f>
        <v>0</v>
      </c>
      <c r="G36" s="211"/>
    </row>
    <row r="37" spans="1:7" s="286" customFormat="1" ht="24" customHeight="1" thickBot="1" x14ac:dyDescent="0.2">
      <c r="A37" s="647"/>
      <c r="B37" s="1606"/>
      <c r="C37" s="3550"/>
      <c r="D37" s="3551"/>
      <c r="E37" s="1491" t="s">
        <v>1608</v>
      </c>
      <c r="F37" s="1678"/>
      <c r="G37" s="1675" t="s">
        <v>1638</v>
      </c>
    </row>
    <row r="38" spans="1:7" s="286" customFormat="1" ht="24" customHeight="1" x14ac:dyDescent="0.15">
      <c r="A38" s="482" t="s">
        <v>1545</v>
      </c>
      <c r="B38" s="457" t="s">
        <v>1459</v>
      </c>
      <c r="C38" s="3552"/>
      <c r="D38" s="3553"/>
      <c r="E38" s="1605"/>
      <c r="F38" s="644">
        <f>ROUNDDOWN(F13/3,0)+ROUNDDOWN(F14/3,0)</f>
        <v>0</v>
      </c>
      <c r="G38" s="1495"/>
    </row>
    <row r="39" spans="1:7" s="286" customFormat="1" ht="24" customHeight="1" x14ac:dyDescent="0.15">
      <c r="A39" s="460" t="s">
        <v>1547</v>
      </c>
      <c r="B39" s="461" t="s">
        <v>1460</v>
      </c>
      <c r="C39" s="3548"/>
      <c r="D39" s="3549"/>
      <c r="E39" s="1604"/>
      <c r="F39" s="644">
        <f>ROUNDDOWN(F17/3,0)+ROUNDDOWN(F18/3,0)</f>
        <v>0</v>
      </c>
      <c r="G39" s="1495"/>
    </row>
    <row r="40" spans="1:7" s="286" customFormat="1" ht="24" customHeight="1" x14ac:dyDescent="0.15">
      <c r="A40" s="460"/>
      <c r="B40" s="461" t="s">
        <v>1461</v>
      </c>
      <c r="C40" s="3519"/>
      <c r="D40" s="3554"/>
      <c r="E40" s="488"/>
      <c r="F40" s="635">
        <f>F24</f>
        <v>0</v>
      </c>
      <c r="G40" s="1495"/>
    </row>
    <row r="41" spans="1:7" s="286" customFormat="1" ht="24" customHeight="1" thickBot="1" x14ac:dyDescent="0.2">
      <c r="A41" s="463"/>
      <c r="B41" s="479" t="s">
        <v>1462</v>
      </c>
      <c r="C41" s="3528"/>
      <c r="D41" s="3555"/>
      <c r="E41" s="348"/>
      <c r="F41" s="636">
        <f>F35</f>
        <v>0</v>
      </c>
      <c r="G41" s="1495"/>
    </row>
    <row r="42" spans="1:7" ht="4.5" customHeight="1" x14ac:dyDescent="0.15">
      <c r="A42" s="260"/>
      <c r="B42" s="210"/>
      <c r="C42" s="260"/>
      <c r="D42" s="260"/>
      <c r="E42" s="320"/>
      <c r="F42" s="320"/>
    </row>
    <row r="43" spans="1:7" ht="12" customHeight="1" x14ac:dyDescent="0.15">
      <c r="A43" s="260" t="s">
        <v>796</v>
      </c>
      <c r="B43" s="454"/>
      <c r="C43" s="260"/>
      <c r="D43" s="260"/>
      <c r="E43" s="260"/>
      <c r="F43" s="210"/>
    </row>
    <row r="44" spans="1:7" ht="12" customHeight="1" x14ac:dyDescent="0.15">
      <c r="A44" s="260" t="s">
        <v>797</v>
      </c>
      <c r="B44" s="454"/>
      <c r="C44" s="260"/>
      <c r="D44" s="260"/>
      <c r="E44" s="260"/>
      <c r="F44" s="210"/>
    </row>
    <row r="45" spans="1:7" ht="12" customHeight="1" x14ac:dyDescent="0.15">
      <c r="A45" s="454"/>
      <c r="B45" s="454"/>
      <c r="C45" s="260"/>
      <c r="D45" s="260"/>
      <c r="E45" s="260"/>
      <c r="F45" s="210"/>
    </row>
    <row r="46" spans="1:7" x14ac:dyDescent="0.15">
      <c r="A46" s="454"/>
      <c r="B46" s="455"/>
    </row>
  </sheetData>
  <sheetProtection formatCells="0" formatColumns="0" formatRows="0" insertColumns="0" insertRows="0" insertHyperlinks="0" deleteColumns="0" deleteRows="0" sort="0" autoFilter="0" pivotTables="0"/>
  <mergeCells count="37">
    <mergeCell ref="C37:D37"/>
    <mergeCell ref="C38:D38"/>
    <mergeCell ref="C39:D39"/>
    <mergeCell ref="C40:D40"/>
    <mergeCell ref="C41:D41"/>
    <mergeCell ref="B31:B33"/>
    <mergeCell ref="C31:D31"/>
    <mergeCell ref="C32:D32"/>
    <mergeCell ref="C33:D33"/>
    <mergeCell ref="B34:B36"/>
    <mergeCell ref="C34:D34"/>
    <mergeCell ref="C35:D35"/>
    <mergeCell ref="C36:D36"/>
    <mergeCell ref="A26:A27"/>
    <mergeCell ref="B26:B30"/>
    <mergeCell ref="C26:D26"/>
    <mergeCell ref="C27:D27"/>
    <mergeCell ref="C28:D28"/>
    <mergeCell ref="C29:D29"/>
    <mergeCell ref="C30:D30"/>
    <mergeCell ref="B16:B18"/>
    <mergeCell ref="C16:E16"/>
    <mergeCell ref="C17:C18"/>
    <mergeCell ref="B21:B24"/>
    <mergeCell ref="C21:D21"/>
    <mergeCell ref="C22:D22"/>
    <mergeCell ref="C23:D23"/>
    <mergeCell ref="C24:D24"/>
    <mergeCell ref="A2:F2"/>
    <mergeCell ref="A6:B7"/>
    <mergeCell ref="C6:E7"/>
    <mergeCell ref="F6:F7"/>
    <mergeCell ref="A13:A14"/>
    <mergeCell ref="B13:B15"/>
    <mergeCell ref="C13:D13"/>
    <mergeCell ref="C14:D14"/>
    <mergeCell ref="C15:D15"/>
  </mergeCells>
  <phoneticPr fontId="2"/>
  <conditionalFormatting sqref="F37">
    <cfRule type="containsBlanks" dxfId="0" priority="1">
      <formula>LEN(TRIM(F37))=0</formula>
    </cfRule>
  </conditionalFormatting>
  <printOptions horizontalCentered="1"/>
  <pageMargins left="0.78740157480314965" right="0.39370078740157483" top="0.59055118110236227" bottom="0.59055118110236227" header="0" footer="0"/>
  <pageSetup paperSize="9" scale="8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BA83-1952-4279-934D-1B0D1BBFCF2D}">
  <sheetPr codeName="Sheet59">
    <tabColor rgb="FF66FFFF"/>
  </sheetPr>
  <dimension ref="A1:M59"/>
  <sheetViews>
    <sheetView showGridLines="0" view="pageBreakPreview" zoomScaleNormal="100" zoomScaleSheetLayoutView="100" workbookViewId="0">
      <selection activeCell="A2" sqref="A2:F2"/>
    </sheetView>
  </sheetViews>
  <sheetFormatPr defaultColWidth="9.5703125" defaultRowHeight="13.5" x14ac:dyDescent="0.15"/>
  <cols>
    <col min="1" max="1" width="2.5703125" style="216" customWidth="1"/>
    <col min="2" max="2" width="30.7109375" style="216" customWidth="1"/>
    <col min="3" max="4" width="15.7109375" style="216" customWidth="1"/>
    <col min="5" max="6" width="20.7109375" style="243" customWidth="1"/>
    <col min="7" max="7" width="9.42578125" style="216" customWidth="1"/>
    <col min="8" max="9" width="9.5703125" style="216" customWidth="1"/>
    <col min="10" max="12" width="9.5703125" style="216"/>
    <col min="13" max="13" width="2.85546875" style="216" hidden="1" customWidth="1"/>
    <col min="14" max="16384" width="9.5703125" style="216"/>
  </cols>
  <sheetData>
    <row r="1" spans="1:13" s="206" customFormat="1" ht="20.100000000000001" customHeight="1" x14ac:dyDescent="0.15">
      <c r="A1" s="209"/>
      <c r="B1" s="209"/>
      <c r="C1" s="209"/>
      <c r="D1" s="207"/>
      <c r="E1" s="495"/>
      <c r="F1" s="208" t="s">
        <v>1604</v>
      </c>
      <c r="G1" s="208"/>
      <c r="H1" s="208"/>
      <c r="I1" s="209"/>
    </row>
    <row r="2" spans="1:13" s="206" customFormat="1" ht="30" customHeight="1" x14ac:dyDescent="0.15">
      <c r="A2" s="3458" t="s">
        <v>825</v>
      </c>
      <c r="B2" s="3458"/>
      <c r="C2" s="3458"/>
      <c r="D2" s="3458"/>
      <c r="E2" s="3458"/>
      <c r="F2" s="3458"/>
      <c r="G2" s="919" t="s">
        <v>239</v>
      </c>
      <c r="H2" s="431"/>
      <c r="I2" s="431"/>
    </row>
    <row r="3" spans="1:13" s="206" customFormat="1" ht="9.9499999999999993" customHeight="1" thickBot="1" x14ac:dyDescent="0.2">
      <c r="A3" s="1485"/>
      <c r="B3" s="1485"/>
      <c r="C3" s="1485"/>
      <c r="D3" s="1485"/>
      <c r="E3" s="1485"/>
      <c r="F3" s="1485"/>
      <c r="G3" s="431"/>
      <c r="H3" s="431"/>
      <c r="I3" s="431"/>
    </row>
    <row r="4" spans="1:13" s="206" customFormat="1" ht="26.1" customHeight="1" thickBot="1" x14ac:dyDescent="0.2">
      <c r="A4" s="610" t="s">
        <v>909</v>
      </c>
      <c r="B4" s="432"/>
      <c r="C4" s="611" t="s">
        <v>326</v>
      </c>
      <c r="D4" s="3556"/>
      <c r="E4" s="3557"/>
      <c r="F4" s="612" t="s">
        <v>910</v>
      </c>
      <c r="G4" s="431"/>
    </row>
    <row r="5" spans="1:13" s="206" customFormat="1" ht="15" customHeight="1" x14ac:dyDescent="0.15">
      <c r="A5" s="1485"/>
      <c r="B5" s="1485"/>
      <c r="C5" s="1485"/>
      <c r="D5" s="1485"/>
      <c r="E5" s="1485"/>
      <c r="F5" s="1485"/>
      <c r="G5" s="431"/>
      <c r="H5" s="431"/>
      <c r="I5" s="431"/>
    </row>
    <row r="6" spans="1:13" s="206" customFormat="1" ht="20.100000000000001" customHeight="1" thickBot="1" x14ac:dyDescent="0.2">
      <c r="A6" s="209" t="s">
        <v>1395</v>
      </c>
      <c r="B6" s="209"/>
      <c r="C6" s="209"/>
      <c r="D6" s="431"/>
      <c r="E6" s="432"/>
      <c r="F6" s="433"/>
      <c r="G6" s="431"/>
      <c r="H6" s="431"/>
      <c r="I6" s="431"/>
    </row>
    <row r="7" spans="1:13" s="260" customFormat="1" ht="14.25" customHeight="1" x14ac:dyDescent="0.15">
      <c r="A7" s="2585" t="s">
        <v>826</v>
      </c>
      <c r="B7" s="2624"/>
      <c r="C7" s="2624"/>
      <c r="D7" s="2624"/>
      <c r="E7" s="2729" t="s">
        <v>772</v>
      </c>
      <c r="F7" s="3459" t="s">
        <v>572</v>
      </c>
    </row>
    <row r="8" spans="1:13" s="260" customFormat="1" ht="14.25" customHeight="1" thickBot="1" x14ac:dyDescent="0.2">
      <c r="A8" s="3464"/>
      <c r="B8" s="3465"/>
      <c r="C8" s="3465"/>
      <c r="D8" s="3465"/>
      <c r="E8" s="3461"/>
      <c r="F8" s="3460"/>
    </row>
    <row r="9" spans="1:13" s="260" customFormat="1" ht="20.100000000000001" customHeight="1" x14ac:dyDescent="0.15">
      <c r="A9" s="1465" t="s">
        <v>829</v>
      </c>
      <c r="B9" s="1466"/>
      <c r="C9" s="1466"/>
      <c r="D9" s="1466"/>
      <c r="E9" s="497"/>
      <c r="F9" s="498"/>
    </row>
    <row r="10" spans="1:13" s="260" customFormat="1" ht="20.100000000000001" customHeight="1" x14ac:dyDescent="0.15">
      <c r="A10" s="3462" t="s">
        <v>1585</v>
      </c>
      <c r="B10" s="3463"/>
      <c r="C10" s="1530"/>
      <c r="D10" s="1529"/>
      <c r="E10" s="499"/>
      <c r="F10" s="500"/>
      <c r="G10" s="216" t="s">
        <v>1424</v>
      </c>
      <c r="M10" s="260">
        <f>ROUNDDOWN(IF(COUNTIF($A10,"*フィルム*")+COUNTIF($A10,"*ﾌｨﾙﾑ*"),E10/2,E10),0)</f>
        <v>0</v>
      </c>
    </row>
    <row r="11" spans="1:13" s="260" customFormat="1" ht="20.100000000000001" customHeight="1" x14ac:dyDescent="0.15">
      <c r="A11" s="3462" t="s">
        <v>1504</v>
      </c>
      <c r="B11" s="3463"/>
      <c r="C11" s="1530"/>
      <c r="D11" s="1528"/>
      <c r="E11" s="499"/>
      <c r="F11" s="500"/>
      <c r="M11" s="260">
        <f t="shared" ref="M11:M12" si="0">ROUNDDOWN(IF(COUNTIF($A11,"*フィルム*")+COUNTIF($A11,"*ﾌｨﾙﾑ*"),E11/2,E11),0)</f>
        <v>0</v>
      </c>
    </row>
    <row r="12" spans="1:13" s="260" customFormat="1" ht="20.100000000000001" customHeight="1" x14ac:dyDescent="0.15">
      <c r="A12" s="3462" t="s">
        <v>471</v>
      </c>
      <c r="B12" s="3463"/>
      <c r="C12" s="1534"/>
      <c r="D12" s="1535"/>
      <c r="E12" s="499"/>
      <c r="F12" s="1536"/>
      <c r="M12" s="260">
        <f t="shared" si="0"/>
        <v>0</v>
      </c>
    </row>
    <row r="13" spans="1:13" s="260" customFormat="1" ht="20.100000000000001" customHeight="1" thickBot="1" x14ac:dyDescent="0.2">
      <c r="A13" s="3462"/>
      <c r="B13" s="3463"/>
      <c r="C13" s="1531"/>
      <c r="D13" s="1527"/>
      <c r="E13" s="499"/>
      <c r="F13" s="501"/>
      <c r="M13" s="260">
        <f>ROUNDDOWN(IF(COUNTIF($A13,"*フィルム*")+COUNTIF($A13,"*ﾌｨﾙﾑ*"),E13/2,E13),0)</f>
        <v>0</v>
      </c>
    </row>
    <row r="14" spans="1:13" s="260" customFormat="1" ht="20.100000000000001" customHeight="1" thickTop="1" x14ac:dyDescent="0.15">
      <c r="A14" s="502"/>
      <c r="B14" s="1525"/>
      <c r="C14" s="1525"/>
      <c r="D14" s="1452" t="s">
        <v>1397</v>
      </c>
      <c r="E14" s="503">
        <f>SUM(E10:E13)</f>
        <v>0</v>
      </c>
      <c r="F14" s="504"/>
    </row>
    <row r="15" spans="1:13" s="260" customFormat="1" ht="20.100000000000001" customHeight="1" thickBot="1" x14ac:dyDescent="0.2">
      <c r="A15" s="505"/>
      <c r="B15" s="1526"/>
      <c r="C15" s="1526"/>
      <c r="D15" s="1453" t="s">
        <v>1396</v>
      </c>
      <c r="E15" s="506">
        <f>SUM(M10:M13)</f>
        <v>0</v>
      </c>
      <c r="F15" s="507"/>
    </row>
    <row r="16" spans="1:13" s="260" customFormat="1" ht="20.100000000000001" customHeight="1" x14ac:dyDescent="0.15">
      <c r="A16" s="508" t="s">
        <v>830</v>
      </c>
      <c r="B16" s="509"/>
      <c r="C16" s="509"/>
      <c r="D16" s="509"/>
      <c r="E16" s="510"/>
      <c r="F16" s="511"/>
    </row>
    <row r="17" spans="1:6" s="260" customFormat="1" ht="20.100000000000001" customHeight="1" x14ac:dyDescent="0.15">
      <c r="A17" s="3462" t="s">
        <v>1342</v>
      </c>
      <c r="B17" s="3463"/>
      <c r="C17" s="1530"/>
      <c r="D17" s="1529"/>
      <c r="E17" s="499"/>
      <c r="F17" s="500"/>
    </row>
    <row r="18" spans="1:6" s="260" customFormat="1" ht="20.100000000000001" customHeight="1" x14ac:dyDescent="0.15">
      <c r="A18" s="3462" t="s">
        <v>1343</v>
      </c>
      <c r="B18" s="3463"/>
      <c r="C18" s="1530"/>
      <c r="D18" s="1528"/>
      <c r="E18" s="499"/>
      <c r="F18" s="500"/>
    </row>
    <row r="19" spans="1:6" s="260" customFormat="1" ht="20.100000000000001" customHeight="1" x14ac:dyDescent="0.15">
      <c r="A19" s="3462" t="s">
        <v>1344</v>
      </c>
      <c r="B19" s="3463"/>
      <c r="C19" s="1530"/>
      <c r="D19" s="1528"/>
      <c r="E19" s="499"/>
      <c r="F19" s="500"/>
    </row>
    <row r="20" spans="1:6" s="260" customFormat="1" ht="20.100000000000001" customHeight="1" x14ac:dyDescent="0.15">
      <c r="A20" s="3462" t="s">
        <v>1423</v>
      </c>
      <c r="B20" s="3463"/>
      <c r="C20" s="1530"/>
      <c r="D20" s="1528"/>
      <c r="E20" s="499"/>
      <c r="F20" s="500"/>
    </row>
    <row r="21" spans="1:6" s="260" customFormat="1" ht="20.100000000000001" customHeight="1" thickBot="1" x14ac:dyDescent="0.2">
      <c r="A21" s="3462"/>
      <c r="B21" s="3463"/>
      <c r="C21" s="1537"/>
      <c r="D21" s="1538"/>
      <c r="E21" s="512"/>
      <c r="F21" s="498"/>
    </row>
    <row r="22" spans="1:6" s="260" customFormat="1" ht="20.100000000000001" customHeight="1" thickTop="1" thickBot="1" x14ac:dyDescent="0.2">
      <c r="A22" s="513"/>
      <c r="B22" s="514"/>
      <c r="C22" s="514"/>
      <c r="D22" s="1454" t="s">
        <v>1398</v>
      </c>
      <c r="E22" s="515">
        <f>SUM(E17:E21)</f>
        <v>0</v>
      </c>
      <c r="F22" s="516"/>
    </row>
    <row r="23" spans="1:6" s="260" customFormat="1" ht="20.100000000000001" customHeight="1" x14ac:dyDescent="0.15">
      <c r="A23" s="517" t="s">
        <v>831</v>
      </c>
      <c r="B23" s="518"/>
      <c r="C23" s="518"/>
      <c r="D23" s="518"/>
      <c r="E23" s="510"/>
      <c r="F23" s="511"/>
    </row>
    <row r="24" spans="1:6" s="260" customFormat="1" ht="20.100000000000001" customHeight="1" x14ac:dyDescent="0.15">
      <c r="A24" s="3462" t="s">
        <v>1342</v>
      </c>
      <c r="B24" s="3463"/>
      <c r="C24" s="1530"/>
      <c r="D24" s="1529"/>
      <c r="E24" s="499"/>
      <c r="F24" s="500"/>
    </row>
    <row r="25" spans="1:6" s="260" customFormat="1" ht="20.100000000000001" customHeight="1" x14ac:dyDescent="0.15">
      <c r="A25" s="3462" t="s">
        <v>1343</v>
      </c>
      <c r="B25" s="3463"/>
      <c r="C25" s="1530"/>
      <c r="D25" s="1528"/>
      <c r="E25" s="499"/>
      <c r="F25" s="500"/>
    </row>
    <row r="26" spans="1:6" s="260" customFormat="1" ht="20.100000000000001" customHeight="1" x14ac:dyDescent="0.15">
      <c r="A26" s="3462" t="s">
        <v>1344</v>
      </c>
      <c r="B26" s="3463"/>
      <c r="C26" s="1530"/>
      <c r="D26" s="1528"/>
      <c r="E26" s="499"/>
      <c r="F26" s="500"/>
    </row>
    <row r="27" spans="1:6" s="260" customFormat="1" ht="20.100000000000001" customHeight="1" x14ac:dyDescent="0.15">
      <c r="A27" s="3462" t="s">
        <v>1423</v>
      </c>
      <c r="B27" s="3463"/>
      <c r="C27" s="1530"/>
      <c r="D27" s="1528"/>
      <c r="E27" s="512"/>
      <c r="F27" s="498"/>
    </row>
    <row r="28" spans="1:6" s="260" customFormat="1" ht="20.100000000000001" customHeight="1" thickBot="1" x14ac:dyDescent="0.2">
      <c r="A28" s="3456"/>
      <c r="B28" s="3457"/>
      <c r="C28" s="1537"/>
      <c r="D28" s="1538"/>
      <c r="E28" s="512"/>
      <c r="F28" s="498"/>
    </row>
    <row r="29" spans="1:6" s="260" customFormat="1" ht="20.100000000000001" customHeight="1" thickTop="1" thickBot="1" x14ac:dyDescent="0.2">
      <c r="A29" s="513"/>
      <c r="B29" s="514"/>
      <c r="C29" s="514"/>
      <c r="D29" s="1454" t="s">
        <v>1404</v>
      </c>
      <c r="E29" s="519">
        <f>SUM(E24:E28)</f>
        <v>0</v>
      </c>
      <c r="F29" s="520"/>
    </row>
    <row r="30" spans="1:6" s="210" customFormat="1" ht="5.0999999999999996" customHeight="1" thickBot="1" x14ac:dyDescent="0.2">
      <c r="A30" s="1486"/>
      <c r="B30" s="1486"/>
      <c r="C30" s="1486"/>
      <c r="D30" s="1486"/>
      <c r="E30" s="1490"/>
      <c r="F30" s="647"/>
    </row>
    <row r="31" spans="1:6" s="260" customFormat="1" ht="21" customHeight="1" thickBot="1" x14ac:dyDescent="0.2">
      <c r="A31" s="3466" t="s">
        <v>1405</v>
      </c>
      <c r="B31" s="3467"/>
      <c r="C31" s="3467"/>
      <c r="D31" s="3467"/>
      <c r="E31" s="526">
        <f>E14+E22+E29</f>
        <v>0</v>
      </c>
      <c r="F31" s="527"/>
    </row>
    <row r="32" spans="1:6" s="210" customFormat="1" ht="5.0999999999999996" customHeight="1" thickBot="1" x14ac:dyDescent="0.2">
      <c r="A32" s="1486"/>
      <c r="B32" s="1486"/>
      <c r="C32" s="1486"/>
      <c r="D32" s="1486"/>
      <c r="E32" s="1490"/>
      <c r="F32" s="647"/>
    </row>
    <row r="33" spans="1:7" s="260" customFormat="1" ht="21" customHeight="1" thickBot="1" x14ac:dyDescent="0.2">
      <c r="A33" s="3466" t="s">
        <v>1399</v>
      </c>
      <c r="B33" s="3467"/>
      <c r="C33" s="3467"/>
      <c r="D33" s="3467"/>
      <c r="E33" s="526">
        <f>E15+E22+E29</f>
        <v>0</v>
      </c>
      <c r="F33" s="527"/>
    </row>
    <row r="34" spans="1:7" s="206" customFormat="1" ht="20.100000000000001" customHeight="1" x14ac:dyDescent="0.15">
      <c r="A34" s="209"/>
      <c r="B34" s="209"/>
      <c r="C34" s="209"/>
      <c r="D34" s="207"/>
      <c r="E34" s="207"/>
      <c r="F34" s="208"/>
      <c r="G34" s="208"/>
    </row>
    <row r="35" spans="1:7" s="206" customFormat="1" ht="20.100000000000001" customHeight="1" thickBot="1" x14ac:dyDescent="0.2">
      <c r="A35" s="209" t="s">
        <v>1392</v>
      </c>
      <c r="B35" s="209"/>
      <c r="C35" s="209"/>
      <c r="D35" s="431"/>
      <c r="E35" s="432"/>
      <c r="F35" s="433"/>
      <c r="G35" s="431"/>
    </row>
    <row r="36" spans="1:7" s="260" customFormat="1" ht="14.25" customHeight="1" x14ac:dyDescent="0.15">
      <c r="A36" s="2585" t="s">
        <v>826</v>
      </c>
      <c r="B36" s="2624"/>
      <c r="C36" s="2624"/>
      <c r="D36" s="2620"/>
      <c r="E36" s="2729" t="s">
        <v>772</v>
      </c>
      <c r="F36" s="3459" t="s">
        <v>572</v>
      </c>
    </row>
    <row r="37" spans="1:7" s="260" customFormat="1" ht="14.25" customHeight="1" thickBot="1" x14ac:dyDescent="0.2">
      <c r="A37" s="3464"/>
      <c r="B37" s="3465"/>
      <c r="C37" s="3465"/>
      <c r="D37" s="3468"/>
      <c r="E37" s="3461"/>
      <c r="F37" s="3460"/>
    </row>
    <row r="38" spans="1:7" s="260" customFormat="1" ht="20.100000000000001" customHeight="1" x14ac:dyDescent="0.15">
      <c r="A38" s="522" t="s">
        <v>1393</v>
      </c>
      <c r="B38" s="523"/>
      <c r="C38" s="523"/>
      <c r="D38" s="523"/>
      <c r="E38" s="524"/>
      <c r="F38" s="525"/>
    </row>
    <row r="39" spans="1:7" s="260" customFormat="1" ht="20.100000000000001" customHeight="1" x14ac:dyDescent="0.15">
      <c r="A39" s="3462" t="s">
        <v>1447</v>
      </c>
      <c r="B39" s="3463"/>
      <c r="C39" s="1530"/>
      <c r="D39" s="1529"/>
      <c r="E39" s="499"/>
      <c r="F39" s="500"/>
    </row>
    <row r="40" spans="1:7" s="260" customFormat="1" ht="20.100000000000001" customHeight="1" thickBot="1" x14ac:dyDescent="0.2">
      <c r="A40" s="3456"/>
      <c r="B40" s="3457"/>
      <c r="C40" s="1530"/>
      <c r="D40" s="1529"/>
      <c r="E40" s="499"/>
      <c r="F40" s="500"/>
    </row>
    <row r="41" spans="1:7" s="260" customFormat="1" ht="20.100000000000001" customHeight="1" thickTop="1" thickBot="1" x14ac:dyDescent="0.2">
      <c r="A41" s="513"/>
      <c r="B41" s="514"/>
      <c r="C41" s="514"/>
      <c r="D41" s="1454" t="s">
        <v>1402</v>
      </c>
      <c r="E41" s="515">
        <f>SUM(E39:E40)</f>
        <v>0</v>
      </c>
      <c r="F41" s="516"/>
    </row>
    <row r="42" spans="1:7" s="260" customFormat="1" ht="20.100000000000001" customHeight="1" x14ac:dyDescent="0.15">
      <c r="A42" s="517" t="s">
        <v>1394</v>
      </c>
      <c r="B42" s="518"/>
      <c r="C42" s="518"/>
      <c r="D42" s="518"/>
      <c r="E42" s="510"/>
      <c r="F42" s="511"/>
    </row>
    <row r="43" spans="1:7" s="260" customFormat="1" ht="20.100000000000001" customHeight="1" x14ac:dyDescent="0.15">
      <c r="A43" s="3462" t="s">
        <v>1448</v>
      </c>
      <c r="B43" s="3463"/>
      <c r="C43" s="1530"/>
      <c r="D43" s="1529"/>
      <c r="E43" s="499"/>
      <c r="F43" s="500"/>
    </row>
    <row r="44" spans="1:7" s="260" customFormat="1" ht="20.100000000000001" customHeight="1" thickBot="1" x14ac:dyDescent="0.2">
      <c r="A44" s="3456"/>
      <c r="B44" s="3457"/>
      <c r="C44" s="1530"/>
      <c r="D44" s="1529"/>
      <c r="E44" s="499"/>
      <c r="F44" s="500"/>
    </row>
    <row r="45" spans="1:7" s="260" customFormat="1" ht="20.100000000000001" customHeight="1" thickTop="1" thickBot="1" x14ac:dyDescent="0.2">
      <c r="A45" s="513"/>
      <c r="B45" s="514"/>
      <c r="C45" s="514"/>
      <c r="D45" s="1454" t="s">
        <v>1403</v>
      </c>
      <c r="E45" s="515">
        <f>SUM(E43:E44)</f>
        <v>0</v>
      </c>
      <c r="F45" s="516"/>
    </row>
    <row r="46" spans="1:7" s="260" customFormat="1" ht="20.100000000000001" customHeight="1" thickBot="1" x14ac:dyDescent="0.2">
      <c r="A46" s="3466" t="s">
        <v>1400</v>
      </c>
      <c r="B46" s="3467"/>
      <c r="C46" s="3467"/>
      <c r="D46" s="3467"/>
      <c r="E46" s="526">
        <f>E41+E45</f>
        <v>0</v>
      </c>
      <c r="F46" s="527"/>
    </row>
    <row r="47" spans="1:7" s="260" customFormat="1" ht="30" customHeight="1" x14ac:dyDescent="0.15">
      <c r="A47" s="210"/>
      <c r="B47" s="210"/>
      <c r="C47" s="210"/>
      <c r="D47" s="210"/>
      <c r="E47" s="294"/>
      <c r="F47" s="283"/>
    </row>
    <row r="48" spans="1:7" s="260" customFormat="1" ht="20.100000000000001" customHeight="1" thickBot="1" x14ac:dyDescent="0.2">
      <c r="A48" s="529" t="s">
        <v>1498</v>
      </c>
      <c r="B48" s="529"/>
      <c r="C48" s="529"/>
      <c r="D48" s="529"/>
      <c r="E48" s="528"/>
      <c r="F48" s="530"/>
    </row>
    <row r="49" spans="1:8" s="260" customFormat="1" ht="15" customHeight="1" x14ac:dyDescent="0.15">
      <c r="A49" s="2585" t="s">
        <v>771</v>
      </c>
      <c r="B49" s="2624"/>
      <c r="C49" s="2624"/>
      <c r="D49" s="2620"/>
      <c r="E49" s="2729" t="s">
        <v>772</v>
      </c>
      <c r="F49" s="3459" t="s">
        <v>572</v>
      </c>
    </row>
    <row r="50" spans="1:8" s="260" customFormat="1" ht="15" customHeight="1" thickBot="1" x14ac:dyDescent="0.2">
      <c r="A50" s="3464"/>
      <c r="B50" s="3465"/>
      <c r="C50" s="3465"/>
      <c r="D50" s="3468"/>
      <c r="E50" s="3461"/>
      <c r="F50" s="3460"/>
    </row>
    <row r="51" spans="1:8" s="260" customFormat="1" ht="20.100000000000001" customHeight="1" x14ac:dyDescent="0.15">
      <c r="A51" s="1470" t="s">
        <v>1471</v>
      </c>
      <c r="B51" s="1469"/>
      <c r="C51" s="1469"/>
      <c r="D51" s="1469"/>
      <c r="E51" s="531"/>
      <c r="F51" s="525"/>
    </row>
    <row r="52" spans="1:8" s="260" customFormat="1" ht="20.100000000000001" customHeight="1" thickBot="1" x14ac:dyDescent="0.2">
      <c r="A52" s="3456" t="s">
        <v>1505</v>
      </c>
      <c r="B52" s="3457"/>
      <c r="C52" s="1530"/>
      <c r="D52" s="1529"/>
      <c r="E52" s="499"/>
      <c r="F52" s="500"/>
    </row>
    <row r="53" spans="1:8" s="260" customFormat="1" ht="20.100000000000001" customHeight="1" thickTop="1" thickBot="1" x14ac:dyDescent="0.2">
      <c r="A53" s="513"/>
      <c r="B53" s="514"/>
      <c r="C53" s="514"/>
      <c r="D53" s="1454" t="s">
        <v>1401</v>
      </c>
      <c r="E53" s="515">
        <f>SUM(E52:E52)</f>
        <v>0</v>
      </c>
      <c r="F53" s="516"/>
    </row>
    <row r="54" spans="1:8" s="260" customFormat="1" ht="5.0999999999999996" customHeight="1" x14ac:dyDescent="0.15">
      <c r="A54" s="454"/>
      <c r="B54" s="454"/>
      <c r="C54" s="454"/>
      <c r="D54" s="454"/>
      <c r="E54" s="210"/>
      <c r="F54" s="521"/>
    </row>
    <row r="55" spans="1:8" s="260" customFormat="1" ht="12.95" customHeight="1" x14ac:dyDescent="0.15">
      <c r="A55" s="1451" t="s">
        <v>1499</v>
      </c>
      <c r="B55" s="1451"/>
      <c r="C55" s="1451"/>
      <c r="E55" s="1451"/>
      <c r="F55" s="1451"/>
      <c r="G55" s="210"/>
      <c r="H55" s="210"/>
    </row>
    <row r="56" spans="1:8" s="260" customFormat="1" ht="12.95" customHeight="1" x14ac:dyDescent="0.15">
      <c r="A56" s="1451" t="s">
        <v>1500</v>
      </c>
      <c r="B56" s="1451"/>
      <c r="C56" s="1451"/>
      <c r="E56" s="1451"/>
      <c r="F56" s="1451"/>
      <c r="G56" s="210"/>
      <c r="H56" s="210"/>
    </row>
    <row r="57" spans="1:8" s="260" customFormat="1" ht="12.95" customHeight="1" x14ac:dyDescent="0.15">
      <c r="A57" s="1451" t="s">
        <v>1501</v>
      </c>
      <c r="B57" s="1451"/>
      <c r="C57" s="1451"/>
      <c r="E57" s="1451"/>
      <c r="F57" s="1451"/>
      <c r="G57" s="210"/>
      <c r="H57" s="210"/>
    </row>
    <row r="58" spans="1:8" s="260" customFormat="1" ht="16.5" customHeight="1" x14ac:dyDescent="0.15">
      <c r="A58" s="454"/>
      <c r="B58" s="454"/>
      <c r="C58" s="454"/>
      <c r="D58" s="454"/>
      <c r="E58" s="210"/>
      <c r="F58" s="210"/>
    </row>
    <row r="59" spans="1:8" s="260" customFormat="1" ht="14.25" customHeight="1" x14ac:dyDescent="0.15">
      <c r="D59" s="454"/>
      <c r="E59" s="210"/>
      <c r="F59" s="521"/>
    </row>
  </sheetData>
  <sheetProtection selectLockedCells="1"/>
  <protectedRanges>
    <protectedRange password="CC0B" sqref="E10:E13 E17:E21 E24:E28" name="範囲1"/>
    <protectedRange password="CC0B" sqref="E43:E44 E38:E40 E51:E52" name="範囲1_1"/>
  </protectedRanges>
  <dataConsolidate/>
  <mergeCells count="33">
    <mergeCell ref="E49:E50"/>
    <mergeCell ref="F49:F50"/>
    <mergeCell ref="A52:B52"/>
    <mergeCell ref="A39:B39"/>
    <mergeCell ref="A40:B40"/>
    <mergeCell ref="A43:B43"/>
    <mergeCell ref="A44:B44"/>
    <mergeCell ref="A46:D46"/>
    <mergeCell ref="A49:D50"/>
    <mergeCell ref="F36:F37"/>
    <mergeCell ref="A20:B20"/>
    <mergeCell ref="A21:B21"/>
    <mergeCell ref="A24:B24"/>
    <mergeCell ref="A25:B25"/>
    <mergeCell ref="A26:B26"/>
    <mergeCell ref="A27:B27"/>
    <mergeCell ref="A28:B28"/>
    <mergeCell ref="A31:D31"/>
    <mergeCell ref="A33:D33"/>
    <mergeCell ref="A36:D37"/>
    <mergeCell ref="E36:E37"/>
    <mergeCell ref="A19:B19"/>
    <mergeCell ref="A2:F2"/>
    <mergeCell ref="D4:E4"/>
    <mergeCell ref="A7:D8"/>
    <mergeCell ref="E7:E8"/>
    <mergeCell ref="F7:F8"/>
    <mergeCell ref="A10:B10"/>
    <mergeCell ref="A11:B11"/>
    <mergeCell ref="A12:B12"/>
    <mergeCell ref="A13:B13"/>
    <mergeCell ref="A17:B17"/>
    <mergeCell ref="A18:B18"/>
  </mergeCells>
  <phoneticPr fontId="2"/>
  <printOptions horizontalCentered="1"/>
  <pageMargins left="0.59055118110236227" right="0.39370078740157483" top="0.59055118110236227" bottom="0.59055118110236227" header="0" footer="0"/>
  <pageSetup paperSize="9" scale="76"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FAA9-F613-48C0-A8DC-3175A21A9436}">
  <sheetPr codeName="Sheet60">
    <tabColor rgb="FF66FFFF"/>
  </sheetPr>
  <dimension ref="A1:K31"/>
  <sheetViews>
    <sheetView showGridLines="0" view="pageBreakPreview" zoomScaleNormal="100" zoomScaleSheetLayoutView="100" workbookViewId="0">
      <selection activeCell="A2" sqref="A2:J2"/>
    </sheetView>
  </sheetViews>
  <sheetFormatPr defaultColWidth="9.5703125" defaultRowHeight="13.5" x14ac:dyDescent="0.15"/>
  <cols>
    <col min="1" max="1" width="9.140625" style="216" customWidth="1"/>
    <col min="2" max="5" width="11.140625" style="216" customWidth="1"/>
    <col min="6" max="6" width="6.140625" style="216" customWidth="1"/>
    <col min="7" max="8" width="6.85546875" style="287" customWidth="1"/>
    <col min="9" max="9" width="16.140625" style="243" customWidth="1"/>
    <col min="10" max="10" width="17.42578125" style="243" customWidth="1"/>
    <col min="11" max="16384" width="9.5703125" style="216"/>
  </cols>
  <sheetData>
    <row r="1" spans="1:11" s="206" customFormat="1" ht="21" customHeight="1" x14ac:dyDescent="0.15">
      <c r="A1" s="3558"/>
      <c r="B1" s="3558"/>
      <c r="C1" s="216"/>
      <c r="D1" s="216"/>
      <c r="E1" s="216"/>
      <c r="F1" s="216"/>
      <c r="G1" s="216"/>
      <c r="H1" s="287"/>
      <c r="I1" s="287"/>
      <c r="J1" s="208" t="s">
        <v>1605</v>
      </c>
      <c r="K1" s="208"/>
    </row>
    <row r="2" spans="1:11" s="596" customFormat="1" ht="36" customHeight="1" x14ac:dyDescent="0.15">
      <c r="A2" s="3559" t="s">
        <v>825</v>
      </c>
      <c r="B2" s="3560"/>
      <c r="C2" s="3560"/>
      <c r="D2" s="3560"/>
      <c r="E2" s="3560"/>
      <c r="F2" s="3560"/>
      <c r="G2" s="3560"/>
      <c r="H2" s="3560"/>
      <c r="I2" s="3560"/>
      <c r="J2" s="3560"/>
      <c r="K2" s="919" t="s">
        <v>239</v>
      </c>
    </row>
    <row r="3" spans="1:11" s="206" customFormat="1" ht="5.25" customHeight="1" thickBot="1" x14ac:dyDescent="0.2">
      <c r="A3" s="209"/>
      <c r="B3" s="207"/>
      <c r="C3" s="207"/>
      <c r="D3" s="207"/>
      <c r="E3" s="207"/>
      <c r="F3" s="207"/>
      <c r="G3" s="207"/>
      <c r="H3" s="208"/>
      <c r="I3" s="207"/>
      <c r="J3" s="207"/>
      <c r="K3" s="431"/>
    </row>
    <row r="4" spans="1:11" s="206" customFormat="1" ht="26.1" customHeight="1" thickBot="1" x14ac:dyDescent="0.2">
      <c r="A4" s="610" t="s">
        <v>895</v>
      </c>
      <c r="B4" s="431"/>
      <c r="C4" s="431"/>
      <c r="D4" s="1532"/>
      <c r="E4" s="555" t="s">
        <v>326</v>
      </c>
      <c r="F4" s="3561"/>
      <c r="G4" s="3562"/>
      <c r="H4" s="3562"/>
      <c r="I4" s="3563"/>
      <c r="J4" s="612" t="s">
        <v>327</v>
      </c>
      <c r="K4" s="431"/>
    </row>
    <row r="5" spans="1:11" s="206" customFormat="1" ht="16.5" customHeight="1" x14ac:dyDescent="0.15">
      <c r="A5" s="209"/>
      <c r="B5" s="207"/>
      <c r="C5" s="207"/>
      <c r="D5" s="207"/>
      <c r="E5" s="207"/>
      <c r="F5" s="207"/>
      <c r="G5" s="207"/>
      <c r="H5" s="208"/>
      <c r="I5" s="207"/>
      <c r="J5" s="207"/>
      <c r="K5" s="431"/>
    </row>
    <row r="6" spans="1:11" s="206" customFormat="1" ht="22.5" customHeight="1" x14ac:dyDescent="0.15">
      <c r="A6" s="431" t="s">
        <v>832</v>
      </c>
      <c r="B6" s="432"/>
      <c r="C6" s="432"/>
      <c r="D6" s="432"/>
      <c r="E6" s="432"/>
      <c r="F6" s="432"/>
      <c r="G6" s="432"/>
      <c r="H6" s="432"/>
      <c r="I6" s="432"/>
      <c r="J6" s="432"/>
      <c r="K6" s="431"/>
    </row>
    <row r="7" spans="1:11" s="206" customFormat="1" ht="10.5" customHeight="1" x14ac:dyDescent="0.15">
      <c r="A7" s="432"/>
      <c r="B7" s="432"/>
      <c r="C7" s="432"/>
      <c r="D7" s="432"/>
      <c r="E7" s="432"/>
      <c r="F7" s="432"/>
      <c r="G7" s="432"/>
      <c r="H7" s="432"/>
      <c r="I7" s="432"/>
      <c r="J7" s="432"/>
      <c r="K7" s="431"/>
    </row>
    <row r="8" spans="1:11" s="206" customFormat="1" ht="18" customHeight="1" x14ac:dyDescent="0.15">
      <c r="A8" s="532" t="s">
        <v>833</v>
      </c>
      <c r="B8" s="533" t="s">
        <v>834</v>
      </c>
      <c r="C8" s="648"/>
      <c r="D8" s="648"/>
      <c r="E8" s="648"/>
      <c r="F8" s="648"/>
      <c r="G8" s="648"/>
      <c r="H8" s="648"/>
      <c r="I8" s="648"/>
      <c r="J8" s="648"/>
      <c r="K8" s="431"/>
    </row>
    <row r="9" spans="1:11" s="206" customFormat="1" ht="18" customHeight="1" x14ac:dyDescent="0.15">
      <c r="A9" s="534"/>
      <c r="B9" s="533" t="s">
        <v>835</v>
      </c>
      <c r="C9" s="534"/>
      <c r="D9" s="534"/>
      <c r="E9" s="534"/>
      <c r="F9" s="534"/>
      <c r="G9" s="534"/>
      <c r="H9" s="534"/>
      <c r="I9" s="534"/>
      <c r="J9" s="534"/>
      <c r="K9" s="431"/>
    </row>
    <row r="10" spans="1:11" s="206" customFormat="1" ht="18" customHeight="1" x14ac:dyDescent="0.15">
      <c r="A10" s="535"/>
      <c r="B10" s="533" t="s">
        <v>836</v>
      </c>
      <c r="C10" s="649"/>
      <c r="D10" s="650"/>
      <c r="E10" s="650"/>
      <c r="F10" s="433"/>
      <c r="G10" s="650"/>
      <c r="H10" s="534"/>
      <c r="I10" s="534"/>
      <c r="J10" s="534"/>
      <c r="K10" s="431"/>
    </row>
    <row r="11" spans="1:11" s="206" customFormat="1" ht="18" customHeight="1" x14ac:dyDescent="0.15">
      <c r="A11" s="532"/>
      <c r="B11" s="535" t="s">
        <v>837</v>
      </c>
      <c r="C11" s="534"/>
      <c r="D11" s="534"/>
      <c r="E11" s="534"/>
      <c r="F11" s="534"/>
      <c r="G11" s="534"/>
      <c r="H11" s="534"/>
      <c r="I11" s="534"/>
      <c r="J11" s="534"/>
      <c r="K11" s="431"/>
    </row>
    <row r="12" spans="1:11" s="206" customFormat="1" ht="18" customHeight="1" x14ac:dyDescent="0.15">
      <c r="A12" s="532" t="s">
        <v>838</v>
      </c>
      <c r="B12" s="535" t="s">
        <v>839</v>
      </c>
      <c r="C12" s="534"/>
      <c r="D12" s="534"/>
      <c r="E12" s="534"/>
      <c r="F12" s="534"/>
      <c r="G12" s="534"/>
      <c r="H12" s="534"/>
      <c r="I12" s="534"/>
      <c r="J12" s="534"/>
      <c r="K12" s="431"/>
    </row>
    <row r="13" spans="1:11" s="206" customFormat="1" ht="18" customHeight="1" x14ac:dyDescent="0.15">
      <c r="A13" s="648"/>
      <c r="B13" s="534"/>
      <c r="C13" s="648"/>
      <c r="D13" s="648"/>
      <c r="E13" s="648"/>
      <c r="F13" s="648"/>
      <c r="G13" s="648"/>
      <c r="H13" s="648"/>
      <c r="I13" s="648"/>
      <c r="J13" s="648"/>
      <c r="K13" s="431"/>
    </row>
    <row r="14" spans="1:11" s="206" customFormat="1" ht="18" customHeight="1" thickBot="1" x14ac:dyDescent="0.2">
      <c r="A14" s="535"/>
      <c r="B14" s="432"/>
      <c r="C14" s="432"/>
      <c r="D14" s="432"/>
      <c r="E14" s="432"/>
      <c r="F14" s="432"/>
      <c r="G14" s="432"/>
      <c r="H14" s="432"/>
      <c r="I14" s="432"/>
      <c r="J14" s="432"/>
      <c r="K14" s="431"/>
    </row>
    <row r="15" spans="1:11" s="206" customFormat="1" ht="16.5" customHeight="1" x14ac:dyDescent="0.15">
      <c r="A15" s="3476" t="s">
        <v>840</v>
      </c>
      <c r="B15" s="3477"/>
      <c r="C15" s="3477"/>
      <c r="D15" s="3477"/>
      <c r="E15" s="3478"/>
      <c r="F15" s="3482" t="s">
        <v>841</v>
      </c>
      <c r="G15" s="3484" t="s">
        <v>842</v>
      </c>
      <c r="H15" s="3478"/>
      <c r="I15" s="3486" t="s">
        <v>913</v>
      </c>
      <c r="J15" s="3488" t="s">
        <v>572</v>
      </c>
      <c r="K15" s="431"/>
    </row>
    <row r="16" spans="1:11" s="206" customFormat="1" ht="16.5" customHeight="1" thickBot="1" x14ac:dyDescent="0.2">
      <c r="A16" s="3479"/>
      <c r="B16" s="3480"/>
      <c r="C16" s="3480"/>
      <c r="D16" s="3480"/>
      <c r="E16" s="3481"/>
      <c r="F16" s="3483"/>
      <c r="G16" s="3485"/>
      <c r="H16" s="3481"/>
      <c r="I16" s="3487"/>
      <c r="J16" s="3489"/>
      <c r="K16" s="431"/>
    </row>
    <row r="17" spans="1:11" s="206" customFormat="1" ht="24.95" customHeight="1" x14ac:dyDescent="0.15">
      <c r="A17" s="3473" t="s">
        <v>843</v>
      </c>
      <c r="B17" s="3474"/>
      <c r="C17" s="3474"/>
      <c r="D17" s="3474"/>
      <c r="E17" s="3475"/>
      <c r="F17" s="536" t="s">
        <v>134</v>
      </c>
      <c r="G17" s="537"/>
      <c r="H17" s="538" t="s">
        <v>844</v>
      </c>
      <c r="I17" s="651"/>
      <c r="J17" s="540"/>
      <c r="K17" s="431"/>
    </row>
    <row r="18" spans="1:11" s="206" customFormat="1" ht="24.95" customHeight="1" x14ac:dyDescent="0.15">
      <c r="A18" s="3469" t="s">
        <v>845</v>
      </c>
      <c r="B18" s="3470"/>
      <c r="C18" s="3470"/>
      <c r="D18" s="3470"/>
      <c r="E18" s="3471"/>
      <c r="F18" s="541" t="s">
        <v>134</v>
      </c>
      <c r="G18" s="542"/>
      <c r="H18" s="543" t="s">
        <v>844</v>
      </c>
      <c r="I18" s="652"/>
      <c r="J18" s="545"/>
      <c r="K18" s="431"/>
    </row>
    <row r="19" spans="1:11" s="206" customFormat="1" ht="24.95" customHeight="1" x14ac:dyDescent="0.15">
      <c r="A19" s="3469" t="s">
        <v>846</v>
      </c>
      <c r="B19" s="3470"/>
      <c r="C19" s="3470"/>
      <c r="D19" s="3470"/>
      <c r="E19" s="3471"/>
      <c r="F19" s="541" t="s">
        <v>134</v>
      </c>
      <c r="G19" s="542"/>
      <c r="H19" s="543" t="s">
        <v>844</v>
      </c>
      <c r="I19" s="652"/>
      <c r="J19" s="545"/>
      <c r="K19" s="431"/>
    </row>
    <row r="20" spans="1:11" s="206" customFormat="1" ht="24.95" customHeight="1" x14ac:dyDescent="0.15">
      <c r="A20" s="3469" t="s">
        <v>847</v>
      </c>
      <c r="B20" s="3470"/>
      <c r="C20" s="3470"/>
      <c r="D20" s="3470"/>
      <c r="E20" s="3471"/>
      <c r="F20" s="541" t="s">
        <v>134</v>
      </c>
      <c r="G20" s="542"/>
      <c r="H20" s="543" t="s">
        <v>844</v>
      </c>
      <c r="I20" s="652"/>
      <c r="J20" s="545"/>
      <c r="K20" s="431"/>
    </row>
    <row r="21" spans="1:11" s="206" customFormat="1" ht="24.95" customHeight="1" x14ac:dyDescent="0.15">
      <c r="A21" s="3469" t="s">
        <v>848</v>
      </c>
      <c r="B21" s="3470"/>
      <c r="C21" s="3470"/>
      <c r="D21" s="3470"/>
      <c r="E21" s="3471"/>
      <c r="F21" s="541" t="s">
        <v>134</v>
      </c>
      <c r="G21" s="542"/>
      <c r="H21" s="543" t="s">
        <v>844</v>
      </c>
      <c r="I21" s="652"/>
      <c r="J21" s="545"/>
      <c r="K21" s="431"/>
    </row>
    <row r="22" spans="1:11" s="206" customFormat="1" ht="24.95" customHeight="1" x14ac:dyDescent="0.15">
      <c r="A22" s="3469" t="s">
        <v>849</v>
      </c>
      <c r="B22" s="3470"/>
      <c r="C22" s="3470"/>
      <c r="D22" s="3470"/>
      <c r="E22" s="3471"/>
      <c r="F22" s="541" t="s">
        <v>134</v>
      </c>
      <c r="G22" s="542"/>
      <c r="H22" s="543" t="s">
        <v>844</v>
      </c>
      <c r="I22" s="652"/>
      <c r="J22" s="545"/>
      <c r="K22" s="431"/>
    </row>
    <row r="23" spans="1:11" s="206" customFormat="1" ht="24.95" customHeight="1" x14ac:dyDescent="0.15">
      <c r="A23" s="3469" t="s">
        <v>850</v>
      </c>
      <c r="B23" s="3470"/>
      <c r="C23" s="3470"/>
      <c r="D23" s="3470"/>
      <c r="E23" s="3471"/>
      <c r="F23" s="541" t="s">
        <v>134</v>
      </c>
      <c r="G23" s="542"/>
      <c r="H23" s="543" t="s">
        <v>844</v>
      </c>
      <c r="I23" s="652"/>
      <c r="J23" s="545"/>
      <c r="K23" s="431"/>
    </row>
    <row r="24" spans="1:11" s="206" customFormat="1" ht="24.95" customHeight="1" x14ac:dyDescent="0.15">
      <c r="A24" s="546"/>
      <c r="B24" s="3472" t="s">
        <v>851</v>
      </c>
      <c r="C24" s="3470"/>
      <c r="D24" s="3470"/>
      <c r="E24" s="3471"/>
      <c r="F24" s="541" t="s">
        <v>134</v>
      </c>
      <c r="G24" s="542"/>
      <c r="H24" s="543" t="s">
        <v>844</v>
      </c>
      <c r="I24" s="652"/>
      <c r="J24" s="545"/>
      <c r="K24" s="431"/>
    </row>
    <row r="25" spans="1:11" s="206" customFormat="1" ht="24.95" customHeight="1" x14ac:dyDescent="0.15">
      <c r="A25" s="547" t="s">
        <v>852</v>
      </c>
      <c r="B25" s="3472" t="s">
        <v>853</v>
      </c>
      <c r="C25" s="3470"/>
      <c r="D25" s="3470"/>
      <c r="E25" s="3471"/>
      <c r="F25" s="541" t="s">
        <v>134</v>
      </c>
      <c r="G25" s="542"/>
      <c r="H25" s="543" t="s">
        <v>844</v>
      </c>
      <c r="I25" s="652"/>
      <c r="J25" s="545"/>
      <c r="K25" s="431"/>
    </row>
    <row r="26" spans="1:11" s="206" customFormat="1" ht="24.95" customHeight="1" thickBot="1" x14ac:dyDescent="0.2">
      <c r="A26" s="548"/>
      <c r="B26" s="3472" t="s">
        <v>854</v>
      </c>
      <c r="C26" s="3470"/>
      <c r="D26" s="3470"/>
      <c r="E26" s="3471"/>
      <c r="F26" s="549" t="s">
        <v>134</v>
      </c>
      <c r="G26" s="542"/>
      <c r="H26" s="543" t="s">
        <v>844</v>
      </c>
      <c r="I26" s="652"/>
      <c r="J26" s="545"/>
      <c r="K26" s="431"/>
    </row>
    <row r="27" spans="1:11" s="206" customFormat="1" ht="30" customHeight="1" thickTop="1" thickBot="1" x14ac:dyDescent="0.2">
      <c r="A27" s="513" t="s">
        <v>855</v>
      </c>
      <c r="B27" s="550"/>
      <c r="C27" s="514"/>
      <c r="D27" s="514"/>
      <c r="E27" s="514"/>
      <c r="F27" s="453"/>
      <c r="G27" s="551">
        <f>SUM(G17:G26)</f>
        <v>0</v>
      </c>
      <c r="H27" s="552" t="s">
        <v>856</v>
      </c>
      <c r="I27" s="653">
        <f>SUM(I17:I26)</f>
        <v>0</v>
      </c>
      <c r="J27" s="554"/>
      <c r="K27" s="431"/>
    </row>
    <row r="28" spans="1:11" ht="4.5" customHeight="1" x14ac:dyDescent="0.15"/>
    <row r="29" spans="1:11" ht="16.5" customHeight="1" x14ac:dyDescent="0.15">
      <c r="A29" s="260" t="s">
        <v>796</v>
      </c>
      <c r="B29" s="260"/>
      <c r="C29" s="260"/>
      <c r="D29" s="260"/>
      <c r="E29" s="260"/>
      <c r="F29" s="260"/>
    </row>
    <row r="30" spans="1:11" ht="16.5" customHeight="1" x14ac:dyDescent="0.15">
      <c r="A30" s="260" t="s">
        <v>857</v>
      </c>
      <c r="B30" s="260"/>
      <c r="C30" s="260"/>
      <c r="D30" s="260"/>
      <c r="E30" s="260"/>
      <c r="F30" s="260"/>
    </row>
    <row r="31" spans="1:11" ht="16.5" customHeight="1" x14ac:dyDescent="0.15">
      <c r="A31" s="454"/>
      <c r="B31" s="260"/>
      <c r="C31" s="260"/>
      <c r="D31" s="260"/>
      <c r="E31" s="260"/>
      <c r="F31" s="260"/>
    </row>
  </sheetData>
  <sheetProtection selectLockedCells="1"/>
  <mergeCells count="18">
    <mergeCell ref="A23:E23"/>
    <mergeCell ref="B24:E24"/>
    <mergeCell ref="B25:E25"/>
    <mergeCell ref="B26:E26"/>
    <mergeCell ref="A17:E17"/>
    <mergeCell ref="A18:E18"/>
    <mergeCell ref="A19:E19"/>
    <mergeCell ref="A20:E20"/>
    <mergeCell ref="A21:E21"/>
    <mergeCell ref="A22:E22"/>
    <mergeCell ref="A1:B1"/>
    <mergeCell ref="A2:J2"/>
    <mergeCell ref="F4:I4"/>
    <mergeCell ref="A15:E16"/>
    <mergeCell ref="F15:F16"/>
    <mergeCell ref="G15:H16"/>
    <mergeCell ref="I15:I16"/>
    <mergeCell ref="J15:J16"/>
  </mergeCells>
  <phoneticPr fontId="2"/>
  <dataValidations count="1">
    <dataValidation type="list" allowBlank="1" showInputMessage="1" showErrorMessage="1" sqref="F17:F26" xr:uid="{62022664-3E1A-45D0-8C73-00E513191844}">
      <formula1>"□,■"</formula1>
    </dataValidation>
  </dataValidations>
  <printOptions horizontalCentered="1"/>
  <pageMargins left="0.78740157480314965" right="0.39370078740157483" top="0.59055118110236227" bottom="0.59055118110236227" header="0" footer="0"/>
  <pageSetup paperSize="9" scale="86"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1">
    <tabColor rgb="FFFFC000"/>
  </sheetPr>
  <dimension ref="A1:R38"/>
  <sheetViews>
    <sheetView showGridLines="0" view="pageBreakPreview" zoomScaleNormal="100" zoomScaleSheetLayoutView="100" workbookViewId="0"/>
  </sheetViews>
  <sheetFormatPr defaultColWidth="9.140625" defaultRowHeight="18" customHeight="1" x14ac:dyDescent="0.15"/>
  <cols>
    <col min="1" max="1" width="4.140625" style="757" customWidth="1"/>
    <col min="2" max="10" width="9.5703125" style="757" customWidth="1"/>
    <col min="11" max="11" width="4.140625" style="757" customWidth="1"/>
    <col min="12" max="12" width="11" style="757" bestFit="1" customWidth="1"/>
    <col min="13" max="16384" width="9.140625" style="757"/>
  </cols>
  <sheetData>
    <row r="1" spans="1:18" ht="18" customHeight="1" x14ac:dyDescent="0.15">
      <c r="A1" s="756" t="s">
        <v>973</v>
      </c>
      <c r="B1" s="756"/>
      <c r="C1" s="756"/>
      <c r="D1" s="756"/>
      <c r="E1" s="756"/>
      <c r="F1" s="756"/>
      <c r="G1" s="756"/>
      <c r="H1" s="756"/>
      <c r="I1" s="756"/>
      <c r="J1" s="756"/>
      <c r="K1" s="756"/>
    </row>
    <row r="2" spans="1:18" ht="18" customHeight="1" x14ac:dyDescent="0.15">
      <c r="A2" s="756"/>
      <c r="B2" s="756"/>
      <c r="C2" s="756"/>
      <c r="D2" s="756"/>
      <c r="E2" s="756"/>
      <c r="F2" s="756"/>
      <c r="G2" s="756"/>
      <c r="H2" s="756"/>
      <c r="I2" s="756"/>
      <c r="J2" s="756"/>
      <c r="K2" s="756"/>
    </row>
    <row r="3" spans="1:18" ht="21" customHeight="1" x14ac:dyDescent="0.15">
      <c r="A3" s="3749" t="s">
        <v>974</v>
      </c>
      <c r="B3" s="3749"/>
      <c r="C3" s="3749"/>
      <c r="D3" s="3749"/>
      <c r="E3" s="3749"/>
      <c r="F3" s="3749"/>
      <c r="G3" s="3749"/>
      <c r="H3" s="3749"/>
      <c r="I3" s="3749"/>
      <c r="J3" s="3749"/>
      <c r="K3" s="3749"/>
    </row>
    <row r="4" spans="1:18" ht="21" customHeight="1" x14ac:dyDescent="0.15">
      <c r="A4" s="758"/>
      <c r="B4" s="758"/>
      <c r="C4" s="758"/>
      <c r="D4" s="758"/>
      <c r="E4" s="758"/>
      <c r="F4" s="758"/>
      <c r="G4" s="758"/>
      <c r="H4" s="758"/>
      <c r="I4" s="758"/>
      <c r="J4" s="758"/>
      <c r="K4" s="758"/>
    </row>
    <row r="5" spans="1:18" ht="18" customHeight="1" x14ac:dyDescent="0.15">
      <c r="A5" s="756"/>
      <c r="B5" s="756"/>
      <c r="C5" s="756"/>
      <c r="D5" s="756"/>
      <c r="F5" s="756"/>
      <c r="G5" s="756"/>
      <c r="H5" s="756"/>
      <c r="I5" s="756"/>
      <c r="J5" s="756"/>
      <c r="K5" s="756"/>
    </row>
    <row r="6" spans="1:18" ht="18" customHeight="1" thickBot="1" x14ac:dyDescent="0.2">
      <c r="A6" s="756"/>
      <c r="B6" s="756"/>
      <c r="C6" s="756"/>
      <c r="D6" s="756"/>
      <c r="E6" s="756"/>
      <c r="F6" s="756"/>
      <c r="G6" s="756"/>
      <c r="H6" s="756"/>
      <c r="I6" s="756"/>
      <c r="J6" s="756"/>
      <c r="K6" s="756"/>
    </row>
    <row r="7" spans="1:18" ht="21" customHeight="1" thickTop="1" thickBot="1" x14ac:dyDescent="0.2">
      <c r="A7" s="756"/>
      <c r="B7" s="756"/>
      <c r="C7" s="756"/>
      <c r="D7" s="759" t="s">
        <v>975</v>
      </c>
      <c r="E7" s="3750"/>
      <c r="F7" s="3750"/>
      <c r="G7" s="3750"/>
      <c r="H7" s="3750"/>
      <c r="I7" s="760" t="s">
        <v>976</v>
      </c>
      <c r="J7" s="756"/>
      <c r="K7" s="756"/>
      <c r="M7" s="1733" t="s">
        <v>1595</v>
      </c>
      <c r="N7" s="1734"/>
      <c r="O7" s="1734"/>
      <c r="P7" s="1734"/>
      <c r="Q7" s="1734"/>
      <c r="R7" s="1735"/>
    </row>
    <row r="8" spans="1:18" ht="18" customHeight="1" thickTop="1" x14ac:dyDescent="0.15"/>
    <row r="9" spans="1:18" ht="18" customHeight="1" x14ac:dyDescent="0.15">
      <c r="B9" s="3751" t="s">
        <v>1597</v>
      </c>
      <c r="C9" s="3751"/>
      <c r="D9" s="3751"/>
      <c r="E9" s="3751"/>
      <c r="F9" s="3751"/>
      <c r="G9" s="3751"/>
      <c r="H9" s="1679"/>
      <c r="I9" s="756" t="s">
        <v>1126</v>
      </c>
      <c r="L9" s="1732" t="s">
        <v>1639</v>
      </c>
    </row>
    <row r="10" spans="1:18" ht="18" customHeight="1" x14ac:dyDescent="0.15">
      <c r="A10" s="1084" t="s">
        <v>308</v>
      </c>
      <c r="B10" s="3753" t="s">
        <v>1596</v>
      </c>
      <c r="C10" s="3753"/>
      <c r="D10" s="3753"/>
      <c r="E10" s="3753"/>
      <c r="F10" s="3753"/>
      <c r="G10" s="3753"/>
      <c r="H10" s="3753"/>
      <c r="I10" s="3753"/>
      <c r="J10" s="3753"/>
      <c r="K10" s="1084"/>
      <c r="M10" s="757" t="s">
        <v>1124</v>
      </c>
    </row>
    <row r="11" spans="1:18" ht="18" customHeight="1" x14ac:dyDescent="0.15">
      <c r="A11" s="1084"/>
      <c r="B11" s="3753" t="s">
        <v>1148</v>
      </c>
      <c r="C11" s="3753"/>
      <c r="D11" s="3753"/>
      <c r="E11" s="3753"/>
      <c r="F11" s="3753"/>
      <c r="G11" s="3753"/>
      <c r="H11" s="3753"/>
      <c r="I11" s="3753"/>
      <c r="J11" s="3753"/>
      <c r="K11" s="1084"/>
    </row>
    <row r="12" spans="1:18" ht="18" customHeight="1" x14ac:dyDescent="0.15">
      <c r="A12" s="1084"/>
      <c r="B12" s="1084"/>
      <c r="C12" s="1084"/>
      <c r="D12" s="1084"/>
      <c r="E12" s="1084"/>
      <c r="F12" s="1084"/>
      <c r="G12" s="1084"/>
      <c r="H12" s="1084"/>
      <c r="I12" s="1084"/>
      <c r="J12" s="1084"/>
      <c r="K12" s="1084"/>
    </row>
    <row r="13" spans="1:18" ht="18" customHeight="1" x14ac:dyDescent="0.15">
      <c r="A13" s="756"/>
      <c r="B13" s="756"/>
      <c r="C13" s="756"/>
      <c r="D13" s="756"/>
      <c r="E13" s="756"/>
      <c r="F13" s="756"/>
      <c r="G13" s="756"/>
      <c r="H13" s="756"/>
      <c r="I13" s="756"/>
      <c r="J13" s="756"/>
      <c r="K13" s="756"/>
    </row>
    <row r="14" spans="1:18" ht="18" customHeight="1" x14ac:dyDescent="0.15">
      <c r="A14" s="756"/>
      <c r="B14" s="756"/>
      <c r="C14" s="756"/>
      <c r="D14" s="756"/>
      <c r="E14" s="756"/>
      <c r="F14" s="756"/>
      <c r="G14" s="756"/>
      <c r="H14" s="756"/>
      <c r="I14" s="756"/>
      <c r="J14" s="756"/>
      <c r="K14" s="756"/>
    </row>
    <row r="15" spans="1:18" ht="18" customHeight="1" x14ac:dyDescent="0.15">
      <c r="A15" s="756"/>
      <c r="B15" s="756"/>
      <c r="C15" s="756"/>
      <c r="D15" s="756"/>
      <c r="E15" s="756"/>
      <c r="F15" s="756"/>
      <c r="G15" s="756"/>
      <c r="H15" s="3751" t="s">
        <v>1125</v>
      </c>
      <c r="I15" s="3751"/>
      <c r="J15" s="3751"/>
      <c r="K15" s="3751"/>
    </row>
    <row r="16" spans="1:18" ht="18" customHeight="1" x14ac:dyDescent="0.15">
      <c r="A16" s="756"/>
      <c r="B16" s="756"/>
      <c r="C16" s="756"/>
      <c r="D16" s="756"/>
      <c r="E16" s="756"/>
      <c r="F16" s="756"/>
      <c r="G16" s="756"/>
      <c r="H16" s="756"/>
      <c r="I16" s="756"/>
      <c r="J16" s="756"/>
      <c r="K16" s="756"/>
    </row>
    <row r="17" spans="1:12" ht="18" customHeight="1" x14ac:dyDescent="0.15">
      <c r="A17" s="756" t="s">
        <v>1633</v>
      </c>
      <c r="B17" s="756"/>
      <c r="C17" s="756"/>
      <c r="D17" s="756"/>
      <c r="E17" s="756"/>
      <c r="F17" s="756"/>
      <c r="G17" s="756"/>
      <c r="H17" s="756"/>
      <c r="I17" s="756"/>
      <c r="J17" s="756"/>
      <c r="K17" s="756"/>
    </row>
    <row r="18" spans="1:12" ht="18" customHeight="1" x14ac:dyDescent="0.15">
      <c r="A18" s="756" t="s">
        <v>1</v>
      </c>
      <c r="B18" s="756"/>
      <c r="C18" s="756"/>
      <c r="D18" s="756"/>
      <c r="E18" s="756"/>
      <c r="F18" s="756"/>
      <c r="G18" s="756"/>
      <c r="H18" s="756"/>
      <c r="I18" s="756"/>
      <c r="J18" s="756"/>
      <c r="K18" s="756"/>
    </row>
    <row r="19" spans="1:12" ht="18" customHeight="1" x14ac:dyDescent="0.15">
      <c r="A19" s="756"/>
      <c r="B19" s="756"/>
      <c r="C19" s="756"/>
      <c r="D19" s="756"/>
      <c r="E19" s="756"/>
      <c r="F19" s="756"/>
      <c r="G19" s="756"/>
      <c r="H19" s="756"/>
      <c r="I19" s="756"/>
      <c r="J19" s="756"/>
      <c r="K19" s="756"/>
    </row>
    <row r="20" spans="1:12" ht="18" customHeight="1" x14ac:dyDescent="0.15">
      <c r="A20" s="756"/>
      <c r="B20" s="756"/>
      <c r="C20" s="756"/>
      <c r="D20" s="756"/>
      <c r="E20" s="756"/>
      <c r="F20" s="761" t="s">
        <v>977</v>
      </c>
      <c r="G20" s="3752" t="str">
        <f>IF(基本情報!H21="","〒",CONCATENATE("〒",基本情報!H21))</f>
        <v>〒</v>
      </c>
      <c r="H20" s="3752"/>
      <c r="I20" s="756"/>
      <c r="J20" s="756"/>
      <c r="K20" s="756"/>
    </row>
    <row r="21" spans="1:12" ht="18" customHeight="1" x14ac:dyDescent="0.15">
      <c r="A21" s="756"/>
      <c r="B21" s="756"/>
      <c r="C21" s="756"/>
      <c r="D21" s="756"/>
      <c r="E21" s="756"/>
      <c r="F21" s="756"/>
      <c r="G21" s="3745" t="str">
        <f>IF(基本情報!G22="","",基本情報!G22)</f>
        <v/>
      </c>
      <c r="H21" s="3745"/>
      <c r="I21" s="3745"/>
      <c r="J21" s="3745"/>
      <c r="K21" s="3745"/>
    </row>
    <row r="22" spans="1:12" ht="18" customHeight="1" x14ac:dyDescent="0.15">
      <c r="A22" s="756"/>
      <c r="B22" s="756"/>
      <c r="C22" s="756"/>
      <c r="D22" s="756"/>
      <c r="E22" s="756"/>
      <c r="F22" s="756"/>
      <c r="G22" s="3745"/>
      <c r="H22" s="3745"/>
      <c r="I22" s="3745"/>
      <c r="J22" s="3745"/>
      <c r="K22" s="3745"/>
    </row>
    <row r="23" spans="1:12" ht="18" customHeight="1" x14ac:dyDescent="0.15">
      <c r="A23" s="756"/>
      <c r="B23" s="756"/>
      <c r="C23" s="756"/>
      <c r="D23" s="756"/>
      <c r="E23" s="756"/>
      <c r="F23" s="761" t="s">
        <v>978</v>
      </c>
      <c r="G23" s="3745">
        <f>IF(基本情報!G15="","",IF(基本情報!G15="個人",基本情報!G20,基本情報!G17))</f>
        <v>0</v>
      </c>
      <c r="H23" s="3745"/>
      <c r="I23" s="3745"/>
      <c r="J23" s="3745"/>
      <c r="K23" s="3745"/>
    </row>
    <row r="24" spans="1:12" ht="18" customHeight="1" x14ac:dyDescent="0.15">
      <c r="A24" s="756"/>
      <c r="B24" s="756"/>
      <c r="C24" s="756"/>
      <c r="D24" s="756"/>
      <c r="E24" s="756"/>
      <c r="F24" s="756"/>
      <c r="G24" s="3745"/>
      <c r="H24" s="3745"/>
      <c r="I24" s="3745"/>
      <c r="J24" s="3745"/>
      <c r="K24" s="3745"/>
    </row>
    <row r="25" spans="1:12" ht="18" customHeight="1" x14ac:dyDescent="0.15">
      <c r="A25" s="756"/>
      <c r="B25" s="756"/>
      <c r="C25" s="756"/>
      <c r="D25" s="756"/>
      <c r="E25" s="756"/>
      <c r="F25" s="761" t="s">
        <v>979</v>
      </c>
      <c r="G25" s="3745" t="str">
        <f>IF(基本情報!G15="個人","",CONCATENATE(基本情報!G18,"　",基本情報!G20))</f>
        <v>　</v>
      </c>
      <c r="H25" s="3745"/>
      <c r="I25" s="3745"/>
      <c r="J25" s="3745"/>
      <c r="K25" s="756"/>
    </row>
    <row r="26" spans="1:12" ht="18" customHeight="1" x14ac:dyDescent="0.15">
      <c r="A26" s="756"/>
      <c r="B26" s="756"/>
      <c r="C26" s="756"/>
      <c r="D26" s="756"/>
      <c r="E26" s="756"/>
      <c r="F26" s="756"/>
      <c r="G26" s="3745"/>
      <c r="H26" s="3745"/>
      <c r="I26" s="3745"/>
      <c r="J26" s="3745"/>
      <c r="K26" s="756"/>
    </row>
    <row r="27" spans="1:12" ht="18" customHeight="1" x14ac:dyDescent="0.15">
      <c r="A27" s="756" t="s">
        <v>980</v>
      </c>
      <c r="B27" s="756"/>
      <c r="C27" s="756"/>
      <c r="D27" s="756"/>
      <c r="E27" s="756"/>
      <c r="F27" s="756"/>
      <c r="G27" s="756"/>
      <c r="H27" s="756"/>
      <c r="I27" s="756"/>
      <c r="J27" s="756"/>
      <c r="K27" s="756"/>
    </row>
    <row r="28" spans="1:12" ht="18" customHeight="1" x14ac:dyDescent="0.15">
      <c r="A28" s="756"/>
      <c r="B28" s="756"/>
      <c r="C28" s="756"/>
      <c r="D28" s="756"/>
      <c r="E28" s="756"/>
      <c r="F28" s="756"/>
      <c r="G28" s="756"/>
      <c r="H28" s="756"/>
      <c r="I28" s="756"/>
      <c r="J28" s="756"/>
      <c r="K28" s="756"/>
    </row>
    <row r="29" spans="1:12" ht="21" customHeight="1" x14ac:dyDescent="0.15">
      <c r="A29" s="756"/>
      <c r="B29" s="3741" t="s">
        <v>981</v>
      </c>
      <c r="C29" s="3741"/>
      <c r="D29" s="3741" t="s">
        <v>983</v>
      </c>
      <c r="E29" s="3741"/>
      <c r="F29" s="3741"/>
      <c r="G29" s="3741"/>
      <c r="H29" s="3741" t="s">
        <v>1122</v>
      </c>
      <c r="I29" s="3741"/>
      <c r="J29" s="3741"/>
      <c r="K29" s="756"/>
      <c r="L29" s="757" t="s">
        <v>1598</v>
      </c>
    </row>
    <row r="30" spans="1:12" ht="33" customHeight="1" x14ac:dyDescent="0.15">
      <c r="A30" s="756"/>
      <c r="B30" s="3741"/>
      <c r="C30" s="3741"/>
      <c r="D30" s="1083"/>
      <c r="E30" s="1083"/>
      <c r="F30" s="1083"/>
      <c r="G30" s="1083"/>
      <c r="H30" s="1083"/>
      <c r="I30" s="1083"/>
      <c r="J30" s="1083"/>
      <c r="K30" s="756"/>
      <c r="L30" s="757" t="s">
        <v>1599</v>
      </c>
    </row>
    <row r="31" spans="1:12" ht="21" customHeight="1" x14ac:dyDescent="0.15">
      <c r="A31" s="756"/>
      <c r="B31" s="3741"/>
      <c r="C31" s="3741"/>
      <c r="D31" s="3743" t="s">
        <v>1123</v>
      </c>
      <c r="E31" s="3743"/>
      <c r="F31" s="3743"/>
      <c r="G31" s="3743"/>
      <c r="H31" s="3743" t="s">
        <v>982</v>
      </c>
      <c r="I31" s="3743"/>
      <c r="J31" s="3743"/>
      <c r="K31" s="756"/>
    </row>
    <row r="32" spans="1:12" ht="33" customHeight="1" x14ac:dyDescent="0.15">
      <c r="A32" s="756"/>
      <c r="B32" s="3741"/>
      <c r="C32" s="3746"/>
      <c r="D32" s="3746"/>
      <c r="E32" s="3747"/>
      <c r="F32" s="3747"/>
      <c r="G32" s="3748"/>
      <c r="H32" s="3746"/>
      <c r="I32" s="3747"/>
      <c r="J32" s="3748"/>
      <c r="K32" s="756"/>
    </row>
    <row r="33" spans="1:11" ht="33" customHeight="1" x14ac:dyDescent="0.15">
      <c r="A33" s="756"/>
      <c r="B33" s="3741" t="s">
        <v>984</v>
      </c>
      <c r="C33" s="3741"/>
      <c r="D33" s="3744" t="s">
        <v>1119</v>
      </c>
      <c r="E33" s="3744"/>
      <c r="F33" s="3744"/>
      <c r="G33" s="3744"/>
      <c r="H33" s="3744"/>
      <c r="I33" s="3744"/>
      <c r="J33" s="3744"/>
      <c r="K33" s="756"/>
    </row>
    <row r="34" spans="1:11" ht="33" customHeight="1" x14ac:dyDescent="0.15">
      <c r="A34" s="756"/>
      <c r="B34" s="3741" t="s">
        <v>985</v>
      </c>
      <c r="C34" s="3741"/>
      <c r="D34" s="772"/>
      <c r="E34" s="772"/>
      <c r="F34" s="772"/>
      <c r="G34" s="772"/>
      <c r="H34" s="772"/>
      <c r="I34" s="772"/>
      <c r="J34" s="772"/>
      <c r="K34" s="756"/>
    </row>
    <row r="35" spans="1:11" ht="33" customHeight="1" x14ac:dyDescent="0.15">
      <c r="A35" s="756"/>
      <c r="B35" s="3741" t="s">
        <v>1120</v>
      </c>
      <c r="C35" s="3741"/>
      <c r="D35" s="3742"/>
      <c r="E35" s="3742"/>
      <c r="F35" s="3742"/>
      <c r="G35" s="3742"/>
      <c r="H35" s="3742"/>
      <c r="I35" s="3742"/>
      <c r="J35" s="3742"/>
      <c r="K35" s="756"/>
    </row>
    <row r="36" spans="1:11" ht="33" customHeight="1" x14ac:dyDescent="0.15">
      <c r="A36" s="756"/>
      <c r="B36" s="3741" t="s">
        <v>1121</v>
      </c>
      <c r="C36" s="3741"/>
      <c r="D36" s="3742"/>
      <c r="E36" s="3742"/>
      <c r="F36" s="3742"/>
      <c r="G36" s="3742"/>
      <c r="H36" s="3742"/>
      <c r="I36" s="3742"/>
      <c r="J36" s="3742"/>
      <c r="K36" s="756"/>
    </row>
    <row r="37" spans="1:11" ht="18" customHeight="1" x14ac:dyDescent="0.15">
      <c r="A37" s="756"/>
      <c r="B37" s="756"/>
      <c r="C37" s="756"/>
      <c r="D37" s="756"/>
      <c r="E37" s="756"/>
      <c r="F37" s="756"/>
      <c r="G37" s="756"/>
      <c r="H37" s="756"/>
      <c r="I37" s="756"/>
      <c r="J37" s="756"/>
      <c r="K37" s="756"/>
    </row>
    <row r="38" spans="1:11" ht="18" customHeight="1" x14ac:dyDescent="0.15">
      <c r="A38" s="756"/>
      <c r="B38" s="756"/>
      <c r="C38" s="756"/>
      <c r="D38" s="756"/>
      <c r="E38" s="756"/>
      <c r="F38" s="756"/>
      <c r="G38" s="756"/>
      <c r="H38" s="756"/>
      <c r="I38" s="756"/>
      <c r="J38" s="756"/>
      <c r="K38" s="756"/>
    </row>
  </sheetData>
  <mergeCells count="24">
    <mergeCell ref="A3:K3"/>
    <mergeCell ref="E7:H7"/>
    <mergeCell ref="H15:K15"/>
    <mergeCell ref="G20:H20"/>
    <mergeCell ref="B10:J10"/>
    <mergeCell ref="B11:J11"/>
    <mergeCell ref="B9:G9"/>
    <mergeCell ref="G21:K22"/>
    <mergeCell ref="G23:K24"/>
    <mergeCell ref="G25:J26"/>
    <mergeCell ref="B29:C32"/>
    <mergeCell ref="D29:G29"/>
    <mergeCell ref="H29:J29"/>
    <mergeCell ref="D32:G32"/>
    <mergeCell ref="H32:J32"/>
    <mergeCell ref="B36:C36"/>
    <mergeCell ref="D36:J36"/>
    <mergeCell ref="D31:G31"/>
    <mergeCell ref="H31:J31"/>
    <mergeCell ref="B33:C33"/>
    <mergeCell ref="D33:J33"/>
    <mergeCell ref="B34:C34"/>
    <mergeCell ref="B35:C35"/>
    <mergeCell ref="D35:J35"/>
  </mergeCells>
  <phoneticPr fontId="2"/>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62</vt:i4>
      </vt:variant>
    </vt:vector>
  </HeadingPairs>
  <TitlesOfParts>
    <vt:vector size="123" baseType="lpstr">
      <vt:lpstr>基本情報</vt:lpstr>
      <vt:lpstr>交付-ﾁｪｯｸｼｰﾄ</vt:lpstr>
      <vt:lpstr>交付-要件ﾁｪｯｸｼｰﾄ</vt:lpstr>
      <vt:lpstr>交-別記様式第1</vt:lpstr>
      <vt:lpstr>交-別紙1</vt:lpstr>
      <vt:lpstr>交-別紙2</vt:lpstr>
      <vt:lpstr>交-別紙3</vt:lpstr>
      <vt:lpstr>交-別添1-1_適合確認</vt:lpstr>
      <vt:lpstr>交-別添1-2_建築士による適合確認</vt:lpstr>
      <vt:lpstr>交-別添1　４.バリアフリー</vt:lpstr>
      <vt:lpstr>交-別添2_複数棟申請</vt:lpstr>
      <vt:lpstr>交-別添3_複数棟申請</vt:lpstr>
      <vt:lpstr>交-別添4_複数棟申請</vt:lpstr>
      <vt:lpstr>交-別添5</vt:lpstr>
      <vt:lpstr>交-別添6</vt:lpstr>
      <vt:lpstr>交-別添7-1（適合確認）</vt:lpstr>
      <vt:lpstr>交-別添7-2（建築士による適合確認）</vt:lpstr>
      <vt:lpstr>任意様式1</vt:lpstr>
      <vt:lpstr>参考様式1-1</vt:lpstr>
      <vt:lpstr>参考様式1-2</vt:lpstr>
      <vt:lpstr>参考様式1-3</vt:lpstr>
      <vt:lpstr>エネルギー使用量の集計表</vt:lpstr>
      <vt:lpstr>参考様式1-4（省エネ効果等の計算根拠）</vt:lpstr>
      <vt:lpstr>参考様式1-5①空調・熱源</vt:lpstr>
      <vt:lpstr>参考様式1-5②換気</vt:lpstr>
      <vt:lpstr>参考様式1-5③高機能換気</vt:lpstr>
      <vt:lpstr>参考様式1-5④空調・二次側</vt:lpstr>
      <vt:lpstr>参考様式1-5⑤給湯・熱源</vt:lpstr>
      <vt:lpstr>参考様式1-5⑥照明</vt:lpstr>
      <vt:lpstr>参考様式1-5⑥照明(並列)</vt:lpstr>
      <vt:lpstr>参考様式1-6</vt:lpstr>
      <vt:lpstr>参考様式2-1</vt:lpstr>
      <vt:lpstr>参考様式2-2</vt:lpstr>
      <vt:lpstr>参考様式2-3</vt:lpstr>
      <vt:lpstr>参考様式2-1複数棟用(集計)</vt:lpstr>
      <vt:lpstr>参考様式2-1複数棟用(建物毎)</vt:lpstr>
      <vt:lpstr>参考様式2-2複数棟用</vt:lpstr>
      <vt:lpstr>参考様式2-3複数棟用</vt:lpstr>
      <vt:lpstr>変更-ﾁｪｯｸｼｰﾄ</vt:lpstr>
      <vt:lpstr>変-別記様式第4</vt:lpstr>
      <vt:lpstr>変-別添1-1（適合確認）</vt:lpstr>
      <vt:lpstr>変-別添1-2（建築士による適合確認）</vt:lpstr>
      <vt:lpstr>実績-ﾁｪｯｸｼｰﾄ</vt:lpstr>
      <vt:lpstr>実-別記様式第10</vt:lpstr>
      <vt:lpstr>実-別紙1</vt:lpstr>
      <vt:lpstr>実-別紙2</vt:lpstr>
      <vt:lpstr>実-別紙3</vt:lpstr>
      <vt:lpstr>実-別紙4</vt:lpstr>
      <vt:lpstr>実-別添1-1（適合確認）</vt:lpstr>
      <vt:lpstr>実-別添1-2_（建築士による適合確認）</vt:lpstr>
      <vt:lpstr>実-別添1　　4.バリアフリー</vt:lpstr>
      <vt:lpstr>実-別添７-2（建築士による適合確認）</vt:lpstr>
      <vt:lpstr>任意様式11</vt:lpstr>
      <vt:lpstr>参考様式2-1　実績</vt:lpstr>
      <vt:lpstr>参考様式2-2 実績</vt:lpstr>
      <vt:lpstr>参考様式2-3　実績</vt:lpstr>
      <vt:lpstr>参考様式2-1複数棟用(集計) 　実績</vt:lpstr>
      <vt:lpstr>参考様式2-1複数棟用(建物毎) 　実績</vt:lpstr>
      <vt:lpstr>参考様式2-2複数棟用 　実績</vt:lpstr>
      <vt:lpstr>参考様式2-3複数棟用　実績</vt:lpstr>
      <vt:lpstr>別記様式第12</vt:lpstr>
      <vt:lpstr>エネルギー使用量の集計表!Print_Area</vt:lpstr>
      <vt:lpstr>基本情報!Print_Area</vt:lpstr>
      <vt:lpstr>'交付-ﾁｪｯｸｼｰﾄ'!Print_Area</vt:lpstr>
      <vt:lpstr>'交付-要件ﾁｪｯｸｼｰﾄ'!Print_Area</vt:lpstr>
      <vt:lpstr>'交-別記様式第1'!Print_Area</vt:lpstr>
      <vt:lpstr>'交-別紙1'!Print_Area</vt:lpstr>
      <vt:lpstr>'交-別紙2'!Print_Area</vt:lpstr>
      <vt:lpstr>'交-別紙3'!Print_Area</vt:lpstr>
      <vt:lpstr>'交-別添1　４.バリアフリー'!Print_Area</vt:lpstr>
      <vt:lpstr>'交-別添1-1_適合確認'!Print_Area</vt:lpstr>
      <vt:lpstr>'交-別添1-2_建築士による適合確認'!Print_Area</vt:lpstr>
      <vt:lpstr>'交-別添2_複数棟申請'!Print_Area</vt:lpstr>
      <vt:lpstr>'交-別添3_複数棟申請'!Print_Area</vt:lpstr>
      <vt:lpstr>'交-別添4_複数棟申請'!Print_Area</vt:lpstr>
      <vt:lpstr>'交-別添5'!Print_Area</vt:lpstr>
      <vt:lpstr>'交-別添6'!Print_Area</vt:lpstr>
      <vt:lpstr>'交-別添7-1（適合確認）'!Print_Area</vt:lpstr>
      <vt:lpstr>'交-別添7-2（建築士による適合確認）'!Print_Area</vt:lpstr>
      <vt:lpstr>'参考様式1-1'!Print_Area</vt:lpstr>
      <vt:lpstr>'参考様式1-2'!Print_Area</vt:lpstr>
      <vt:lpstr>'参考様式1-3'!Print_Area</vt:lpstr>
      <vt:lpstr>'参考様式1-4（省エネ効果等の計算根拠）'!Print_Area</vt:lpstr>
      <vt:lpstr>'参考様式1-5①空調・熱源'!Print_Area</vt:lpstr>
      <vt:lpstr>'参考様式1-5②換気'!Print_Area</vt:lpstr>
      <vt:lpstr>'参考様式1-5③高機能換気'!Print_Area</vt:lpstr>
      <vt:lpstr>'参考様式1-5④空調・二次側'!Print_Area</vt:lpstr>
      <vt:lpstr>'参考様式1-5⑤給湯・熱源'!Print_Area</vt:lpstr>
      <vt:lpstr>'参考様式1-5⑥照明'!Print_Area</vt:lpstr>
      <vt:lpstr>'参考様式1-5⑥照明(並列)'!Print_Area</vt:lpstr>
      <vt:lpstr>'参考様式1-6'!Print_Area</vt:lpstr>
      <vt:lpstr>'参考様式2-1'!Print_Area</vt:lpstr>
      <vt:lpstr>'参考様式2-1　実績'!Print_Area</vt:lpstr>
      <vt:lpstr>'参考様式2-1複数棟用(建物毎)'!Print_Area</vt:lpstr>
      <vt:lpstr>'参考様式2-1複数棟用(建物毎) 　実績'!Print_Area</vt:lpstr>
      <vt:lpstr>'参考様式2-1複数棟用(集計)'!Print_Area</vt:lpstr>
      <vt:lpstr>'参考様式2-1複数棟用(集計) 　実績'!Print_Area</vt:lpstr>
      <vt:lpstr>'参考様式2-2'!Print_Area</vt:lpstr>
      <vt:lpstr>'参考様式2-2 実績'!Print_Area</vt:lpstr>
      <vt:lpstr>'参考様式2-2複数棟用'!Print_Area</vt:lpstr>
      <vt:lpstr>'参考様式2-2複数棟用 　実績'!Print_Area</vt:lpstr>
      <vt:lpstr>'参考様式2-3'!Print_Area</vt:lpstr>
      <vt:lpstr>'参考様式2-3　実績'!Print_Area</vt:lpstr>
      <vt:lpstr>'参考様式2-3複数棟用'!Print_Area</vt:lpstr>
      <vt:lpstr>'参考様式2-3複数棟用　実績'!Print_Area</vt:lpstr>
      <vt:lpstr>'実績-ﾁｪｯｸｼｰﾄ'!Print_Area</vt:lpstr>
      <vt:lpstr>'実-別記様式第10'!Print_Area</vt:lpstr>
      <vt:lpstr>'実-別紙1'!Print_Area</vt:lpstr>
      <vt:lpstr>'実-別紙2'!Print_Area</vt:lpstr>
      <vt:lpstr>'実-別紙3'!Print_Area</vt:lpstr>
      <vt:lpstr>'実-別紙4'!Print_Area</vt:lpstr>
      <vt:lpstr>'実-別添1　　4.バリアフリー'!Print_Area</vt:lpstr>
      <vt:lpstr>'実-別添1-1（適合確認）'!Print_Area</vt:lpstr>
      <vt:lpstr>'実-別添1-2_（建築士による適合確認）'!Print_Area</vt:lpstr>
      <vt:lpstr>'実-別添７-2（建築士による適合確認）'!Print_Area</vt:lpstr>
      <vt:lpstr>任意様式1!Print_Area</vt:lpstr>
      <vt:lpstr>任意様式11!Print_Area</vt:lpstr>
      <vt:lpstr>別記様式第12!Print_Area</vt:lpstr>
      <vt:lpstr>'変更-ﾁｪｯｸｼｰﾄ'!Print_Area</vt:lpstr>
      <vt:lpstr>'変-別記様式第4'!Print_Area</vt:lpstr>
      <vt:lpstr>'変-別添1-1（適合確認）'!Print_Area</vt:lpstr>
      <vt:lpstr>'変-別添1-2（建築士による適合確認）'!Print_Area</vt:lpstr>
      <vt:lpstr>'参考様式2-1複数棟用(集計) 　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2024-08-26T07:04:47Z</cp:lastPrinted>
  <dcterms:created xsi:type="dcterms:W3CDTF">2019-03-07T07:23:09Z</dcterms:created>
  <dcterms:modified xsi:type="dcterms:W3CDTF">2024-08-27T01:47:00Z</dcterms:modified>
</cp:coreProperties>
</file>